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workbookPr/>
  <mc:AlternateContent xmlns:mc="http://schemas.openxmlformats.org/markup-compatibility/2006">
    <mc:Choice Requires="x15">
      <x15ac:absPath xmlns:x15ac="http://schemas.microsoft.com/office/spreadsheetml/2010/11/ac" url="C:\Users\FAROL\Documents\Financieras\"/>
    </mc:Choice>
  </mc:AlternateContent>
  <xr:revisionPtr revIDLastSave="0" documentId="13_ncr:1_{067062B7-D95C-474E-9B98-138B8D4D572E}" xr6:coauthVersionLast="43" xr6:coauthVersionMax="43" xr10:uidLastSave="{00000000-0000-0000-0000-000000000000}"/>
  <bookViews>
    <workbookView xWindow="-120" yWindow="-120" windowWidth="20730" windowHeight="11160" firstSheet="1" activeTab="1" xr2:uid="{00000000-000D-0000-FFFF-FFFF00000000}"/>
  </bookViews>
  <sheets>
    <sheet name="Portada" sheetId="1" r:id="rId1"/>
    <sheet name="Fundamentación" sheetId="2" r:id="rId2"/>
    <sheet name="Proposito" sheetId="3" r:id="rId3"/>
    <sheet name="Datos" sheetId="4" r:id="rId4"/>
    <sheet name="Automovil" sheetId="5" r:id="rId5"/>
    <sheet name="Electrodomestico" sheetId="6" r:id="rId6"/>
    <sheet name="Motocicleta" sheetId="7" r:id="rId7"/>
    <sheet name="AutomóvilAC" sheetId="9" r:id="rId8"/>
    <sheet name="ElectrodomesticoAC" sheetId="10" r:id="rId9"/>
    <sheet name="MotocicletaAC" sheetId="11" r:id="rId10"/>
    <sheet name="Resultados" sheetId="8"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280" i="11" l="1"/>
  <c r="M279" i="11"/>
  <c r="M278" i="11"/>
  <c r="M277" i="11"/>
  <c r="M276" i="11"/>
  <c r="M275" i="11"/>
  <c r="M274" i="11"/>
  <c r="M273" i="11"/>
  <c r="M272" i="11"/>
  <c r="M271" i="11"/>
  <c r="M270" i="11"/>
  <c r="M269" i="11"/>
  <c r="M268" i="11"/>
  <c r="M267" i="11"/>
  <c r="M266" i="11"/>
  <c r="M265" i="11"/>
  <c r="M264" i="11"/>
  <c r="M263" i="11"/>
  <c r="M262"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M234" i="11"/>
  <c r="M233" i="11"/>
  <c r="M232" i="11"/>
  <c r="M231" i="11"/>
  <c r="M230" i="11"/>
  <c r="M229" i="11"/>
  <c r="M228" i="11"/>
  <c r="M227" i="11"/>
  <c r="M226" i="11"/>
  <c r="M225" i="11"/>
  <c r="M224" i="11"/>
  <c r="M223" i="11"/>
  <c r="M222" i="11"/>
  <c r="M221" i="11"/>
  <c r="M220" i="11"/>
  <c r="M219" i="11"/>
  <c r="M218" i="11"/>
  <c r="M217" i="11"/>
  <c r="M216" i="11"/>
  <c r="M215" i="11"/>
  <c r="M214" i="11"/>
  <c r="M213" i="11"/>
  <c r="M212" i="11"/>
  <c r="M211" i="11"/>
  <c r="M210" i="11"/>
  <c r="M209" i="11"/>
  <c r="M204" i="11"/>
  <c r="M203" i="11"/>
  <c r="M202" i="11"/>
  <c r="M201" i="11"/>
  <c r="M200" i="11"/>
  <c r="M199" i="11"/>
  <c r="M198" i="11"/>
  <c r="M197" i="11"/>
  <c r="M196" i="11"/>
  <c r="M195" i="11"/>
  <c r="M194" i="11"/>
  <c r="M193" i="11"/>
  <c r="M192" i="11"/>
  <c r="M191" i="11"/>
  <c r="M190" i="11"/>
  <c r="M189" i="11"/>
  <c r="M188" i="11"/>
  <c r="M187" i="11"/>
  <c r="M186" i="11"/>
  <c r="M185" i="11"/>
  <c r="M184"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53" i="11"/>
  <c r="M152" i="11"/>
  <c r="M151" i="11"/>
  <c r="M150" i="11"/>
  <c r="M149" i="11"/>
  <c r="M148" i="11"/>
  <c r="M147" i="11"/>
  <c r="M146" i="11"/>
  <c r="M145" i="11"/>
  <c r="M140" i="11"/>
  <c r="M139" i="11"/>
  <c r="M138" i="11"/>
  <c r="M137" i="11"/>
  <c r="M136" i="11"/>
  <c r="M135" i="11"/>
  <c r="M134" i="11"/>
  <c r="M133" i="11"/>
  <c r="M132" i="11"/>
  <c r="M131" i="11"/>
  <c r="M130" i="11"/>
  <c r="M129" i="11"/>
  <c r="M128" i="11"/>
  <c r="M127" i="11"/>
  <c r="M126" i="11"/>
  <c r="M125" i="11"/>
  <c r="M124" i="11"/>
  <c r="M123" i="11"/>
  <c r="M122" i="11"/>
  <c r="M121" i="11"/>
  <c r="M120" i="11"/>
  <c r="M119" i="11"/>
  <c r="M118" i="11"/>
  <c r="M117" i="11"/>
  <c r="M116" i="11"/>
  <c r="M115" i="11"/>
  <c r="M114" i="11"/>
  <c r="M113" i="11"/>
  <c r="M112" i="11"/>
  <c r="M111" i="11"/>
  <c r="M110" i="11"/>
  <c r="M109" i="11"/>
  <c r="M108" i="11"/>
  <c r="M107" i="11"/>
  <c r="M106" i="11"/>
  <c r="M105" i="11"/>
  <c r="M104" i="11"/>
  <c r="M103" i="11"/>
  <c r="M102" i="11"/>
  <c r="M101" i="11"/>
  <c r="M100" i="11"/>
  <c r="M99" i="11"/>
  <c r="M98" i="11"/>
  <c r="M97" i="11"/>
  <c r="M96" i="11"/>
  <c r="M95" i="11"/>
  <c r="M94" i="11"/>
  <c r="M93" i="11"/>
  <c r="M88" i="11"/>
  <c r="M87" i="11"/>
  <c r="M86" i="11"/>
  <c r="M85" i="11"/>
  <c r="M84" i="11"/>
  <c r="M83" i="11"/>
  <c r="M82" i="11"/>
  <c r="M81" i="11"/>
  <c r="M80" i="11"/>
  <c r="M79" i="11"/>
  <c r="M78" i="11"/>
  <c r="M77" i="11"/>
  <c r="M76" i="11"/>
  <c r="M75" i="11"/>
  <c r="M74" i="11"/>
  <c r="M73" i="11"/>
  <c r="M72" i="11"/>
  <c r="M71" i="11"/>
  <c r="M70" i="11"/>
  <c r="M69" i="11"/>
  <c r="M68" i="11"/>
  <c r="M67" i="11"/>
  <c r="M66" i="11"/>
  <c r="M65" i="11"/>
  <c r="M64" i="11"/>
  <c r="M63" i="11"/>
  <c r="M62" i="11"/>
  <c r="M61" i="11"/>
  <c r="M60" i="11"/>
  <c r="M59" i="11"/>
  <c r="M58" i="11"/>
  <c r="M57" i="11"/>
  <c r="M56" i="11"/>
  <c r="M55" i="11"/>
  <c r="M54" i="11"/>
  <c r="M53" i="11"/>
  <c r="M280" i="10"/>
  <c r="M279" i="10"/>
  <c r="M278" i="10"/>
  <c r="M277" i="10"/>
  <c r="M276" i="10"/>
  <c r="M275" i="10"/>
  <c r="M274" i="10"/>
  <c r="M273" i="10"/>
  <c r="M272" i="10"/>
  <c r="M271" i="10"/>
  <c r="M270" i="10"/>
  <c r="M269" i="10"/>
  <c r="M268" i="10"/>
  <c r="M267" i="10"/>
  <c r="M266" i="10"/>
  <c r="M265" i="10"/>
  <c r="M264" i="10"/>
  <c r="M263" i="10"/>
  <c r="M262" i="10"/>
  <c r="M261" i="10"/>
  <c r="M260" i="10"/>
  <c r="M259" i="10"/>
  <c r="M258" i="10"/>
  <c r="M257" i="10"/>
  <c r="M256" i="10"/>
  <c r="M255" i="10"/>
  <c r="M254" i="10"/>
  <c r="M253" i="10"/>
  <c r="M252" i="10"/>
  <c r="M251" i="10"/>
  <c r="M250" i="10"/>
  <c r="M249" i="10"/>
  <c r="M248" i="10"/>
  <c r="M247" i="10"/>
  <c r="M246" i="10"/>
  <c r="M245" i="10"/>
  <c r="M244" i="10"/>
  <c r="M243" i="10"/>
  <c r="M242" i="10"/>
  <c r="M241" i="10"/>
  <c r="M240" i="10"/>
  <c r="M239" i="10"/>
  <c r="M238" i="10"/>
  <c r="M237" i="10"/>
  <c r="M236" i="10"/>
  <c r="M235" i="10"/>
  <c r="M234" i="10"/>
  <c r="M233" i="10"/>
  <c r="M232" i="10"/>
  <c r="M231" i="10"/>
  <c r="M230" i="10"/>
  <c r="M229" i="10"/>
  <c r="M228" i="10"/>
  <c r="M227" i="10"/>
  <c r="M226" i="10"/>
  <c r="M225" i="10"/>
  <c r="M224" i="10"/>
  <c r="M223" i="10"/>
  <c r="M222" i="10"/>
  <c r="M221" i="10"/>
  <c r="M220" i="10"/>
  <c r="M219" i="10"/>
  <c r="M218" i="10"/>
  <c r="M217" i="10"/>
  <c r="M216" i="10"/>
  <c r="M215" i="10"/>
  <c r="M214" i="10"/>
  <c r="M213" i="10"/>
  <c r="M212" i="10"/>
  <c r="M211" i="10"/>
  <c r="M210" i="10"/>
  <c r="M209" i="10"/>
  <c r="M204" i="10"/>
  <c r="M203" i="10"/>
  <c r="M202" i="10"/>
  <c r="M201" i="10"/>
  <c r="M200" i="10"/>
  <c r="M199" i="10"/>
  <c r="M198" i="10"/>
  <c r="M197" i="10"/>
  <c r="M196" i="10"/>
  <c r="M195" i="10"/>
  <c r="M194" i="10"/>
  <c r="M193" i="10"/>
  <c r="M192" i="10"/>
  <c r="M191" i="10"/>
  <c r="M190" i="10"/>
  <c r="M189" i="10"/>
  <c r="M188" i="10"/>
  <c r="M187" i="10"/>
  <c r="M186" i="10"/>
  <c r="M185" i="10"/>
  <c r="M184" i="10"/>
  <c r="M183" i="10"/>
  <c r="M182" i="10"/>
  <c r="M181" i="10"/>
  <c r="M180" i="10"/>
  <c r="M179" i="10"/>
  <c r="M178" i="10"/>
  <c r="M177" i="10"/>
  <c r="M176" i="10"/>
  <c r="M175" i="10"/>
  <c r="M174" i="10"/>
  <c r="M173" i="10"/>
  <c r="M172" i="10"/>
  <c r="M171" i="10"/>
  <c r="M170" i="10"/>
  <c r="M169" i="10"/>
  <c r="M168" i="10"/>
  <c r="M167" i="10"/>
  <c r="M166" i="10"/>
  <c r="M165" i="10"/>
  <c r="M164" i="10"/>
  <c r="M163" i="10"/>
  <c r="M162" i="10"/>
  <c r="M161" i="10"/>
  <c r="M160" i="10"/>
  <c r="M159" i="10"/>
  <c r="M158" i="10"/>
  <c r="M157" i="10"/>
  <c r="M156" i="10"/>
  <c r="M155" i="10"/>
  <c r="M154" i="10"/>
  <c r="M153" i="10"/>
  <c r="M152" i="10"/>
  <c r="M151" i="10"/>
  <c r="M150" i="10"/>
  <c r="M149" i="10"/>
  <c r="M148" i="10"/>
  <c r="M147" i="10"/>
  <c r="M146" i="10"/>
  <c r="M145" i="10"/>
  <c r="M140" i="10"/>
  <c r="M139" i="10"/>
  <c r="M138" i="10"/>
  <c r="M137" i="10"/>
  <c r="M136" i="10"/>
  <c r="M135" i="10"/>
  <c r="M134" i="10"/>
  <c r="M133" i="10"/>
  <c r="M132" i="10"/>
  <c r="M131" i="10"/>
  <c r="M130" i="10"/>
  <c r="M129" i="10"/>
  <c r="M128" i="10"/>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53" i="9"/>
  <c r="BF280" i="11" l="1"/>
  <c r="BF279" i="11"/>
  <c r="BF278" i="11"/>
  <c r="BF277" i="11"/>
  <c r="BF276" i="11"/>
  <c r="BF275" i="11"/>
  <c r="BF274" i="11"/>
  <c r="BF273" i="11"/>
  <c r="BF272" i="11"/>
  <c r="BF271" i="11"/>
  <c r="BF270" i="11"/>
  <c r="BF269" i="11"/>
  <c r="BF268" i="11"/>
  <c r="BF267" i="11"/>
  <c r="BF266" i="11"/>
  <c r="BF265" i="11"/>
  <c r="BF264" i="11"/>
  <c r="BF263" i="11"/>
  <c r="BF262" i="11"/>
  <c r="BF261" i="11"/>
  <c r="BF260" i="11"/>
  <c r="BF259" i="11"/>
  <c r="BF258" i="11"/>
  <c r="BF257" i="11"/>
  <c r="BF256" i="11"/>
  <c r="BF255" i="11"/>
  <c r="BF254" i="11"/>
  <c r="BF253" i="11"/>
  <c r="BF252" i="11"/>
  <c r="BF251" i="11"/>
  <c r="BF250" i="11"/>
  <c r="BF249" i="11"/>
  <c r="BF248" i="11"/>
  <c r="BF247" i="11"/>
  <c r="BF246" i="11"/>
  <c r="BF245" i="11"/>
  <c r="BF244" i="11"/>
  <c r="BF243" i="11"/>
  <c r="BF242" i="11"/>
  <c r="BF241" i="11"/>
  <c r="BF240" i="11"/>
  <c r="BF239" i="11"/>
  <c r="BF238" i="11"/>
  <c r="BF237" i="11"/>
  <c r="BF236" i="11"/>
  <c r="BF235" i="11"/>
  <c r="BF234" i="11"/>
  <c r="BF233" i="11"/>
  <c r="BF232" i="11"/>
  <c r="BF231" i="11"/>
  <c r="BF230" i="11"/>
  <c r="BF229" i="11"/>
  <c r="BF228" i="11"/>
  <c r="BF227" i="11"/>
  <c r="BF226" i="11"/>
  <c r="BF225" i="11"/>
  <c r="BF224" i="11"/>
  <c r="BF223" i="11"/>
  <c r="BF222" i="11"/>
  <c r="BF221" i="11"/>
  <c r="BF220" i="11"/>
  <c r="BF219" i="11"/>
  <c r="BF218" i="11"/>
  <c r="BF217" i="11"/>
  <c r="BF216" i="11"/>
  <c r="BF215" i="11"/>
  <c r="BF214" i="11"/>
  <c r="BF213" i="11"/>
  <c r="BF212" i="11"/>
  <c r="BF211" i="11"/>
  <c r="BF210" i="11"/>
  <c r="BF209" i="11"/>
  <c r="BF204" i="11"/>
  <c r="BF203" i="11"/>
  <c r="BF202" i="11"/>
  <c r="BF201" i="11"/>
  <c r="BF200" i="11"/>
  <c r="BF199" i="11"/>
  <c r="BF198" i="11"/>
  <c r="BF197" i="11"/>
  <c r="BF196" i="11"/>
  <c r="BF195" i="11"/>
  <c r="BF194" i="11"/>
  <c r="BF193" i="11"/>
  <c r="BF192" i="11"/>
  <c r="BF191" i="11"/>
  <c r="BF190" i="11"/>
  <c r="BF189" i="11"/>
  <c r="BF188" i="11"/>
  <c r="BF187" i="11"/>
  <c r="BF186" i="11"/>
  <c r="BF185" i="11"/>
  <c r="BF184" i="11"/>
  <c r="BF183" i="11"/>
  <c r="BF182" i="11"/>
  <c r="BF181" i="11"/>
  <c r="BF180" i="11"/>
  <c r="BF179" i="11"/>
  <c r="BF178" i="11"/>
  <c r="BF177" i="11"/>
  <c r="BF176" i="11"/>
  <c r="BF175" i="11"/>
  <c r="BF174" i="11"/>
  <c r="BF173" i="11"/>
  <c r="BF172" i="11"/>
  <c r="BF171" i="11"/>
  <c r="BF170" i="11"/>
  <c r="BF169" i="11"/>
  <c r="BF168" i="11"/>
  <c r="BF167" i="11"/>
  <c r="BF166" i="11"/>
  <c r="BF165" i="11"/>
  <c r="BF164" i="11"/>
  <c r="BF163" i="11"/>
  <c r="BF162" i="11"/>
  <c r="BF161" i="11"/>
  <c r="BF160" i="11"/>
  <c r="BF159" i="11"/>
  <c r="BF158" i="11"/>
  <c r="BF157" i="11"/>
  <c r="BF156" i="11"/>
  <c r="BF155" i="11"/>
  <c r="BF154" i="11"/>
  <c r="BF153" i="11"/>
  <c r="BF152" i="11"/>
  <c r="BF151" i="11"/>
  <c r="BF150" i="11"/>
  <c r="BF149" i="11"/>
  <c r="BF148" i="11"/>
  <c r="BF147" i="11"/>
  <c r="BF146" i="11"/>
  <c r="BF145" i="11"/>
  <c r="BF140" i="11"/>
  <c r="BF139" i="11"/>
  <c r="BF138" i="11"/>
  <c r="BF137" i="11"/>
  <c r="BF136" i="11"/>
  <c r="BF135" i="11"/>
  <c r="BF134" i="11"/>
  <c r="BF133" i="11"/>
  <c r="BF132" i="11"/>
  <c r="BF131" i="11"/>
  <c r="BF130" i="11"/>
  <c r="BF129" i="11"/>
  <c r="BF128" i="11"/>
  <c r="BF127" i="11"/>
  <c r="BF126" i="11"/>
  <c r="BF125" i="11"/>
  <c r="BF124" i="11"/>
  <c r="BF123" i="11"/>
  <c r="BF122" i="11"/>
  <c r="BF121" i="11"/>
  <c r="BF120" i="11"/>
  <c r="BF119" i="11"/>
  <c r="BF118" i="11"/>
  <c r="BF117" i="11"/>
  <c r="BF116" i="11"/>
  <c r="BF115" i="11"/>
  <c r="BF114" i="11"/>
  <c r="BF113" i="11"/>
  <c r="BF112" i="11"/>
  <c r="BF111" i="11"/>
  <c r="BF110" i="11"/>
  <c r="BF109" i="11"/>
  <c r="BF108" i="11"/>
  <c r="BF107" i="11"/>
  <c r="BF106" i="11"/>
  <c r="BF105" i="11"/>
  <c r="BF104" i="11"/>
  <c r="BF103" i="11"/>
  <c r="BF102" i="11"/>
  <c r="BF101" i="11"/>
  <c r="BF100" i="11"/>
  <c r="BF99" i="11"/>
  <c r="BF98" i="11"/>
  <c r="BF97" i="11"/>
  <c r="BF96" i="11"/>
  <c r="BF95" i="11"/>
  <c r="BF94" i="11"/>
  <c r="BF93" i="11"/>
  <c r="BF88" i="11"/>
  <c r="BF87" i="11"/>
  <c r="BF86" i="11"/>
  <c r="BF85" i="11"/>
  <c r="BF84" i="11"/>
  <c r="BF83" i="11"/>
  <c r="BF82" i="11"/>
  <c r="BF81" i="11"/>
  <c r="BF80" i="11"/>
  <c r="BF79" i="11"/>
  <c r="BF78" i="11"/>
  <c r="BF77" i="11"/>
  <c r="BF76" i="11"/>
  <c r="BF75" i="11"/>
  <c r="BF74" i="11"/>
  <c r="BF73" i="11"/>
  <c r="BF72" i="11"/>
  <c r="BF71" i="11"/>
  <c r="BF70" i="11"/>
  <c r="BF69" i="11"/>
  <c r="BF68" i="11"/>
  <c r="BF67" i="11"/>
  <c r="BF66" i="11"/>
  <c r="BF65" i="11"/>
  <c r="BF64" i="11"/>
  <c r="BF63" i="11"/>
  <c r="BF62" i="11"/>
  <c r="BF61" i="11"/>
  <c r="BF60" i="11"/>
  <c r="BF59" i="11"/>
  <c r="BF58" i="11"/>
  <c r="BF57" i="11"/>
  <c r="BF56" i="11"/>
  <c r="BF55" i="11"/>
  <c r="BF54" i="11"/>
  <c r="BF53" i="11"/>
  <c r="BF48" i="11"/>
  <c r="BF47" i="11"/>
  <c r="BF46" i="11"/>
  <c r="BF45" i="11"/>
  <c r="BF44" i="11"/>
  <c r="BF43" i="11"/>
  <c r="BF42" i="11"/>
  <c r="BF41" i="11"/>
  <c r="BF40" i="11"/>
  <c r="BF39" i="11"/>
  <c r="BF38" i="11"/>
  <c r="BF37" i="11"/>
  <c r="BF36" i="11"/>
  <c r="BF35" i="11"/>
  <c r="BF34" i="11"/>
  <c r="BF33" i="11"/>
  <c r="BF32" i="11"/>
  <c r="BF31" i="11"/>
  <c r="BF30" i="11"/>
  <c r="BF29" i="11"/>
  <c r="BF28" i="11"/>
  <c r="BF27" i="11"/>
  <c r="BF26" i="11"/>
  <c r="BF25" i="11"/>
  <c r="BF20" i="11"/>
  <c r="BF19" i="11"/>
  <c r="BF18" i="11"/>
  <c r="BF17" i="11"/>
  <c r="BF16" i="11"/>
  <c r="BF15" i="11"/>
  <c r="BF14" i="11"/>
  <c r="BF13" i="11"/>
  <c r="BF12" i="11"/>
  <c r="BF11" i="11"/>
  <c r="BF10" i="11"/>
  <c r="BF9" i="11"/>
  <c r="BF280" i="10"/>
  <c r="BF279" i="10"/>
  <c r="BF278" i="10"/>
  <c r="BF277" i="10"/>
  <c r="BF276" i="10"/>
  <c r="BF275" i="10"/>
  <c r="BF274" i="10"/>
  <c r="BF273" i="10"/>
  <c r="BF272" i="10"/>
  <c r="BF271" i="10"/>
  <c r="BF270" i="10"/>
  <c r="BF269" i="10"/>
  <c r="BF268" i="10"/>
  <c r="BF267" i="10"/>
  <c r="BF266" i="10"/>
  <c r="BF265" i="10"/>
  <c r="BF264" i="10"/>
  <c r="BF263" i="10"/>
  <c r="BF262" i="10"/>
  <c r="BF261" i="10"/>
  <c r="BF260" i="10"/>
  <c r="BF259" i="10"/>
  <c r="BF258" i="10"/>
  <c r="BF257" i="10"/>
  <c r="BF256" i="10"/>
  <c r="BF255" i="10"/>
  <c r="BF254" i="10"/>
  <c r="BF253" i="10"/>
  <c r="BF252" i="10"/>
  <c r="BF251" i="10"/>
  <c r="BF250" i="10"/>
  <c r="BF249" i="10"/>
  <c r="BF248" i="10"/>
  <c r="BF247" i="10"/>
  <c r="BF246" i="10"/>
  <c r="BF245" i="10"/>
  <c r="BF244" i="10"/>
  <c r="BF243" i="10"/>
  <c r="BF242" i="10"/>
  <c r="BF241" i="10"/>
  <c r="BF240" i="10"/>
  <c r="BF239" i="10"/>
  <c r="BF238" i="10"/>
  <c r="BF237" i="10"/>
  <c r="BF236" i="10"/>
  <c r="BF235" i="10"/>
  <c r="BF234" i="10"/>
  <c r="BF233" i="10"/>
  <c r="BF232" i="10"/>
  <c r="BF231" i="10"/>
  <c r="BF230" i="10"/>
  <c r="BF229" i="10"/>
  <c r="BF228" i="10"/>
  <c r="BF227" i="10"/>
  <c r="BF226" i="10"/>
  <c r="BF225" i="10"/>
  <c r="BF224" i="10"/>
  <c r="BF223" i="10"/>
  <c r="BF222" i="10"/>
  <c r="BF221" i="10"/>
  <c r="BF220" i="10"/>
  <c r="BF219" i="10"/>
  <c r="BF218" i="10"/>
  <c r="BF217" i="10"/>
  <c r="BF216" i="10"/>
  <c r="BF215" i="10"/>
  <c r="BF214" i="10"/>
  <c r="BF213" i="10"/>
  <c r="BF212" i="10"/>
  <c r="BF211" i="10"/>
  <c r="BF210" i="10"/>
  <c r="BF209" i="10"/>
  <c r="BF204" i="10"/>
  <c r="BF203" i="10"/>
  <c r="BF202" i="10"/>
  <c r="BF201" i="10"/>
  <c r="BF200" i="10"/>
  <c r="BF199" i="10"/>
  <c r="BF198" i="10"/>
  <c r="BF197" i="10"/>
  <c r="BF196" i="10"/>
  <c r="BF195" i="10"/>
  <c r="BF194" i="10"/>
  <c r="BF193" i="10"/>
  <c r="BF192" i="10"/>
  <c r="BF191" i="10"/>
  <c r="BF190" i="10"/>
  <c r="BF189" i="10"/>
  <c r="BF188" i="10"/>
  <c r="BF187" i="10"/>
  <c r="BF186" i="10"/>
  <c r="BF185" i="10"/>
  <c r="BF184" i="10"/>
  <c r="BF183" i="10"/>
  <c r="BF182" i="10"/>
  <c r="BF181" i="10"/>
  <c r="BF180" i="10"/>
  <c r="BF179" i="10"/>
  <c r="BF178" i="10"/>
  <c r="BF177" i="10"/>
  <c r="BF176" i="10"/>
  <c r="BF175" i="10"/>
  <c r="BF174" i="10"/>
  <c r="BF173" i="10"/>
  <c r="BF172" i="10"/>
  <c r="BF171" i="10"/>
  <c r="BF170" i="10"/>
  <c r="BF169" i="10"/>
  <c r="BF168" i="10"/>
  <c r="BF167" i="10"/>
  <c r="BF166" i="10"/>
  <c r="BF165" i="10"/>
  <c r="BF164" i="10"/>
  <c r="BF163" i="10"/>
  <c r="BF162" i="10"/>
  <c r="BF161" i="10"/>
  <c r="BF160" i="10"/>
  <c r="BF159" i="10"/>
  <c r="BF158" i="10"/>
  <c r="BF157" i="10"/>
  <c r="BF156" i="10"/>
  <c r="BF155" i="10"/>
  <c r="BF154" i="10"/>
  <c r="BF153" i="10"/>
  <c r="BF152" i="10"/>
  <c r="BF151" i="10"/>
  <c r="BF150" i="10"/>
  <c r="BF149" i="10"/>
  <c r="BF148" i="10"/>
  <c r="BF147" i="10"/>
  <c r="BF146" i="10"/>
  <c r="BF145" i="10"/>
  <c r="BF140" i="10"/>
  <c r="BF139" i="10"/>
  <c r="BF138" i="10"/>
  <c r="BF137" i="10"/>
  <c r="BF136" i="10"/>
  <c r="BF135" i="10"/>
  <c r="BF134" i="10"/>
  <c r="BF133" i="10"/>
  <c r="BF132" i="10"/>
  <c r="BF131" i="10"/>
  <c r="BF130" i="10"/>
  <c r="BF129" i="10"/>
  <c r="BF128" i="10"/>
  <c r="BF127" i="10"/>
  <c r="BF126" i="10"/>
  <c r="BF125" i="10"/>
  <c r="BF124" i="10"/>
  <c r="BF123" i="10"/>
  <c r="BF122" i="10"/>
  <c r="BF121" i="10"/>
  <c r="BF120" i="10"/>
  <c r="BF119" i="10"/>
  <c r="BF118" i="10"/>
  <c r="BF117" i="10"/>
  <c r="BF116" i="10"/>
  <c r="BF115" i="10"/>
  <c r="BF114" i="10"/>
  <c r="BF113" i="10"/>
  <c r="BF112" i="10"/>
  <c r="BF111" i="10"/>
  <c r="BF110" i="10"/>
  <c r="BF109" i="10"/>
  <c r="BF108" i="10"/>
  <c r="BF107" i="10"/>
  <c r="BF106" i="10"/>
  <c r="BF105" i="10"/>
  <c r="BF104" i="10"/>
  <c r="BF103" i="10"/>
  <c r="BF102" i="10"/>
  <c r="BF101" i="10"/>
  <c r="BF100" i="10"/>
  <c r="BF99" i="10"/>
  <c r="BF98" i="10"/>
  <c r="BF97" i="10"/>
  <c r="BF96" i="10"/>
  <c r="BF95" i="10"/>
  <c r="BF94" i="10"/>
  <c r="BF93" i="10"/>
  <c r="BF88" i="10"/>
  <c r="BF87" i="10"/>
  <c r="BF86" i="10"/>
  <c r="BF85" i="10"/>
  <c r="BF84" i="10"/>
  <c r="BF83" i="10"/>
  <c r="BF82" i="10"/>
  <c r="BF81" i="10"/>
  <c r="BF80" i="10"/>
  <c r="BF79" i="10"/>
  <c r="BF78" i="10"/>
  <c r="BF77" i="10"/>
  <c r="BF76" i="10"/>
  <c r="BF75" i="10"/>
  <c r="BF74" i="10"/>
  <c r="BF73" i="10"/>
  <c r="BF72" i="10"/>
  <c r="BF71" i="10"/>
  <c r="BF70" i="10"/>
  <c r="BF69" i="10"/>
  <c r="BF68" i="10"/>
  <c r="BF67" i="10"/>
  <c r="BF66" i="10"/>
  <c r="BF65" i="10"/>
  <c r="BF64" i="10"/>
  <c r="BF63" i="10"/>
  <c r="BF62" i="10"/>
  <c r="BF61" i="10"/>
  <c r="BF60" i="10"/>
  <c r="BF59" i="10"/>
  <c r="BF58" i="10"/>
  <c r="BF57" i="10"/>
  <c r="BF56" i="10"/>
  <c r="BF55" i="10"/>
  <c r="BF54" i="10"/>
  <c r="BF53" i="10"/>
  <c r="BF48" i="10"/>
  <c r="BF47" i="10"/>
  <c r="BF46" i="10"/>
  <c r="BF45" i="10"/>
  <c r="BF44" i="10"/>
  <c r="BF43" i="10"/>
  <c r="BF42" i="10"/>
  <c r="BF41" i="10"/>
  <c r="BF40" i="10"/>
  <c r="BF39" i="10"/>
  <c r="BF38" i="10"/>
  <c r="BF37" i="10"/>
  <c r="BF36" i="10"/>
  <c r="BF35" i="10"/>
  <c r="BF34" i="10"/>
  <c r="BF33" i="10"/>
  <c r="BF32" i="10"/>
  <c r="BF31" i="10"/>
  <c r="BF30" i="10"/>
  <c r="BF29" i="10"/>
  <c r="BF28" i="10"/>
  <c r="BF27" i="10"/>
  <c r="BF26" i="10"/>
  <c r="BF25" i="10"/>
  <c r="BF20" i="10"/>
  <c r="BF19" i="10"/>
  <c r="BF18" i="10"/>
  <c r="BF17" i="10"/>
  <c r="BF16" i="10"/>
  <c r="BF15" i="10"/>
  <c r="BF14" i="10"/>
  <c r="BF13" i="10"/>
  <c r="BF12" i="10"/>
  <c r="BF11" i="10"/>
  <c r="BF10" i="10"/>
  <c r="BF9" i="10"/>
  <c r="BF280" i="9"/>
  <c r="BF279" i="9"/>
  <c r="BF278" i="9"/>
  <c r="BF277" i="9"/>
  <c r="BF276" i="9"/>
  <c r="BF275" i="9"/>
  <c r="BF274" i="9"/>
  <c r="BF273" i="9"/>
  <c r="BF272" i="9"/>
  <c r="BF271" i="9"/>
  <c r="BF270" i="9"/>
  <c r="BF269" i="9"/>
  <c r="BF268" i="9"/>
  <c r="BF267" i="9"/>
  <c r="BF266" i="9"/>
  <c r="BF265" i="9"/>
  <c r="BF264" i="9"/>
  <c r="BF263" i="9"/>
  <c r="BF262" i="9"/>
  <c r="BF261" i="9"/>
  <c r="BF260" i="9"/>
  <c r="BF259" i="9"/>
  <c r="BF258" i="9"/>
  <c r="BF257" i="9"/>
  <c r="BF256" i="9"/>
  <c r="BF255" i="9"/>
  <c r="BF254" i="9"/>
  <c r="BF253" i="9"/>
  <c r="BF252" i="9"/>
  <c r="BF251" i="9"/>
  <c r="BF250" i="9"/>
  <c r="BF249" i="9"/>
  <c r="BF248" i="9"/>
  <c r="BF247" i="9"/>
  <c r="BF246" i="9"/>
  <c r="BF245" i="9"/>
  <c r="BF244" i="9"/>
  <c r="BF243" i="9"/>
  <c r="BF242" i="9"/>
  <c r="BF241" i="9"/>
  <c r="BF240" i="9"/>
  <c r="BF239" i="9"/>
  <c r="BF238" i="9"/>
  <c r="BF237" i="9"/>
  <c r="BF236" i="9"/>
  <c r="BF235" i="9"/>
  <c r="BF234" i="9"/>
  <c r="BF233" i="9"/>
  <c r="BF232" i="9"/>
  <c r="BF231" i="9"/>
  <c r="BF230" i="9"/>
  <c r="BF229" i="9"/>
  <c r="BF228" i="9"/>
  <c r="BF227" i="9"/>
  <c r="BF226" i="9"/>
  <c r="BF225" i="9"/>
  <c r="BF224" i="9"/>
  <c r="BF223" i="9"/>
  <c r="BF222" i="9"/>
  <c r="BF221" i="9"/>
  <c r="BF220" i="9"/>
  <c r="BF219" i="9"/>
  <c r="BF218" i="9"/>
  <c r="BF217" i="9"/>
  <c r="BF216" i="9"/>
  <c r="BF215" i="9"/>
  <c r="BF214" i="9"/>
  <c r="BF213" i="9"/>
  <c r="BF212" i="9"/>
  <c r="BF211" i="9"/>
  <c r="BF210" i="9"/>
  <c r="BF209" i="9"/>
  <c r="BF204" i="9"/>
  <c r="BF203" i="9"/>
  <c r="BF202" i="9"/>
  <c r="BF201" i="9"/>
  <c r="BF200" i="9"/>
  <c r="BF199" i="9"/>
  <c r="BF198" i="9"/>
  <c r="BF197" i="9"/>
  <c r="BF196" i="9"/>
  <c r="BF195" i="9"/>
  <c r="BF194" i="9"/>
  <c r="BF193" i="9"/>
  <c r="BF192" i="9"/>
  <c r="BF191" i="9"/>
  <c r="BF190" i="9"/>
  <c r="BF189" i="9"/>
  <c r="BF188" i="9"/>
  <c r="BF187" i="9"/>
  <c r="BF186" i="9"/>
  <c r="BF185" i="9"/>
  <c r="BF184" i="9"/>
  <c r="BF183" i="9"/>
  <c r="BF182" i="9"/>
  <c r="BF181" i="9"/>
  <c r="BF180" i="9"/>
  <c r="BF179" i="9"/>
  <c r="BF178" i="9"/>
  <c r="BF177" i="9"/>
  <c r="BF176" i="9"/>
  <c r="BF175" i="9"/>
  <c r="BF174" i="9"/>
  <c r="BF173" i="9"/>
  <c r="BF172" i="9"/>
  <c r="BF171" i="9"/>
  <c r="BF170" i="9"/>
  <c r="BF169" i="9"/>
  <c r="BF168" i="9"/>
  <c r="BF167" i="9"/>
  <c r="BF166" i="9"/>
  <c r="BF165" i="9"/>
  <c r="BF164" i="9"/>
  <c r="BF163" i="9"/>
  <c r="BF162" i="9"/>
  <c r="BF161" i="9"/>
  <c r="BF160" i="9"/>
  <c r="BF159" i="9"/>
  <c r="BF158" i="9"/>
  <c r="BF157" i="9"/>
  <c r="BF156" i="9"/>
  <c r="BF155" i="9"/>
  <c r="BF154" i="9"/>
  <c r="BF153" i="9"/>
  <c r="BF152" i="9"/>
  <c r="BF151" i="9"/>
  <c r="BF150" i="9"/>
  <c r="BF149" i="9"/>
  <c r="BF148" i="9"/>
  <c r="BF147" i="9"/>
  <c r="BF146" i="9"/>
  <c r="BF145" i="9"/>
  <c r="BF140" i="9"/>
  <c r="BF139" i="9"/>
  <c r="BF138" i="9"/>
  <c r="BF137" i="9"/>
  <c r="BF136" i="9"/>
  <c r="BF135" i="9"/>
  <c r="BF134" i="9"/>
  <c r="BF133" i="9"/>
  <c r="BF132" i="9"/>
  <c r="BF131" i="9"/>
  <c r="BF130" i="9"/>
  <c r="BF129" i="9"/>
  <c r="BF128" i="9"/>
  <c r="BF127" i="9"/>
  <c r="BF126" i="9"/>
  <c r="BF125" i="9"/>
  <c r="BF124" i="9"/>
  <c r="BF123" i="9"/>
  <c r="BF122" i="9"/>
  <c r="BF121" i="9"/>
  <c r="BF120" i="9"/>
  <c r="BF119" i="9"/>
  <c r="BF118" i="9"/>
  <c r="BF117" i="9"/>
  <c r="BF116" i="9"/>
  <c r="BF115" i="9"/>
  <c r="BF114" i="9"/>
  <c r="BF113" i="9"/>
  <c r="BF112" i="9"/>
  <c r="BF111" i="9"/>
  <c r="BF110" i="9"/>
  <c r="BF109" i="9"/>
  <c r="BF108" i="9"/>
  <c r="BF107" i="9"/>
  <c r="BF106" i="9"/>
  <c r="BF105" i="9"/>
  <c r="BF104" i="9"/>
  <c r="BF103" i="9"/>
  <c r="BF102" i="9"/>
  <c r="BF101" i="9"/>
  <c r="BF100" i="9"/>
  <c r="BF99" i="9"/>
  <c r="BF98" i="9"/>
  <c r="BF97" i="9"/>
  <c r="BF96" i="9"/>
  <c r="BF95" i="9"/>
  <c r="BF94" i="9"/>
  <c r="BF93" i="9"/>
  <c r="BF88" i="9"/>
  <c r="BF87" i="9"/>
  <c r="BF86" i="9"/>
  <c r="BF85" i="9"/>
  <c r="BF84" i="9"/>
  <c r="BF83" i="9"/>
  <c r="BF82" i="9"/>
  <c r="BF81" i="9"/>
  <c r="BF80" i="9"/>
  <c r="BF79" i="9"/>
  <c r="BF78" i="9"/>
  <c r="BF77" i="9"/>
  <c r="BF76" i="9"/>
  <c r="BF75" i="9"/>
  <c r="BF74" i="9"/>
  <c r="BF73" i="9"/>
  <c r="BF72" i="9"/>
  <c r="BF71" i="9"/>
  <c r="BF70" i="9"/>
  <c r="BF69" i="9"/>
  <c r="BF68" i="9"/>
  <c r="BF67" i="9"/>
  <c r="BF66" i="9"/>
  <c r="BF65" i="9"/>
  <c r="BF64" i="9"/>
  <c r="BF63" i="9"/>
  <c r="BF62" i="9"/>
  <c r="BF61" i="9"/>
  <c r="BF60" i="9"/>
  <c r="BF59" i="9"/>
  <c r="BF58" i="9"/>
  <c r="BF57" i="9"/>
  <c r="BF56" i="9"/>
  <c r="BF55" i="9"/>
  <c r="BF54" i="9"/>
  <c r="BF53" i="9"/>
  <c r="BF48" i="9"/>
  <c r="BF47" i="9"/>
  <c r="BF46" i="9"/>
  <c r="BF45" i="9"/>
  <c r="BF44" i="9"/>
  <c r="BF43" i="9"/>
  <c r="BF42" i="9"/>
  <c r="BF41" i="9"/>
  <c r="BF40" i="9"/>
  <c r="BF39" i="9"/>
  <c r="BF38" i="9"/>
  <c r="BF37" i="9"/>
  <c r="BF36" i="9"/>
  <c r="BF35" i="9"/>
  <c r="BF34" i="9"/>
  <c r="BF33" i="9"/>
  <c r="BF32" i="9"/>
  <c r="BF31" i="9"/>
  <c r="BF30" i="9"/>
  <c r="BF29" i="9"/>
  <c r="BF28" i="9"/>
  <c r="BF27" i="9"/>
  <c r="BF26" i="9"/>
  <c r="BF25" i="9"/>
  <c r="BF10" i="9"/>
  <c r="BF11" i="9"/>
  <c r="BF12" i="9"/>
  <c r="BF13" i="9"/>
  <c r="BF14" i="9"/>
  <c r="BF15" i="9"/>
  <c r="BF16" i="9"/>
  <c r="BF17" i="9"/>
  <c r="BF18" i="9"/>
  <c r="BF19" i="9"/>
  <c r="BF20" i="9"/>
  <c r="BF9" i="9"/>
  <c r="AQ280" i="11"/>
  <c r="AQ279" i="11"/>
  <c r="AQ278" i="11"/>
  <c r="AQ277" i="11"/>
  <c r="AQ276" i="11"/>
  <c r="AQ275" i="11"/>
  <c r="AQ274" i="11"/>
  <c r="AQ273" i="11"/>
  <c r="AQ272" i="11"/>
  <c r="AQ271" i="11"/>
  <c r="AQ270" i="11"/>
  <c r="AQ269" i="11"/>
  <c r="AQ268" i="11"/>
  <c r="AQ267" i="11"/>
  <c r="AQ266" i="11"/>
  <c r="AQ265" i="11"/>
  <c r="AQ264" i="11"/>
  <c r="AQ263" i="11"/>
  <c r="AQ262" i="11"/>
  <c r="AQ261" i="11"/>
  <c r="AQ260" i="11"/>
  <c r="AQ259" i="11"/>
  <c r="AQ258" i="11"/>
  <c r="AQ257" i="11"/>
  <c r="AQ256" i="11"/>
  <c r="AQ255" i="11"/>
  <c r="AQ254" i="11"/>
  <c r="AQ253" i="11"/>
  <c r="AQ252" i="11"/>
  <c r="AQ251" i="11"/>
  <c r="AQ250" i="11"/>
  <c r="AQ249" i="11"/>
  <c r="AQ248" i="11"/>
  <c r="AQ247" i="11"/>
  <c r="AQ246" i="11"/>
  <c r="AQ245" i="11"/>
  <c r="AQ244" i="11"/>
  <c r="AQ243" i="11"/>
  <c r="AQ242" i="11"/>
  <c r="AQ241" i="11"/>
  <c r="AQ240" i="11"/>
  <c r="AQ239" i="11"/>
  <c r="AQ238" i="11"/>
  <c r="AQ237" i="11"/>
  <c r="AQ236" i="11"/>
  <c r="AQ235" i="11"/>
  <c r="AQ234" i="11"/>
  <c r="AQ233" i="11"/>
  <c r="AQ232" i="11"/>
  <c r="AQ231" i="11"/>
  <c r="AQ230" i="11"/>
  <c r="AQ229" i="11"/>
  <c r="AQ228" i="11"/>
  <c r="AQ227" i="11"/>
  <c r="AQ226" i="11"/>
  <c r="AQ225" i="11"/>
  <c r="AQ224" i="11"/>
  <c r="AQ223" i="11"/>
  <c r="AQ222" i="11"/>
  <c r="AQ221" i="11"/>
  <c r="AQ220" i="11"/>
  <c r="AQ219" i="11"/>
  <c r="AQ218" i="11"/>
  <c r="AQ217" i="11"/>
  <c r="AQ216" i="11"/>
  <c r="AQ215" i="11"/>
  <c r="AQ214" i="11"/>
  <c r="AQ213" i="11"/>
  <c r="AQ212" i="11"/>
  <c r="AQ211" i="11"/>
  <c r="AQ210" i="11"/>
  <c r="AQ209" i="11"/>
  <c r="AQ204" i="11"/>
  <c r="AQ203" i="11"/>
  <c r="AQ202" i="11"/>
  <c r="AQ201" i="11"/>
  <c r="AQ200" i="11"/>
  <c r="AQ199" i="11"/>
  <c r="AQ198" i="11"/>
  <c r="AQ197" i="11"/>
  <c r="AQ196" i="11"/>
  <c r="AQ195" i="11"/>
  <c r="AQ194" i="11"/>
  <c r="AQ193" i="11"/>
  <c r="AQ192" i="11"/>
  <c r="AQ191" i="11"/>
  <c r="AQ190" i="11"/>
  <c r="AQ189" i="11"/>
  <c r="AQ188" i="11"/>
  <c r="AQ187" i="11"/>
  <c r="AQ186" i="11"/>
  <c r="AQ185" i="11"/>
  <c r="AQ184" i="11"/>
  <c r="AQ183" i="11"/>
  <c r="AQ182" i="11"/>
  <c r="AQ181" i="11"/>
  <c r="AQ180" i="11"/>
  <c r="AQ179" i="11"/>
  <c r="AQ178" i="11"/>
  <c r="AQ177" i="11"/>
  <c r="AQ176" i="11"/>
  <c r="AQ175" i="11"/>
  <c r="AQ174" i="11"/>
  <c r="AQ173" i="11"/>
  <c r="AQ172" i="11"/>
  <c r="AQ171" i="11"/>
  <c r="AQ170" i="11"/>
  <c r="AQ169" i="11"/>
  <c r="AQ168" i="11"/>
  <c r="AQ167" i="11"/>
  <c r="AQ166" i="11"/>
  <c r="AQ165" i="11"/>
  <c r="AQ164" i="11"/>
  <c r="AQ163" i="11"/>
  <c r="AQ162" i="11"/>
  <c r="AQ161" i="11"/>
  <c r="AQ160" i="11"/>
  <c r="AQ159" i="11"/>
  <c r="AQ158" i="11"/>
  <c r="AQ157" i="11"/>
  <c r="AQ156" i="11"/>
  <c r="AQ155" i="11"/>
  <c r="AQ154" i="11"/>
  <c r="AQ153" i="11"/>
  <c r="AQ152" i="11"/>
  <c r="AQ151" i="11"/>
  <c r="AQ150" i="11"/>
  <c r="AQ149" i="11"/>
  <c r="AQ148" i="11"/>
  <c r="AQ147" i="11"/>
  <c r="AQ146" i="11"/>
  <c r="AQ145" i="11"/>
  <c r="AQ140" i="11"/>
  <c r="AQ139" i="11"/>
  <c r="AQ138" i="11"/>
  <c r="AQ137" i="11"/>
  <c r="AQ136" i="11"/>
  <c r="AQ135" i="11"/>
  <c r="AQ134" i="11"/>
  <c r="AQ133" i="11"/>
  <c r="AQ132" i="11"/>
  <c r="AQ131" i="11"/>
  <c r="AQ130" i="11"/>
  <c r="AQ129" i="11"/>
  <c r="AQ128" i="11"/>
  <c r="AQ127" i="11"/>
  <c r="AQ126" i="11"/>
  <c r="AQ125" i="11"/>
  <c r="AQ124" i="11"/>
  <c r="AQ123" i="11"/>
  <c r="AQ122" i="11"/>
  <c r="AQ121" i="11"/>
  <c r="AQ120" i="11"/>
  <c r="AQ119" i="11"/>
  <c r="AQ118" i="11"/>
  <c r="AQ117" i="11"/>
  <c r="AQ116" i="11"/>
  <c r="AQ115" i="11"/>
  <c r="AQ114" i="11"/>
  <c r="AQ113" i="11"/>
  <c r="AQ112" i="11"/>
  <c r="AQ111" i="11"/>
  <c r="AQ110" i="11"/>
  <c r="AQ109" i="11"/>
  <c r="AQ108" i="11"/>
  <c r="AQ107" i="11"/>
  <c r="AQ106" i="11"/>
  <c r="AQ105" i="11"/>
  <c r="AQ104" i="11"/>
  <c r="AQ103" i="11"/>
  <c r="AQ102" i="11"/>
  <c r="AQ101" i="11"/>
  <c r="AQ100" i="11"/>
  <c r="AQ99" i="11"/>
  <c r="AQ98" i="11"/>
  <c r="AQ97" i="11"/>
  <c r="AQ96" i="11"/>
  <c r="AQ95" i="11"/>
  <c r="AQ94" i="11"/>
  <c r="AQ93" i="11"/>
  <c r="AQ88" i="11"/>
  <c r="AQ87" i="11"/>
  <c r="AQ86" i="11"/>
  <c r="AQ85" i="11"/>
  <c r="AQ84" i="11"/>
  <c r="AQ83" i="11"/>
  <c r="AQ82" i="11"/>
  <c r="AQ81" i="11"/>
  <c r="AQ80" i="11"/>
  <c r="AQ79" i="11"/>
  <c r="AQ78" i="11"/>
  <c r="AQ77" i="11"/>
  <c r="AQ76" i="11"/>
  <c r="AQ75" i="11"/>
  <c r="AQ74" i="11"/>
  <c r="AQ73" i="11"/>
  <c r="AQ72" i="11"/>
  <c r="AQ71" i="11"/>
  <c r="AQ70" i="11"/>
  <c r="AQ69" i="11"/>
  <c r="AQ68" i="11"/>
  <c r="AQ67" i="11"/>
  <c r="AQ66" i="11"/>
  <c r="AQ65" i="11"/>
  <c r="AQ64" i="11"/>
  <c r="AQ63" i="11"/>
  <c r="AQ62" i="11"/>
  <c r="AQ61" i="11"/>
  <c r="AQ60" i="11"/>
  <c r="AQ59" i="11"/>
  <c r="AQ58" i="11"/>
  <c r="AQ57" i="11"/>
  <c r="AQ56" i="11"/>
  <c r="AQ55" i="11"/>
  <c r="AQ54" i="11"/>
  <c r="AQ53" i="11"/>
  <c r="AQ48" i="11"/>
  <c r="AQ47" i="11"/>
  <c r="AQ46" i="11"/>
  <c r="AQ45" i="11"/>
  <c r="AQ44" i="11"/>
  <c r="AQ43" i="11"/>
  <c r="AQ42" i="11"/>
  <c r="AQ41" i="11"/>
  <c r="AQ40" i="11"/>
  <c r="AQ39" i="11"/>
  <c r="AQ38" i="11"/>
  <c r="AQ37" i="11"/>
  <c r="AQ36" i="11"/>
  <c r="AQ35" i="11"/>
  <c r="AQ34" i="11"/>
  <c r="AQ33" i="11"/>
  <c r="AQ32" i="11"/>
  <c r="AQ31" i="11"/>
  <c r="AQ30" i="11"/>
  <c r="AQ29" i="11"/>
  <c r="AQ28" i="11"/>
  <c r="AQ27" i="11"/>
  <c r="AQ26" i="11"/>
  <c r="AQ25" i="11"/>
  <c r="AQ20" i="11"/>
  <c r="AQ19" i="11"/>
  <c r="AQ18" i="11"/>
  <c r="AQ17" i="11"/>
  <c r="AQ16" i="11"/>
  <c r="AQ15" i="11"/>
  <c r="AQ14" i="11"/>
  <c r="AQ13" i="11"/>
  <c r="AQ12" i="11"/>
  <c r="AQ11" i="11"/>
  <c r="AQ10" i="11"/>
  <c r="AQ9" i="11"/>
  <c r="AQ280" i="10"/>
  <c r="AQ279" i="10"/>
  <c r="AQ278" i="10"/>
  <c r="AQ277" i="10"/>
  <c r="AQ276" i="10"/>
  <c r="AQ275" i="10"/>
  <c r="AQ274" i="10"/>
  <c r="AQ273" i="10"/>
  <c r="AQ272" i="10"/>
  <c r="AQ271" i="10"/>
  <c r="AQ270" i="10"/>
  <c r="AQ269" i="10"/>
  <c r="AQ268" i="10"/>
  <c r="AQ267" i="10"/>
  <c r="AQ266" i="10"/>
  <c r="AQ265" i="10"/>
  <c r="AQ264" i="10"/>
  <c r="AQ263" i="10"/>
  <c r="AQ262" i="10"/>
  <c r="AQ261" i="10"/>
  <c r="AQ260" i="10"/>
  <c r="AQ259" i="10"/>
  <c r="AQ258" i="10"/>
  <c r="AQ257" i="10"/>
  <c r="AQ256" i="10"/>
  <c r="AQ255" i="10"/>
  <c r="AQ254" i="10"/>
  <c r="AQ253" i="10"/>
  <c r="AQ252" i="10"/>
  <c r="AQ251" i="10"/>
  <c r="AQ250" i="10"/>
  <c r="AQ249" i="10"/>
  <c r="AQ248" i="10"/>
  <c r="AQ247" i="10"/>
  <c r="AQ246" i="10"/>
  <c r="AQ245" i="10"/>
  <c r="AQ244" i="10"/>
  <c r="AQ243" i="10"/>
  <c r="AQ242" i="10"/>
  <c r="AQ241" i="10"/>
  <c r="AQ240" i="10"/>
  <c r="AQ239" i="10"/>
  <c r="AQ238" i="10"/>
  <c r="AQ237" i="10"/>
  <c r="AQ236" i="10"/>
  <c r="AQ235" i="10"/>
  <c r="AQ234" i="10"/>
  <c r="AQ233" i="10"/>
  <c r="AQ232" i="10"/>
  <c r="AQ231" i="10"/>
  <c r="AQ230" i="10"/>
  <c r="AQ229" i="10"/>
  <c r="AQ228" i="10"/>
  <c r="AQ227" i="10"/>
  <c r="AQ226" i="10"/>
  <c r="AQ225" i="10"/>
  <c r="AQ224" i="10"/>
  <c r="AQ223" i="10"/>
  <c r="AQ222" i="10"/>
  <c r="AQ221" i="10"/>
  <c r="AQ220" i="10"/>
  <c r="AQ219" i="10"/>
  <c r="AQ218" i="10"/>
  <c r="AQ217" i="10"/>
  <c r="AQ216" i="10"/>
  <c r="AQ215" i="10"/>
  <c r="AQ214" i="10"/>
  <c r="AQ213" i="10"/>
  <c r="AQ212" i="10"/>
  <c r="AQ211" i="10"/>
  <c r="AQ210" i="10"/>
  <c r="AQ209" i="10"/>
  <c r="AQ204" i="10"/>
  <c r="AQ203" i="10"/>
  <c r="AQ202" i="10"/>
  <c r="AQ201" i="10"/>
  <c r="AQ200" i="10"/>
  <c r="AQ199" i="10"/>
  <c r="AQ198" i="10"/>
  <c r="AQ197" i="10"/>
  <c r="AQ196" i="10"/>
  <c r="AQ195" i="10"/>
  <c r="AQ194" i="10"/>
  <c r="AQ193" i="10"/>
  <c r="AQ192" i="10"/>
  <c r="AQ191" i="10"/>
  <c r="AQ190" i="10"/>
  <c r="AQ189" i="10"/>
  <c r="AQ188" i="10"/>
  <c r="AQ187" i="10"/>
  <c r="AQ186" i="10"/>
  <c r="AQ185" i="10"/>
  <c r="AQ184" i="10"/>
  <c r="AQ183" i="10"/>
  <c r="AQ182" i="10"/>
  <c r="AQ181" i="10"/>
  <c r="AQ180" i="10"/>
  <c r="AQ179" i="10"/>
  <c r="AQ178" i="10"/>
  <c r="AQ177" i="10"/>
  <c r="AQ176" i="10"/>
  <c r="AQ175" i="10"/>
  <c r="AQ174" i="10"/>
  <c r="AQ173" i="10"/>
  <c r="AQ172" i="10"/>
  <c r="AQ171" i="10"/>
  <c r="AQ170" i="10"/>
  <c r="AQ169" i="10"/>
  <c r="AQ168" i="10"/>
  <c r="AQ167" i="10"/>
  <c r="AQ166" i="10"/>
  <c r="AQ165" i="10"/>
  <c r="AQ164" i="10"/>
  <c r="AQ163" i="10"/>
  <c r="AQ162" i="10"/>
  <c r="AQ161" i="10"/>
  <c r="AQ160" i="10"/>
  <c r="AQ159" i="10"/>
  <c r="AQ158" i="10"/>
  <c r="AQ157" i="10"/>
  <c r="AQ156" i="10"/>
  <c r="AQ155" i="10"/>
  <c r="AQ154" i="10"/>
  <c r="AQ153" i="10"/>
  <c r="AQ152" i="10"/>
  <c r="AQ151" i="10"/>
  <c r="AQ150" i="10"/>
  <c r="AQ149" i="10"/>
  <c r="AQ148" i="10"/>
  <c r="AQ147" i="10"/>
  <c r="AQ146" i="10"/>
  <c r="AQ145" i="10"/>
  <c r="AQ140" i="10"/>
  <c r="AQ139" i="10"/>
  <c r="AQ138" i="10"/>
  <c r="AQ137" i="10"/>
  <c r="AQ136" i="10"/>
  <c r="AQ135" i="10"/>
  <c r="AQ134" i="10"/>
  <c r="AQ133" i="10"/>
  <c r="AQ132" i="10"/>
  <c r="AQ131" i="10"/>
  <c r="AQ130" i="10"/>
  <c r="AQ129" i="10"/>
  <c r="AQ128" i="10"/>
  <c r="AQ127" i="10"/>
  <c r="AQ126" i="10"/>
  <c r="AQ125" i="10"/>
  <c r="AQ124" i="10"/>
  <c r="AQ123" i="10"/>
  <c r="AQ122" i="10"/>
  <c r="AQ121" i="10"/>
  <c r="AQ120" i="10"/>
  <c r="AQ119" i="10"/>
  <c r="AQ118" i="10"/>
  <c r="AQ117" i="10"/>
  <c r="AQ116" i="10"/>
  <c r="AQ115" i="10"/>
  <c r="AQ114" i="10"/>
  <c r="AQ113" i="10"/>
  <c r="AQ112" i="10"/>
  <c r="AQ111" i="10"/>
  <c r="AQ110" i="10"/>
  <c r="AQ109" i="10"/>
  <c r="AQ108" i="10"/>
  <c r="AQ107" i="10"/>
  <c r="AQ106" i="10"/>
  <c r="AQ105" i="10"/>
  <c r="AQ104" i="10"/>
  <c r="AQ103" i="10"/>
  <c r="AQ102" i="10"/>
  <c r="AQ101" i="10"/>
  <c r="AQ100" i="10"/>
  <c r="AQ99" i="10"/>
  <c r="AQ98" i="10"/>
  <c r="AQ97" i="10"/>
  <c r="AQ96" i="10"/>
  <c r="AQ95" i="10"/>
  <c r="AQ94" i="10"/>
  <c r="AQ93" i="10"/>
  <c r="AQ88" i="10"/>
  <c r="AQ87" i="10"/>
  <c r="AQ86" i="10"/>
  <c r="AQ85" i="10"/>
  <c r="AQ84" i="10"/>
  <c r="AQ83" i="10"/>
  <c r="AQ82" i="10"/>
  <c r="AQ81" i="10"/>
  <c r="AQ80" i="10"/>
  <c r="AQ79" i="10"/>
  <c r="AQ78" i="10"/>
  <c r="AQ77" i="10"/>
  <c r="AQ76" i="10"/>
  <c r="AQ75" i="10"/>
  <c r="AQ74" i="10"/>
  <c r="AQ73" i="10"/>
  <c r="AQ72" i="10"/>
  <c r="AQ71" i="10"/>
  <c r="AQ70" i="10"/>
  <c r="AQ69" i="10"/>
  <c r="AQ68" i="10"/>
  <c r="AQ67" i="10"/>
  <c r="AQ66" i="10"/>
  <c r="AQ65" i="10"/>
  <c r="AQ64" i="10"/>
  <c r="AQ63" i="10"/>
  <c r="AQ62" i="10"/>
  <c r="AQ61" i="10"/>
  <c r="AQ60" i="10"/>
  <c r="AQ59" i="10"/>
  <c r="AQ58" i="10"/>
  <c r="AQ57" i="10"/>
  <c r="AQ56" i="10"/>
  <c r="AQ55" i="10"/>
  <c r="AQ54" i="10"/>
  <c r="AQ53" i="10"/>
  <c r="AQ48" i="10"/>
  <c r="AQ47" i="10"/>
  <c r="AQ46" i="10"/>
  <c r="AQ45" i="10"/>
  <c r="AQ44" i="10"/>
  <c r="AQ43" i="10"/>
  <c r="AQ42" i="10"/>
  <c r="AQ41" i="10"/>
  <c r="AQ40" i="10"/>
  <c r="AQ39" i="10"/>
  <c r="AQ38" i="10"/>
  <c r="AQ37" i="10"/>
  <c r="AQ36" i="10"/>
  <c r="AQ35" i="10"/>
  <c r="AQ34" i="10"/>
  <c r="AQ33" i="10"/>
  <c r="AQ32" i="10"/>
  <c r="AQ31" i="10"/>
  <c r="AQ30" i="10"/>
  <c r="AQ29" i="10"/>
  <c r="AQ28" i="10"/>
  <c r="AQ27" i="10"/>
  <c r="AQ26" i="10"/>
  <c r="AQ25" i="10"/>
  <c r="AQ20" i="10"/>
  <c r="AQ19" i="10"/>
  <c r="AQ18" i="10"/>
  <c r="AQ17" i="10"/>
  <c r="AQ16" i="10"/>
  <c r="AQ15" i="10"/>
  <c r="AQ14" i="10"/>
  <c r="AQ13" i="10"/>
  <c r="AQ12" i="10"/>
  <c r="AQ11" i="10"/>
  <c r="AQ10" i="10"/>
  <c r="AQ9" i="10"/>
  <c r="AQ280" i="9"/>
  <c r="AQ279" i="9"/>
  <c r="AQ278" i="9"/>
  <c r="AQ277" i="9"/>
  <c r="AQ276" i="9"/>
  <c r="AQ275" i="9"/>
  <c r="AQ274" i="9"/>
  <c r="AQ273" i="9"/>
  <c r="AQ272" i="9"/>
  <c r="AQ271" i="9"/>
  <c r="AQ270" i="9"/>
  <c r="AQ269" i="9"/>
  <c r="AQ268" i="9"/>
  <c r="AQ267" i="9"/>
  <c r="AQ266" i="9"/>
  <c r="AQ265" i="9"/>
  <c r="AQ264" i="9"/>
  <c r="AQ263" i="9"/>
  <c r="AQ262" i="9"/>
  <c r="AQ261" i="9"/>
  <c r="AQ260" i="9"/>
  <c r="AQ259" i="9"/>
  <c r="AQ258" i="9"/>
  <c r="AQ257" i="9"/>
  <c r="AQ256" i="9"/>
  <c r="AQ255" i="9"/>
  <c r="AQ254" i="9"/>
  <c r="AQ253" i="9"/>
  <c r="AQ252" i="9"/>
  <c r="AQ251" i="9"/>
  <c r="AQ250" i="9"/>
  <c r="AQ249" i="9"/>
  <c r="AQ248" i="9"/>
  <c r="AQ247" i="9"/>
  <c r="AQ246" i="9"/>
  <c r="AQ245" i="9"/>
  <c r="AQ244" i="9"/>
  <c r="AQ243" i="9"/>
  <c r="AQ242" i="9"/>
  <c r="AQ241" i="9"/>
  <c r="AQ240" i="9"/>
  <c r="AQ239" i="9"/>
  <c r="AQ238" i="9"/>
  <c r="AQ237" i="9"/>
  <c r="AQ236" i="9"/>
  <c r="AQ235" i="9"/>
  <c r="AQ234" i="9"/>
  <c r="AQ233" i="9"/>
  <c r="AQ232" i="9"/>
  <c r="AQ231" i="9"/>
  <c r="AQ230" i="9"/>
  <c r="AQ229" i="9"/>
  <c r="AQ228" i="9"/>
  <c r="AQ227" i="9"/>
  <c r="AQ226" i="9"/>
  <c r="AQ225" i="9"/>
  <c r="AQ224" i="9"/>
  <c r="AQ223" i="9"/>
  <c r="AQ222" i="9"/>
  <c r="AQ221" i="9"/>
  <c r="AQ220" i="9"/>
  <c r="AQ219" i="9"/>
  <c r="AQ218" i="9"/>
  <c r="AQ217" i="9"/>
  <c r="AQ216" i="9"/>
  <c r="AQ215" i="9"/>
  <c r="AQ214" i="9"/>
  <c r="AQ213" i="9"/>
  <c r="AQ212" i="9"/>
  <c r="AQ211" i="9"/>
  <c r="AQ210" i="9"/>
  <c r="AQ209" i="9"/>
  <c r="AQ204" i="9"/>
  <c r="AQ203" i="9"/>
  <c r="AQ202" i="9"/>
  <c r="AQ201" i="9"/>
  <c r="AQ200" i="9"/>
  <c r="AQ199" i="9"/>
  <c r="AQ198" i="9"/>
  <c r="AQ197" i="9"/>
  <c r="AQ196" i="9"/>
  <c r="AQ195" i="9"/>
  <c r="AQ194" i="9"/>
  <c r="AQ193" i="9"/>
  <c r="AQ192" i="9"/>
  <c r="AQ191" i="9"/>
  <c r="AQ190" i="9"/>
  <c r="AQ189" i="9"/>
  <c r="AQ188" i="9"/>
  <c r="AQ187" i="9"/>
  <c r="AQ186" i="9"/>
  <c r="AQ185" i="9"/>
  <c r="AQ184" i="9"/>
  <c r="AQ183" i="9"/>
  <c r="AQ182" i="9"/>
  <c r="AQ181" i="9"/>
  <c r="AQ180" i="9"/>
  <c r="AQ179" i="9"/>
  <c r="AQ178" i="9"/>
  <c r="AQ177" i="9"/>
  <c r="AQ176" i="9"/>
  <c r="AQ175" i="9"/>
  <c r="AQ174" i="9"/>
  <c r="AQ173" i="9"/>
  <c r="AQ172" i="9"/>
  <c r="AQ171" i="9"/>
  <c r="AQ170" i="9"/>
  <c r="AQ169" i="9"/>
  <c r="AQ168" i="9"/>
  <c r="AQ167" i="9"/>
  <c r="AQ166" i="9"/>
  <c r="AQ165" i="9"/>
  <c r="AQ164" i="9"/>
  <c r="AQ163" i="9"/>
  <c r="AQ162" i="9"/>
  <c r="AQ161" i="9"/>
  <c r="AQ160" i="9"/>
  <c r="AQ159" i="9"/>
  <c r="AQ158" i="9"/>
  <c r="AQ157" i="9"/>
  <c r="AQ156" i="9"/>
  <c r="AQ155" i="9"/>
  <c r="AQ154" i="9"/>
  <c r="AQ153" i="9"/>
  <c r="AQ152" i="9"/>
  <c r="AQ151" i="9"/>
  <c r="AQ150" i="9"/>
  <c r="AQ149" i="9"/>
  <c r="AQ148" i="9"/>
  <c r="AQ147" i="9"/>
  <c r="AQ146" i="9"/>
  <c r="AQ145" i="9"/>
  <c r="AQ140" i="9"/>
  <c r="AQ139" i="9"/>
  <c r="AQ138" i="9"/>
  <c r="AQ137" i="9"/>
  <c r="AQ136" i="9"/>
  <c r="AQ135" i="9"/>
  <c r="AQ134" i="9"/>
  <c r="AQ133" i="9"/>
  <c r="AQ132" i="9"/>
  <c r="AQ131" i="9"/>
  <c r="AQ130" i="9"/>
  <c r="AQ129" i="9"/>
  <c r="AQ128" i="9"/>
  <c r="AQ127" i="9"/>
  <c r="AQ126" i="9"/>
  <c r="AQ125" i="9"/>
  <c r="AQ124" i="9"/>
  <c r="AQ123" i="9"/>
  <c r="AQ122" i="9"/>
  <c r="AQ121" i="9"/>
  <c r="AQ120" i="9"/>
  <c r="AQ119" i="9"/>
  <c r="AQ118" i="9"/>
  <c r="AQ117" i="9"/>
  <c r="AQ116" i="9"/>
  <c r="AQ115" i="9"/>
  <c r="AQ114" i="9"/>
  <c r="AQ113" i="9"/>
  <c r="AQ112" i="9"/>
  <c r="AQ111" i="9"/>
  <c r="AQ110" i="9"/>
  <c r="AQ109" i="9"/>
  <c r="AQ108" i="9"/>
  <c r="AQ107" i="9"/>
  <c r="AQ106" i="9"/>
  <c r="AQ105" i="9"/>
  <c r="AQ104" i="9"/>
  <c r="AQ103" i="9"/>
  <c r="AQ102" i="9"/>
  <c r="AQ101" i="9"/>
  <c r="AQ100" i="9"/>
  <c r="AQ99" i="9"/>
  <c r="AQ98" i="9"/>
  <c r="AQ97" i="9"/>
  <c r="AQ96" i="9"/>
  <c r="AQ95" i="9"/>
  <c r="AQ94" i="9"/>
  <c r="AQ93" i="9"/>
  <c r="AQ88" i="9"/>
  <c r="AQ87" i="9"/>
  <c r="AQ86" i="9"/>
  <c r="AQ85" i="9"/>
  <c r="AQ84" i="9"/>
  <c r="AQ83" i="9"/>
  <c r="AQ82" i="9"/>
  <c r="AQ81" i="9"/>
  <c r="AQ80" i="9"/>
  <c r="AQ79" i="9"/>
  <c r="AQ78" i="9"/>
  <c r="AQ77" i="9"/>
  <c r="AQ76" i="9"/>
  <c r="AQ75" i="9"/>
  <c r="AQ74" i="9"/>
  <c r="AQ73" i="9"/>
  <c r="AQ72" i="9"/>
  <c r="AQ71" i="9"/>
  <c r="AQ70" i="9"/>
  <c r="AQ69" i="9"/>
  <c r="AQ68" i="9"/>
  <c r="AQ67" i="9"/>
  <c r="AQ66" i="9"/>
  <c r="AQ65" i="9"/>
  <c r="AQ64" i="9"/>
  <c r="AQ63" i="9"/>
  <c r="AQ62" i="9"/>
  <c r="AQ61" i="9"/>
  <c r="AQ60" i="9"/>
  <c r="AQ59" i="9"/>
  <c r="AQ58" i="9"/>
  <c r="AQ57" i="9"/>
  <c r="AQ56" i="9"/>
  <c r="AQ55" i="9"/>
  <c r="AQ54" i="9"/>
  <c r="AQ53" i="9"/>
  <c r="AQ48" i="9"/>
  <c r="AQ47" i="9"/>
  <c r="AQ46" i="9"/>
  <c r="AQ45" i="9"/>
  <c r="AQ44" i="9"/>
  <c r="AQ43" i="9"/>
  <c r="AQ42" i="9"/>
  <c r="AQ41" i="9"/>
  <c r="AQ40" i="9"/>
  <c r="AQ39" i="9"/>
  <c r="AQ38" i="9"/>
  <c r="AQ37" i="9"/>
  <c r="AQ36" i="9"/>
  <c r="AQ35" i="9"/>
  <c r="AQ34" i="9"/>
  <c r="AQ33" i="9"/>
  <c r="AQ32" i="9"/>
  <c r="AQ31" i="9"/>
  <c r="AQ30" i="9"/>
  <c r="AQ29" i="9"/>
  <c r="AQ28" i="9"/>
  <c r="AQ27" i="9"/>
  <c r="AQ26" i="9"/>
  <c r="AQ25" i="9"/>
  <c r="AQ10" i="9"/>
  <c r="AQ11" i="9"/>
  <c r="AQ12" i="9"/>
  <c r="AQ13" i="9"/>
  <c r="AQ14" i="9"/>
  <c r="AQ15" i="9"/>
  <c r="AQ16" i="9"/>
  <c r="AQ17" i="9"/>
  <c r="AQ18" i="9"/>
  <c r="AQ19" i="9"/>
  <c r="AQ20" i="9"/>
  <c r="AQ9" i="9"/>
  <c r="AB280" i="11"/>
  <c r="AB279" i="11"/>
  <c r="T279" i="11"/>
  <c r="AB278" i="11"/>
  <c r="T278" i="11"/>
  <c r="AB277" i="11"/>
  <c r="T277" i="11"/>
  <c r="AB276" i="11"/>
  <c r="T276" i="11"/>
  <c r="AB275" i="11"/>
  <c r="T275" i="11"/>
  <c r="AB274" i="11"/>
  <c r="T274" i="11"/>
  <c r="AB273" i="11"/>
  <c r="T273" i="11"/>
  <c r="AB272" i="11"/>
  <c r="T272" i="11"/>
  <c r="AB271" i="11"/>
  <c r="T271" i="11"/>
  <c r="AB270" i="11"/>
  <c r="T270" i="11"/>
  <c r="AB269" i="11"/>
  <c r="T269" i="11"/>
  <c r="AB268" i="11"/>
  <c r="T268" i="11"/>
  <c r="AB267" i="11"/>
  <c r="T267" i="11"/>
  <c r="AB266" i="11"/>
  <c r="T266" i="11"/>
  <c r="AB265" i="11"/>
  <c r="T265" i="11"/>
  <c r="AB264" i="11"/>
  <c r="T264" i="11"/>
  <c r="AB263" i="11"/>
  <c r="T263" i="11"/>
  <c r="AB262" i="11"/>
  <c r="T262" i="11"/>
  <c r="AB261" i="11"/>
  <c r="T261" i="11"/>
  <c r="AB260" i="11"/>
  <c r="T260" i="11"/>
  <c r="AB259" i="11"/>
  <c r="T259" i="11"/>
  <c r="AB258" i="11"/>
  <c r="T258" i="11"/>
  <c r="AB257" i="11"/>
  <c r="T257" i="11"/>
  <c r="AB256" i="11"/>
  <c r="T256" i="11"/>
  <c r="AB255" i="11"/>
  <c r="T255" i="11"/>
  <c r="AB254" i="11"/>
  <c r="T254" i="11"/>
  <c r="AB253" i="11"/>
  <c r="T253" i="11"/>
  <c r="AB252" i="11"/>
  <c r="T252" i="11"/>
  <c r="AB251" i="11"/>
  <c r="T251" i="11"/>
  <c r="AB250" i="11"/>
  <c r="T250" i="11"/>
  <c r="AB249" i="11"/>
  <c r="T249" i="11"/>
  <c r="AB248" i="11"/>
  <c r="T248" i="11"/>
  <c r="AB247" i="11"/>
  <c r="T247" i="11"/>
  <c r="AB246" i="11"/>
  <c r="T246" i="11"/>
  <c r="AB245" i="11"/>
  <c r="T245" i="11"/>
  <c r="AB244" i="11"/>
  <c r="T244" i="11"/>
  <c r="AB243" i="11"/>
  <c r="T243" i="11"/>
  <c r="AB242" i="11"/>
  <c r="T242" i="11"/>
  <c r="AB241" i="11"/>
  <c r="T241" i="11"/>
  <c r="AB240" i="11"/>
  <c r="T240" i="11"/>
  <c r="AB239" i="11"/>
  <c r="T239" i="11"/>
  <c r="AB238" i="11"/>
  <c r="T238" i="11"/>
  <c r="AB237" i="11"/>
  <c r="T237" i="11"/>
  <c r="AB236" i="11"/>
  <c r="T236" i="11"/>
  <c r="AB235" i="11"/>
  <c r="T235" i="11"/>
  <c r="AB234" i="11"/>
  <c r="T234" i="11"/>
  <c r="AB233" i="11"/>
  <c r="T233" i="11"/>
  <c r="AB232" i="11"/>
  <c r="T232" i="11"/>
  <c r="AB231" i="11"/>
  <c r="T231" i="11"/>
  <c r="AB230" i="11"/>
  <c r="T230" i="11"/>
  <c r="AB229" i="11"/>
  <c r="T229" i="11"/>
  <c r="AB228" i="11"/>
  <c r="T228" i="11"/>
  <c r="AB227" i="11"/>
  <c r="T227" i="11"/>
  <c r="AB226" i="11"/>
  <c r="T226" i="11"/>
  <c r="AB225" i="11"/>
  <c r="T225" i="11"/>
  <c r="AB224" i="11"/>
  <c r="T224" i="11"/>
  <c r="AB223" i="11"/>
  <c r="T223" i="11"/>
  <c r="AB222" i="11"/>
  <c r="T222" i="11"/>
  <c r="AB221" i="11"/>
  <c r="T221" i="11"/>
  <c r="AB220" i="11"/>
  <c r="T220" i="11"/>
  <c r="AB219" i="11"/>
  <c r="T219" i="11"/>
  <c r="AB218" i="11"/>
  <c r="T218" i="11"/>
  <c r="AB217" i="11"/>
  <c r="T217" i="11"/>
  <c r="AB216" i="11"/>
  <c r="T216" i="11"/>
  <c r="AB215" i="11"/>
  <c r="T215" i="11"/>
  <c r="AB214" i="11"/>
  <c r="T214" i="11"/>
  <c r="AB213" i="11"/>
  <c r="T213" i="11"/>
  <c r="AB212" i="11"/>
  <c r="T212" i="11"/>
  <c r="AB211" i="11"/>
  <c r="T211" i="11"/>
  <c r="AB210" i="11"/>
  <c r="T210" i="11"/>
  <c r="AB209" i="11"/>
  <c r="T209" i="11"/>
  <c r="AB204" i="11"/>
  <c r="AB203" i="11"/>
  <c r="T203" i="11"/>
  <c r="AB202" i="11"/>
  <c r="T202" i="11"/>
  <c r="AB201" i="11"/>
  <c r="T201" i="11"/>
  <c r="AB200" i="11"/>
  <c r="T200" i="11"/>
  <c r="AB199" i="11"/>
  <c r="T199" i="11"/>
  <c r="AB198" i="11"/>
  <c r="T198" i="11"/>
  <c r="AB197" i="11"/>
  <c r="T197" i="11"/>
  <c r="AB196" i="11"/>
  <c r="T196" i="11"/>
  <c r="AB195" i="11"/>
  <c r="T195" i="11"/>
  <c r="AB194" i="11"/>
  <c r="T194" i="11"/>
  <c r="AB193" i="11"/>
  <c r="T193" i="11"/>
  <c r="AB192" i="11"/>
  <c r="T192" i="11"/>
  <c r="AB191" i="11"/>
  <c r="T191" i="11"/>
  <c r="AB190" i="11"/>
  <c r="T190" i="11"/>
  <c r="AB189" i="11"/>
  <c r="T189" i="11"/>
  <c r="AB188" i="11"/>
  <c r="T188" i="11"/>
  <c r="AB187" i="11"/>
  <c r="T187" i="11"/>
  <c r="AB186" i="11"/>
  <c r="T186" i="11"/>
  <c r="AB185" i="11"/>
  <c r="T185" i="11"/>
  <c r="AB184" i="11"/>
  <c r="T184" i="11"/>
  <c r="AB183" i="11"/>
  <c r="T183" i="11"/>
  <c r="AB182" i="11"/>
  <c r="T182" i="11"/>
  <c r="AB181" i="11"/>
  <c r="T181" i="11"/>
  <c r="AB180" i="11"/>
  <c r="T180" i="11"/>
  <c r="AB179" i="11"/>
  <c r="T179" i="11"/>
  <c r="AB178" i="11"/>
  <c r="T178" i="11"/>
  <c r="AB177" i="11"/>
  <c r="T177" i="11"/>
  <c r="AB176" i="11"/>
  <c r="T176" i="11"/>
  <c r="AB175" i="11"/>
  <c r="T175" i="11"/>
  <c r="AB174" i="11"/>
  <c r="T174" i="11"/>
  <c r="AB173" i="11"/>
  <c r="T173" i="11"/>
  <c r="AB172" i="11"/>
  <c r="T172" i="11"/>
  <c r="AB171" i="11"/>
  <c r="T171" i="11"/>
  <c r="AB170" i="11"/>
  <c r="T170" i="11"/>
  <c r="AB169" i="11"/>
  <c r="T169" i="11"/>
  <c r="AB168" i="11"/>
  <c r="T168" i="11"/>
  <c r="AB167" i="11"/>
  <c r="T167" i="11"/>
  <c r="AB166" i="11"/>
  <c r="T166" i="11"/>
  <c r="AB165" i="11"/>
  <c r="T165" i="11"/>
  <c r="AB164" i="11"/>
  <c r="T164" i="11"/>
  <c r="AB163" i="11"/>
  <c r="T163" i="11"/>
  <c r="AB162" i="11"/>
  <c r="T162" i="11"/>
  <c r="AB161" i="11"/>
  <c r="T161" i="11"/>
  <c r="AB160" i="11"/>
  <c r="T160" i="11"/>
  <c r="AB159" i="11"/>
  <c r="T159" i="11"/>
  <c r="AB158" i="11"/>
  <c r="T158" i="11"/>
  <c r="AB157" i="11"/>
  <c r="T157" i="11"/>
  <c r="AB156" i="11"/>
  <c r="T156" i="11"/>
  <c r="AB155" i="11"/>
  <c r="T155" i="11"/>
  <c r="AB154" i="11"/>
  <c r="T154" i="11"/>
  <c r="AB153" i="11"/>
  <c r="T153" i="11"/>
  <c r="AB152" i="11"/>
  <c r="T152" i="11"/>
  <c r="AB151" i="11"/>
  <c r="T151" i="11"/>
  <c r="AB150" i="11"/>
  <c r="T150" i="11"/>
  <c r="AB149" i="11"/>
  <c r="T149" i="11"/>
  <c r="AB148" i="11"/>
  <c r="T148" i="11"/>
  <c r="AB147" i="11"/>
  <c r="T147" i="11"/>
  <c r="AB146" i="11"/>
  <c r="T146" i="11"/>
  <c r="AB145" i="11"/>
  <c r="T145" i="11"/>
  <c r="AB140" i="11"/>
  <c r="AB139" i="11"/>
  <c r="T139" i="11"/>
  <c r="AB138" i="11"/>
  <c r="T138" i="11"/>
  <c r="AB137" i="11"/>
  <c r="T137" i="11"/>
  <c r="AB136" i="11"/>
  <c r="T136" i="11"/>
  <c r="AB135" i="11"/>
  <c r="T135" i="11"/>
  <c r="AB134" i="11"/>
  <c r="T134" i="11"/>
  <c r="AB133" i="11"/>
  <c r="T133" i="11"/>
  <c r="AB132" i="11"/>
  <c r="T132" i="11"/>
  <c r="AB131" i="11"/>
  <c r="T131" i="11"/>
  <c r="AB130" i="11"/>
  <c r="T130" i="11"/>
  <c r="AB129" i="11"/>
  <c r="T129" i="11"/>
  <c r="AB128" i="11"/>
  <c r="T128" i="11"/>
  <c r="AB127" i="11"/>
  <c r="T127" i="11"/>
  <c r="AB126" i="11"/>
  <c r="T126" i="11"/>
  <c r="AB125" i="11"/>
  <c r="T125" i="11"/>
  <c r="AB124" i="11"/>
  <c r="T124" i="11"/>
  <c r="AB123" i="11"/>
  <c r="T123" i="11"/>
  <c r="AB122" i="11"/>
  <c r="T122" i="11"/>
  <c r="AB121" i="11"/>
  <c r="T121" i="11"/>
  <c r="AB120" i="11"/>
  <c r="T120" i="11"/>
  <c r="AB119" i="11"/>
  <c r="T119" i="11"/>
  <c r="AB118" i="11"/>
  <c r="T118" i="11"/>
  <c r="AB117" i="11"/>
  <c r="T117" i="11"/>
  <c r="AB116" i="11"/>
  <c r="T116" i="11"/>
  <c r="AB115" i="11"/>
  <c r="T115" i="11"/>
  <c r="AB114" i="11"/>
  <c r="T114" i="11"/>
  <c r="AB113" i="11"/>
  <c r="T113" i="11"/>
  <c r="AB112" i="11"/>
  <c r="T112" i="11"/>
  <c r="AB111" i="11"/>
  <c r="T111" i="11"/>
  <c r="AB110" i="11"/>
  <c r="T110" i="11"/>
  <c r="AB109" i="11"/>
  <c r="T109" i="11"/>
  <c r="AB108" i="11"/>
  <c r="T108" i="11"/>
  <c r="AB107" i="11"/>
  <c r="T107" i="11"/>
  <c r="AB106" i="11"/>
  <c r="T106" i="11"/>
  <c r="AB105" i="11"/>
  <c r="T105" i="11"/>
  <c r="AB104" i="11"/>
  <c r="T104" i="11"/>
  <c r="AB103" i="11"/>
  <c r="T103" i="11"/>
  <c r="AB102" i="11"/>
  <c r="T102" i="11"/>
  <c r="AB101" i="11"/>
  <c r="T101" i="11"/>
  <c r="AB100" i="11"/>
  <c r="T100" i="11"/>
  <c r="AB99" i="11"/>
  <c r="T99" i="11"/>
  <c r="AB98" i="11"/>
  <c r="T98" i="11"/>
  <c r="AB97" i="11"/>
  <c r="T97" i="11"/>
  <c r="AB96" i="11"/>
  <c r="T96" i="11"/>
  <c r="AB95" i="11"/>
  <c r="T95" i="11"/>
  <c r="AB94" i="11"/>
  <c r="T94" i="11"/>
  <c r="AB93" i="11"/>
  <c r="T93" i="11"/>
  <c r="AB88" i="11"/>
  <c r="AB87" i="11"/>
  <c r="T87" i="11"/>
  <c r="AB86" i="11"/>
  <c r="T86" i="11"/>
  <c r="AB85" i="11"/>
  <c r="T85" i="11"/>
  <c r="AB84" i="11"/>
  <c r="T84" i="11"/>
  <c r="AB83" i="11"/>
  <c r="T83" i="11"/>
  <c r="AB82" i="11"/>
  <c r="T82" i="11"/>
  <c r="AB81" i="11"/>
  <c r="T81" i="11"/>
  <c r="AB80" i="11"/>
  <c r="T80" i="11"/>
  <c r="AB79" i="11"/>
  <c r="T79" i="11"/>
  <c r="AB78" i="11"/>
  <c r="T78" i="11"/>
  <c r="AB77" i="11"/>
  <c r="T77" i="11"/>
  <c r="AB76" i="11"/>
  <c r="T76" i="11"/>
  <c r="AB75" i="11"/>
  <c r="T75" i="11"/>
  <c r="AB74" i="11"/>
  <c r="T74" i="11"/>
  <c r="AB73" i="11"/>
  <c r="T73" i="11"/>
  <c r="AB72" i="11"/>
  <c r="T72" i="11"/>
  <c r="AB71" i="11"/>
  <c r="T71" i="11"/>
  <c r="AB70" i="11"/>
  <c r="T70" i="11"/>
  <c r="AB69" i="11"/>
  <c r="T69" i="11"/>
  <c r="AB68" i="11"/>
  <c r="T68" i="11"/>
  <c r="AB67" i="11"/>
  <c r="T67" i="11"/>
  <c r="AB66" i="11"/>
  <c r="T66" i="11"/>
  <c r="AB65" i="11"/>
  <c r="T65" i="11"/>
  <c r="AB64" i="11"/>
  <c r="T64" i="11"/>
  <c r="AB63" i="11"/>
  <c r="T63" i="11"/>
  <c r="AB62" i="11"/>
  <c r="T62" i="11"/>
  <c r="AB61" i="11"/>
  <c r="T61" i="11"/>
  <c r="AB60" i="11"/>
  <c r="T60" i="11"/>
  <c r="AB59" i="11"/>
  <c r="T59" i="11"/>
  <c r="AB58" i="11"/>
  <c r="T58" i="11"/>
  <c r="AB57" i="11"/>
  <c r="T57" i="11"/>
  <c r="AB56" i="11"/>
  <c r="T56" i="11"/>
  <c r="AB55" i="11"/>
  <c r="T55" i="11"/>
  <c r="AB54" i="11"/>
  <c r="T54" i="11"/>
  <c r="AB53" i="11"/>
  <c r="T53" i="11"/>
  <c r="AB48" i="11"/>
  <c r="AB47" i="11"/>
  <c r="T47" i="11"/>
  <c r="AB46" i="11"/>
  <c r="T46" i="11"/>
  <c r="AB45" i="11"/>
  <c r="T45" i="11"/>
  <c r="AB44" i="11"/>
  <c r="T44" i="11"/>
  <c r="AB43" i="11"/>
  <c r="T43" i="11"/>
  <c r="AB42" i="11"/>
  <c r="T42" i="11"/>
  <c r="AB41" i="11"/>
  <c r="T41" i="11"/>
  <c r="AB40" i="11"/>
  <c r="T40" i="11"/>
  <c r="AB39" i="11"/>
  <c r="T39" i="11"/>
  <c r="AB38" i="11"/>
  <c r="T38" i="11"/>
  <c r="AB37" i="11"/>
  <c r="T37" i="11"/>
  <c r="AB36" i="11"/>
  <c r="T36" i="11"/>
  <c r="AB35" i="11"/>
  <c r="T35" i="11"/>
  <c r="AB34" i="11"/>
  <c r="T34" i="11"/>
  <c r="AB33" i="11"/>
  <c r="T33" i="11"/>
  <c r="AB32" i="11"/>
  <c r="T32" i="11"/>
  <c r="AB31" i="11"/>
  <c r="T31" i="11"/>
  <c r="AB30" i="11"/>
  <c r="T30" i="11"/>
  <c r="AB29" i="11"/>
  <c r="T29" i="11"/>
  <c r="AB28" i="11"/>
  <c r="T28" i="11"/>
  <c r="AB27" i="11"/>
  <c r="T27" i="11"/>
  <c r="AB26" i="11"/>
  <c r="T26" i="11"/>
  <c r="AB25" i="11"/>
  <c r="T25" i="11"/>
  <c r="AB20" i="11"/>
  <c r="AB19" i="11"/>
  <c r="AB18" i="11"/>
  <c r="AB17" i="11"/>
  <c r="AB16" i="11"/>
  <c r="AB15" i="11"/>
  <c r="AB14" i="11"/>
  <c r="AB13" i="11"/>
  <c r="AB12" i="11"/>
  <c r="AB11" i="11"/>
  <c r="AB10" i="11"/>
  <c r="AB9" i="11"/>
  <c r="AB280" i="10"/>
  <c r="AB279" i="10"/>
  <c r="T279" i="10"/>
  <c r="AB278" i="10"/>
  <c r="T278" i="10"/>
  <c r="AB277" i="10"/>
  <c r="T277" i="10"/>
  <c r="AB276" i="10"/>
  <c r="T276" i="10"/>
  <c r="AB275" i="10"/>
  <c r="T275" i="10"/>
  <c r="AB274" i="10"/>
  <c r="T274" i="10"/>
  <c r="AB273" i="10"/>
  <c r="T273" i="10"/>
  <c r="AB272" i="10"/>
  <c r="T272" i="10"/>
  <c r="AB271" i="10"/>
  <c r="T271" i="10"/>
  <c r="AB270" i="10"/>
  <c r="T270" i="10"/>
  <c r="AB269" i="10"/>
  <c r="T269" i="10"/>
  <c r="AB268" i="10"/>
  <c r="T268" i="10"/>
  <c r="AB267" i="10"/>
  <c r="T267" i="10"/>
  <c r="AB266" i="10"/>
  <c r="T266" i="10"/>
  <c r="AB265" i="10"/>
  <c r="T265" i="10"/>
  <c r="AB264" i="10"/>
  <c r="T264" i="10"/>
  <c r="AB263" i="10"/>
  <c r="T263" i="10"/>
  <c r="AB262" i="10"/>
  <c r="T262" i="10"/>
  <c r="AB261" i="10"/>
  <c r="T261" i="10"/>
  <c r="AB260" i="10"/>
  <c r="T260" i="10"/>
  <c r="AB259" i="10"/>
  <c r="T259" i="10"/>
  <c r="AB258" i="10"/>
  <c r="T258" i="10"/>
  <c r="AB257" i="10"/>
  <c r="T257" i="10"/>
  <c r="AB256" i="10"/>
  <c r="T256" i="10"/>
  <c r="AB255" i="10"/>
  <c r="T255" i="10"/>
  <c r="AB254" i="10"/>
  <c r="T254" i="10"/>
  <c r="AB253" i="10"/>
  <c r="T253" i="10"/>
  <c r="AB252" i="10"/>
  <c r="T252" i="10"/>
  <c r="AB251" i="10"/>
  <c r="T251" i="10"/>
  <c r="AB250" i="10"/>
  <c r="T250" i="10"/>
  <c r="AB249" i="10"/>
  <c r="T249" i="10"/>
  <c r="AB248" i="10"/>
  <c r="T248" i="10"/>
  <c r="AB247" i="10"/>
  <c r="T247" i="10"/>
  <c r="AB246" i="10"/>
  <c r="T246" i="10"/>
  <c r="AB245" i="10"/>
  <c r="T245" i="10"/>
  <c r="AB244" i="10"/>
  <c r="T244" i="10"/>
  <c r="AB243" i="10"/>
  <c r="T243" i="10"/>
  <c r="AB242" i="10"/>
  <c r="T242" i="10"/>
  <c r="AB241" i="10"/>
  <c r="T241" i="10"/>
  <c r="AB240" i="10"/>
  <c r="T240" i="10"/>
  <c r="AB239" i="10"/>
  <c r="T239" i="10"/>
  <c r="AB238" i="10"/>
  <c r="T238" i="10"/>
  <c r="AB237" i="10"/>
  <c r="T237" i="10"/>
  <c r="AB236" i="10"/>
  <c r="T236" i="10"/>
  <c r="AB235" i="10"/>
  <c r="T235" i="10"/>
  <c r="AB234" i="10"/>
  <c r="T234" i="10"/>
  <c r="AB233" i="10"/>
  <c r="T233" i="10"/>
  <c r="AB232" i="10"/>
  <c r="T232" i="10"/>
  <c r="AB231" i="10"/>
  <c r="T231" i="10"/>
  <c r="AB230" i="10"/>
  <c r="T230" i="10"/>
  <c r="AB229" i="10"/>
  <c r="T229" i="10"/>
  <c r="AB228" i="10"/>
  <c r="T228" i="10"/>
  <c r="AB227" i="10"/>
  <c r="T227" i="10"/>
  <c r="AB226" i="10"/>
  <c r="T226" i="10"/>
  <c r="AB225" i="10"/>
  <c r="T225" i="10"/>
  <c r="AB224" i="10"/>
  <c r="T224" i="10"/>
  <c r="AB223" i="10"/>
  <c r="T223" i="10"/>
  <c r="AB222" i="10"/>
  <c r="T222" i="10"/>
  <c r="AB221" i="10"/>
  <c r="T221" i="10"/>
  <c r="AB220" i="10"/>
  <c r="T220" i="10"/>
  <c r="AB219" i="10"/>
  <c r="T219" i="10"/>
  <c r="AB218" i="10"/>
  <c r="T218" i="10"/>
  <c r="AB217" i="10"/>
  <c r="T217" i="10"/>
  <c r="AB216" i="10"/>
  <c r="T216" i="10"/>
  <c r="AB215" i="10"/>
  <c r="T215" i="10"/>
  <c r="AB214" i="10"/>
  <c r="T214" i="10"/>
  <c r="AB213" i="10"/>
  <c r="T213" i="10"/>
  <c r="AB212" i="10"/>
  <c r="T212" i="10"/>
  <c r="AB211" i="10"/>
  <c r="T211" i="10"/>
  <c r="AB210" i="10"/>
  <c r="T210" i="10"/>
  <c r="AB209" i="10"/>
  <c r="T209" i="10"/>
  <c r="AB204" i="10"/>
  <c r="AB203" i="10"/>
  <c r="T203" i="10"/>
  <c r="AB202" i="10"/>
  <c r="T202" i="10"/>
  <c r="AB201" i="10"/>
  <c r="T201" i="10"/>
  <c r="AB200" i="10"/>
  <c r="T200" i="10"/>
  <c r="AB199" i="10"/>
  <c r="T199" i="10"/>
  <c r="AB198" i="10"/>
  <c r="T198" i="10"/>
  <c r="AB197" i="10"/>
  <c r="T197" i="10"/>
  <c r="AB196" i="10"/>
  <c r="T196" i="10"/>
  <c r="AB195" i="10"/>
  <c r="T195" i="10"/>
  <c r="AB194" i="10"/>
  <c r="T194" i="10"/>
  <c r="AB193" i="10"/>
  <c r="T193" i="10"/>
  <c r="AB192" i="10"/>
  <c r="T192" i="10"/>
  <c r="AB191" i="10"/>
  <c r="T191" i="10"/>
  <c r="AB190" i="10"/>
  <c r="T190" i="10"/>
  <c r="AB189" i="10"/>
  <c r="T189" i="10"/>
  <c r="AB188" i="10"/>
  <c r="T188" i="10"/>
  <c r="AB187" i="10"/>
  <c r="T187" i="10"/>
  <c r="AB186" i="10"/>
  <c r="T186" i="10"/>
  <c r="AB185" i="10"/>
  <c r="T185" i="10"/>
  <c r="AB184" i="10"/>
  <c r="T184" i="10"/>
  <c r="AB183" i="10"/>
  <c r="T183" i="10"/>
  <c r="AB182" i="10"/>
  <c r="T182" i="10"/>
  <c r="AB181" i="10"/>
  <c r="T181" i="10"/>
  <c r="AB180" i="10"/>
  <c r="T180" i="10"/>
  <c r="AB179" i="10"/>
  <c r="T179" i="10"/>
  <c r="AB178" i="10"/>
  <c r="T178" i="10"/>
  <c r="AB177" i="10"/>
  <c r="T177" i="10"/>
  <c r="AB176" i="10"/>
  <c r="T176" i="10"/>
  <c r="AB175" i="10"/>
  <c r="T175" i="10"/>
  <c r="AB174" i="10"/>
  <c r="T174" i="10"/>
  <c r="AB173" i="10"/>
  <c r="T173" i="10"/>
  <c r="AB172" i="10"/>
  <c r="T172" i="10"/>
  <c r="AB171" i="10"/>
  <c r="T171" i="10"/>
  <c r="AB170" i="10"/>
  <c r="T170" i="10"/>
  <c r="AB169" i="10"/>
  <c r="T169" i="10"/>
  <c r="AB168" i="10"/>
  <c r="T168" i="10"/>
  <c r="AB167" i="10"/>
  <c r="T167" i="10"/>
  <c r="AB166" i="10"/>
  <c r="T166" i="10"/>
  <c r="AB165" i="10"/>
  <c r="T165" i="10"/>
  <c r="AB164" i="10"/>
  <c r="T164" i="10"/>
  <c r="AB163" i="10"/>
  <c r="T163" i="10"/>
  <c r="AB162" i="10"/>
  <c r="T162" i="10"/>
  <c r="AB161" i="10"/>
  <c r="T161" i="10"/>
  <c r="AB160" i="10"/>
  <c r="T160" i="10"/>
  <c r="AB159" i="10"/>
  <c r="T159" i="10"/>
  <c r="AB158" i="10"/>
  <c r="T158" i="10"/>
  <c r="AB157" i="10"/>
  <c r="T157" i="10"/>
  <c r="AB156" i="10"/>
  <c r="T156" i="10"/>
  <c r="AB155" i="10"/>
  <c r="T155" i="10"/>
  <c r="AB154" i="10"/>
  <c r="T154" i="10"/>
  <c r="AB153" i="10"/>
  <c r="T153" i="10"/>
  <c r="AB152" i="10"/>
  <c r="T152" i="10"/>
  <c r="AB151" i="10"/>
  <c r="T151" i="10"/>
  <c r="AB150" i="10"/>
  <c r="T150" i="10"/>
  <c r="AB149" i="10"/>
  <c r="T149" i="10"/>
  <c r="AB148" i="10"/>
  <c r="T148" i="10"/>
  <c r="AB147" i="10"/>
  <c r="T147" i="10"/>
  <c r="AB146" i="10"/>
  <c r="T146" i="10"/>
  <c r="AB145" i="10"/>
  <c r="T145" i="10"/>
  <c r="AB140" i="10"/>
  <c r="AB139" i="10"/>
  <c r="T139" i="10"/>
  <c r="AB138" i="10"/>
  <c r="T138" i="10"/>
  <c r="AB137" i="10"/>
  <c r="T137" i="10"/>
  <c r="AB136" i="10"/>
  <c r="T136" i="10"/>
  <c r="AB135" i="10"/>
  <c r="T135" i="10"/>
  <c r="AB134" i="10"/>
  <c r="T134" i="10"/>
  <c r="AB133" i="10"/>
  <c r="T133" i="10"/>
  <c r="AB132" i="10"/>
  <c r="T132" i="10"/>
  <c r="AB131" i="10"/>
  <c r="T131" i="10"/>
  <c r="AB130" i="10"/>
  <c r="T130" i="10"/>
  <c r="AB129" i="10"/>
  <c r="T129" i="10"/>
  <c r="AB128" i="10"/>
  <c r="T128" i="10"/>
  <c r="AB127" i="10"/>
  <c r="T127" i="10"/>
  <c r="AB126" i="10"/>
  <c r="T126" i="10"/>
  <c r="AB125" i="10"/>
  <c r="T125" i="10"/>
  <c r="AB124" i="10"/>
  <c r="T124" i="10"/>
  <c r="AB123" i="10"/>
  <c r="T123" i="10"/>
  <c r="AB122" i="10"/>
  <c r="T122" i="10"/>
  <c r="AB121" i="10"/>
  <c r="T121" i="10"/>
  <c r="AB120" i="10"/>
  <c r="T120" i="10"/>
  <c r="AB119" i="10"/>
  <c r="T119" i="10"/>
  <c r="AB118" i="10"/>
  <c r="T118" i="10"/>
  <c r="AB117" i="10"/>
  <c r="T117" i="10"/>
  <c r="AB116" i="10"/>
  <c r="T116" i="10"/>
  <c r="AB115" i="10"/>
  <c r="T115" i="10"/>
  <c r="AB114" i="10"/>
  <c r="T114" i="10"/>
  <c r="AB113" i="10"/>
  <c r="T113" i="10"/>
  <c r="AB112" i="10"/>
  <c r="T112" i="10"/>
  <c r="AB111" i="10"/>
  <c r="T111" i="10"/>
  <c r="AB110" i="10"/>
  <c r="T110" i="10"/>
  <c r="AB109" i="10"/>
  <c r="T109" i="10"/>
  <c r="AB108" i="10"/>
  <c r="T108" i="10"/>
  <c r="AB107" i="10"/>
  <c r="T107" i="10"/>
  <c r="AB106" i="10"/>
  <c r="T106" i="10"/>
  <c r="AB105" i="10"/>
  <c r="T105" i="10"/>
  <c r="AB104" i="10"/>
  <c r="T104" i="10"/>
  <c r="AB103" i="10"/>
  <c r="T103" i="10"/>
  <c r="AB102" i="10"/>
  <c r="T102" i="10"/>
  <c r="AB101" i="10"/>
  <c r="T101" i="10"/>
  <c r="AB100" i="10"/>
  <c r="T100" i="10"/>
  <c r="AB99" i="10"/>
  <c r="T99" i="10"/>
  <c r="AB98" i="10"/>
  <c r="T98" i="10"/>
  <c r="AB97" i="10"/>
  <c r="T97" i="10"/>
  <c r="AB96" i="10"/>
  <c r="T96" i="10"/>
  <c r="AB95" i="10"/>
  <c r="T95" i="10"/>
  <c r="AB94" i="10"/>
  <c r="T94" i="10"/>
  <c r="AB93" i="10"/>
  <c r="T93" i="10"/>
  <c r="AB88" i="10"/>
  <c r="AB87" i="10"/>
  <c r="T87" i="10"/>
  <c r="AB86" i="10"/>
  <c r="T86" i="10"/>
  <c r="AB85" i="10"/>
  <c r="T85" i="10"/>
  <c r="AB84" i="10"/>
  <c r="T84" i="10"/>
  <c r="AB83" i="10"/>
  <c r="T83" i="10"/>
  <c r="AB82" i="10"/>
  <c r="T82" i="10"/>
  <c r="AB81" i="10"/>
  <c r="T81" i="10"/>
  <c r="AB80" i="10"/>
  <c r="T80" i="10"/>
  <c r="AB79" i="10"/>
  <c r="T79" i="10"/>
  <c r="AB78" i="10"/>
  <c r="T78" i="10"/>
  <c r="AB77" i="10"/>
  <c r="T77" i="10"/>
  <c r="AB76" i="10"/>
  <c r="T76" i="10"/>
  <c r="AB75" i="10"/>
  <c r="T75" i="10"/>
  <c r="AB74" i="10"/>
  <c r="T74" i="10"/>
  <c r="AB73" i="10"/>
  <c r="T73" i="10"/>
  <c r="AB72" i="10"/>
  <c r="T72" i="10"/>
  <c r="AB71" i="10"/>
  <c r="T71" i="10"/>
  <c r="AB70" i="10"/>
  <c r="T70" i="10"/>
  <c r="AB69" i="10"/>
  <c r="T69" i="10"/>
  <c r="AB68" i="10"/>
  <c r="T68" i="10"/>
  <c r="AB67" i="10"/>
  <c r="T67" i="10"/>
  <c r="AB66" i="10"/>
  <c r="T66" i="10"/>
  <c r="AB65" i="10"/>
  <c r="T65" i="10"/>
  <c r="AB64" i="10"/>
  <c r="T64" i="10"/>
  <c r="AB63" i="10"/>
  <c r="T63" i="10"/>
  <c r="AB62" i="10"/>
  <c r="T62" i="10"/>
  <c r="AB61" i="10"/>
  <c r="T61" i="10"/>
  <c r="AB60" i="10"/>
  <c r="T60" i="10"/>
  <c r="AB59" i="10"/>
  <c r="T59" i="10"/>
  <c r="AB58" i="10"/>
  <c r="T58" i="10"/>
  <c r="AB57" i="10"/>
  <c r="T57" i="10"/>
  <c r="AB56" i="10"/>
  <c r="T56" i="10"/>
  <c r="AB55" i="10"/>
  <c r="T55" i="10"/>
  <c r="AB54" i="10"/>
  <c r="T54" i="10"/>
  <c r="AB53" i="10"/>
  <c r="T53" i="10"/>
  <c r="AB48" i="10"/>
  <c r="AB47" i="10"/>
  <c r="T47" i="10"/>
  <c r="AB46" i="10"/>
  <c r="T46" i="10"/>
  <c r="AB45" i="10"/>
  <c r="T45" i="10"/>
  <c r="AB44" i="10"/>
  <c r="T44" i="10"/>
  <c r="AB43" i="10"/>
  <c r="T43" i="10"/>
  <c r="AB42" i="10"/>
  <c r="T42" i="10"/>
  <c r="AB41" i="10"/>
  <c r="T41" i="10"/>
  <c r="AB40" i="10"/>
  <c r="T40" i="10"/>
  <c r="AB39" i="10"/>
  <c r="T39" i="10"/>
  <c r="AB38" i="10"/>
  <c r="T38" i="10"/>
  <c r="AB37" i="10"/>
  <c r="T37" i="10"/>
  <c r="AB36" i="10"/>
  <c r="T36" i="10"/>
  <c r="AB35" i="10"/>
  <c r="T35" i="10"/>
  <c r="AB34" i="10"/>
  <c r="T34" i="10"/>
  <c r="AB33" i="10"/>
  <c r="T33" i="10"/>
  <c r="AB32" i="10"/>
  <c r="T32" i="10"/>
  <c r="AB31" i="10"/>
  <c r="T31" i="10"/>
  <c r="AB30" i="10"/>
  <c r="T30" i="10"/>
  <c r="AB29" i="10"/>
  <c r="T29" i="10"/>
  <c r="AB28" i="10"/>
  <c r="T28" i="10"/>
  <c r="AB27" i="10"/>
  <c r="T27" i="10"/>
  <c r="AB26" i="10"/>
  <c r="T26" i="10"/>
  <c r="AB25" i="10"/>
  <c r="T25" i="10"/>
  <c r="AB20" i="10"/>
  <c r="AB19" i="10"/>
  <c r="AB18" i="10"/>
  <c r="AB17" i="10"/>
  <c r="AB16" i="10"/>
  <c r="AB15" i="10"/>
  <c r="AB14" i="10"/>
  <c r="AB13" i="10"/>
  <c r="AB12" i="10"/>
  <c r="AB11" i="10"/>
  <c r="AB10" i="10"/>
  <c r="AB9" i="10"/>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88" i="9"/>
  <c r="AB87" i="9"/>
  <c r="AB86" i="9"/>
  <c r="AB85" i="9"/>
  <c r="AB84" i="9"/>
  <c r="AB83" i="9"/>
  <c r="AB82" i="9"/>
  <c r="AB81" i="9"/>
  <c r="AB80" i="9"/>
  <c r="AB79" i="9"/>
  <c r="AB78" i="9"/>
  <c r="AB77" i="9"/>
  <c r="AB76" i="9"/>
  <c r="AB75" i="9"/>
  <c r="AB74" i="9"/>
  <c r="AB73" i="9"/>
  <c r="AB72" i="9"/>
  <c r="AB71" i="9"/>
  <c r="AB70" i="9"/>
  <c r="AB69" i="9"/>
  <c r="AB68" i="9"/>
  <c r="AB67" i="9"/>
  <c r="AB66" i="9"/>
  <c r="AB65" i="9"/>
  <c r="AB64" i="9"/>
  <c r="AB63" i="9"/>
  <c r="AB62" i="9"/>
  <c r="AB61" i="9"/>
  <c r="AB60" i="9"/>
  <c r="AB59" i="9"/>
  <c r="AB58" i="9"/>
  <c r="AB57" i="9"/>
  <c r="AB56" i="9"/>
  <c r="AB55" i="9"/>
  <c r="AB54" i="9"/>
  <c r="AB53" i="9"/>
  <c r="AB48" i="9"/>
  <c r="AB47" i="9"/>
  <c r="AB46" i="9"/>
  <c r="AB45" i="9"/>
  <c r="AB44" i="9"/>
  <c r="AB43" i="9"/>
  <c r="AB42" i="9"/>
  <c r="AB41" i="9"/>
  <c r="AB40" i="9"/>
  <c r="AB39" i="9"/>
  <c r="AB38" i="9"/>
  <c r="AB37" i="9"/>
  <c r="AB36" i="9"/>
  <c r="AB35" i="9"/>
  <c r="AB34" i="9"/>
  <c r="AB33" i="9"/>
  <c r="AB32" i="9"/>
  <c r="AB31" i="9"/>
  <c r="AB30" i="9"/>
  <c r="AB29" i="9"/>
  <c r="AB28" i="9"/>
  <c r="AB27" i="9"/>
  <c r="AB26" i="9"/>
  <c r="AB25" i="9"/>
  <c r="AB10" i="9"/>
  <c r="AB11" i="9"/>
  <c r="AB12" i="9"/>
  <c r="AB13" i="9"/>
  <c r="AB14" i="9"/>
  <c r="AB15" i="9"/>
  <c r="AB16" i="9"/>
  <c r="AB17" i="9"/>
  <c r="AB18" i="9"/>
  <c r="AB19" i="9"/>
  <c r="AB20" i="9"/>
  <c r="AB9" i="9"/>
  <c r="T279" i="9"/>
  <c r="T278" i="9"/>
  <c r="T277" i="9"/>
  <c r="T276" i="9"/>
  <c r="T275" i="9"/>
  <c r="T274" i="9"/>
  <c r="T273" i="9"/>
  <c r="T272" i="9"/>
  <c r="T271" i="9"/>
  <c r="T270" i="9"/>
  <c r="T269" i="9"/>
  <c r="T268" i="9"/>
  <c r="T267" i="9"/>
  <c r="T266" i="9"/>
  <c r="T265" i="9"/>
  <c r="T264" i="9"/>
  <c r="T263" i="9"/>
  <c r="T262" i="9"/>
  <c r="T261" i="9"/>
  <c r="T260" i="9"/>
  <c r="T259" i="9"/>
  <c r="T258" i="9"/>
  <c r="T257" i="9"/>
  <c r="T256" i="9"/>
  <c r="T255" i="9"/>
  <c r="T254" i="9"/>
  <c r="T253" i="9"/>
  <c r="T252" i="9"/>
  <c r="T251" i="9"/>
  <c r="T250" i="9"/>
  <c r="T249" i="9"/>
  <c r="T248" i="9"/>
  <c r="T247" i="9"/>
  <c r="T246" i="9"/>
  <c r="T245" i="9"/>
  <c r="T244" i="9"/>
  <c r="T243" i="9"/>
  <c r="T242" i="9"/>
  <c r="T241" i="9"/>
  <c r="T240" i="9"/>
  <c r="T239" i="9"/>
  <c r="T238" i="9"/>
  <c r="T237" i="9"/>
  <c r="T236" i="9"/>
  <c r="T235" i="9"/>
  <c r="T234" i="9"/>
  <c r="T233" i="9"/>
  <c r="T232" i="9"/>
  <c r="T231" i="9"/>
  <c r="T230" i="9"/>
  <c r="T229" i="9"/>
  <c r="T228" i="9"/>
  <c r="T227" i="9"/>
  <c r="T226" i="9"/>
  <c r="T225" i="9"/>
  <c r="T224" i="9"/>
  <c r="T223" i="9"/>
  <c r="T222" i="9"/>
  <c r="T221" i="9"/>
  <c r="T220" i="9"/>
  <c r="T219" i="9"/>
  <c r="T218" i="9"/>
  <c r="T217" i="9"/>
  <c r="T216" i="9"/>
  <c r="T215" i="9"/>
  <c r="T214" i="9"/>
  <c r="T213" i="9"/>
  <c r="T212" i="9"/>
  <c r="T211" i="9"/>
  <c r="T210" i="9"/>
  <c r="T209" i="9"/>
  <c r="T203" i="9"/>
  <c r="T202" i="9"/>
  <c r="T201" i="9"/>
  <c r="T200" i="9"/>
  <c r="T199" i="9"/>
  <c r="T198" i="9"/>
  <c r="T197" i="9"/>
  <c r="T196" i="9"/>
  <c r="T195" i="9"/>
  <c r="T194" i="9"/>
  <c r="T193" i="9"/>
  <c r="T192" i="9"/>
  <c r="T191" i="9"/>
  <c r="T190" i="9"/>
  <c r="T189" i="9"/>
  <c r="T188" i="9"/>
  <c r="T187" i="9"/>
  <c r="T186" i="9"/>
  <c r="T185" i="9"/>
  <c r="T184" i="9"/>
  <c r="T183" i="9"/>
  <c r="T182" i="9"/>
  <c r="T181" i="9"/>
  <c r="T180" i="9"/>
  <c r="T179" i="9"/>
  <c r="T178" i="9"/>
  <c r="T177" i="9"/>
  <c r="T176" i="9"/>
  <c r="T175" i="9"/>
  <c r="T174" i="9"/>
  <c r="T173" i="9"/>
  <c r="T172" i="9"/>
  <c r="T171" i="9"/>
  <c r="T170" i="9"/>
  <c r="T169" i="9"/>
  <c r="T168" i="9"/>
  <c r="T167" i="9"/>
  <c r="T166" i="9"/>
  <c r="T165" i="9"/>
  <c r="T164" i="9"/>
  <c r="T163" i="9"/>
  <c r="T162" i="9"/>
  <c r="T161" i="9"/>
  <c r="T160" i="9"/>
  <c r="T159" i="9"/>
  <c r="T158" i="9"/>
  <c r="T157" i="9"/>
  <c r="T156" i="9"/>
  <c r="T155" i="9"/>
  <c r="T154" i="9"/>
  <c r="T153" i="9"/>
  <c r="T152" i="9"/>
  <c r="T151" i="9"/>
  <c r="T150" i="9"/>
  <c r="T149" i="9"/>
  <c r="T148" i="9"/>
  <c r="T147" i="9"/>
  <c r="T146" i="9"/>
  <c r="T145" i="9"/>
  <c r="T139" i="9"/>
  <c r="T138" i="9"/>
  <c r="T137" i="9"/>
  <c r="T136" i="9"/>
  <c r="T135" i="9"/>
  <c r="T134" i="9"/>
  <c r="T133" i="9"/>
  <c r="T132" i="9"/>
  <c r="T131" i="9"/>
  <c r="T130" i="9"/>
  <c r="T129" i="9"/>
  <c r="T128" i="9"/>
  <c r="T127" i="9"/>
  <c r="T126" i="9"/>
  <c r="T125" i="9"/>
  <c r="T124" i="9"/>
  <c r="T123" i="9"/>
  <c r="T122" i="9"/>
  <c r="T121" i="9"/>
  <c r="T120" i="9"/>
  <c r="T119" i="9"/>
  <c r="T118" i="9"/>
  <c r="T117" i="9"/>
  <c r="T116" i="9"/>
  <c r="T115" i="9"/>
  <c r="T114" i="9"/>
  <c r="T113" i="9"/>
  <c r="T112" i="9"/>
  <c r="T111" i="9"/>
  <c r="T110" i="9"/>
  <c r="T109" i="9"/>
  <c r="T108" i="9"/>
  <c r="T107" i="9"/>
  <c r="T106" i="9"/>
  <c r="T105" i="9"/>
  <c r="T104" i="9"/>
  <c r="T103" i="9"/>
  <c r="T102" i="9"/>
  <c r="T101" i="9"/>
  <c r="T100" i="9"/>
  <c r="T99" i="9"/>
  <c r="T98" i="9"/>
  <c r="T97" i="9"/>
  <c r="T96" i="9"/>
  <c r="T95" i="9"/>
  <c r="T94" i="9"/>
  <c r="T93" i="9"/>
  <c r="T87" i="9"/>
  <c r="T86" i="9"/>
  <c r="T85" i="9"/>
  <c r="T84" i="9"/>
  <c r="T83" i="9"/>
  <c r="T82" i="9"/>
  <c r="T81" i="9"/>
  <c r="T80" i="9"/>
  <c r="T79" i="9"/>
  <c r="T78" i="9"/>
  <c r="T77" i="9"/>
  <c r="T76" i="9"/>
  <c r="T75" i="9"/>
  <c r="T74" i="9"/>
  <c r="T73" i="9"/>
  <c r="T72" i="9"/>
  <c r="T71" i="9"/>
  <c r="T70" i="9"/>
  <c r="T69" i="9"/>
  <c r="T68" i="9"/>
  <c r="T67" i="9"/>
  <c r="T66" i="9"/>
  <c r="T65" i="9"/>
  <c r="T64" i="9"/>
  <c r="T63" i="9"/>
  <c r="T62" i="9"/>
  <c r="T61" i="9"/>
  <c r="T60" i="9"/>
  <c r="T59" i="9"/>
  <c r="T58" i="9"/>
  <c r="T57" i="9"/>
  <c r="T56" i="9"/>
  <c r="T55" i="9"/>
  <c r="T54" i="9"/>
  <c r="T53" i="9"/>
  <c r="T47" i="9"/>
  <c r="T46" i="9"/>
  <c r="T45" i="9"/>
  <c r="T44" i="9"/>
  <c r="T43" i="9"/>
  <c r="T42" i="9"/>
  <c r="T41" i="9"/>
  <c r="T40" i="9"/>
  <c r="T39" i="9"/>
  <c r="T38" i="9"/>
  <c r="T37" i="9"/>
  <c r="T36" i="9"/>
  <c r="T35" i="9"/>
  <c r="T34" i="9"/>
  <c r="T33" i="9"/>
  <c r="T32" i="9"/>
  <c r="T31" i="9"/>
  <c r="T30" i="9"/>
  <c r="T29" i="9"/>
  <c r="T28" i="9"/>
  <c r="T27" i="9"/>
  <c r="T26" i="9"/>
  <c r="T25" i="9"/>
  <c r="M48" i="11"/>
  <c r="M47" i="11"/>
  <c r="M45" i="11"/>
  <c r="M44" i="11"/>
  <c r="M43" i="11"/>
  <c r="M42" i="11"/>
  <c r="M41" i="11"/>
  <c r="M40" i="11"/>
  <c r="M39" i="11"/>
  <c r="M38" i="11"/>
  <c r="M37" i="11"/>
  <c r="M36" i="11"/>
  <c r="M35" i="11"/>
  <c r="M34" i="11"/>
  <c r="M33" i="11"/>
  <c r="M32" i="11"/>
  <c r="M31" i="11"/>
  <c r="M30" i="11"/>
  <c r="M29" i="11"/>
  <c r="M28" i="11"/>
  <c r="M27" i="11"/>
  <c r="M26" i="11"/>
  <c r="M25" i="11"/>
  <c r="M20" i="11"/>
  <c r="M19" i="11"/>
  <c r="M18" i="11"/>
  <c r="M17" i="11"/>
  <c r="M16" i="11"/>
  <c r="M15" i="11"/>
  <c r="M14" i="11"/>
  <c r="M13" i="11"/>
  <c r="M12" i="11"/>
  <c r="M11" i="11"/>
  <c r="M10" i="11"/>
  <c r="M9" i="11"/>
  <c r="E4" i="11"/>
  <c r="V145" i="11" s="1"/>
  <c r="C4" i="11"/>
  <c r="A4" i="11"/>
  <c r="M48" i="10"/>
  <c r="M47" i="10"/>
  <c r="M45" i="10"/>
  <c r="M44" i="10"/>
  <c r="M43" i="10"/>
  <c r="M42" i="10"/>
  <c r="M41" i="10"/>
  <c r="M40" i="10"/>
  <c r="M39" i="10"/>
  <c r="M38" i="10"/>
  <c r="M37" i="10"/>
  <c r="M36" i="10"/>
  <c r="M35" i="10"/>
  <c r="M34" i="10"/>
  <c r="M33" i="10"/>
  <c r="M32" i="10"/>
  <c r="M31" i="10"/>
  <c r="M30" i="10"/>
  <c r="M29" i="10"/>
  <c r="M28" i="10"/>
  <c r="M27" i="10"/>
  <c r="M26" i="10"/>
  <c r="M25" i="10"/>
  <c r="M20" i="10"/>
  <c r="M19" i="10"/>
  <c r="M18" i="10"/>
  <c r="M17" i="10"/>
  <c r="M16" i="10"/>
  <c r="M15" i="10"/>
  <c r="M14" i="10"/>
  <c r="M13" i="10"/>
  <c r="M12" i="10"/>
  <c r="M11" i="10"/>
  <c r="M10" i="10"/>
  <c r="M9" i="10"/>
  <c r="E4" i="10"/>
  <c r="V145" i="10" s="1"/>
  <c r="C4" i="10"/>
  <c r="A4" i="10"/>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09"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145"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93" i="9"/>
  <c r="M34" i="9"/>
  <c r="M35" i="9"/>
  <c r="M36" i="9"/>
  <c r="M37" i="9"/>
  <c r="M38" i="9"/>
  <c r="M39" i="9"/>
  <c r="M40" i="9"/>
  <c r="M41" i="9"/>
  <c r="M42" i="9"/>
  <c r="M43" i="9"/>
  <c r="M44" i="9"/>
  <c r="M45" i="9"/>
  <c r="M47" i="9"/>
  <c r="M48" i="9"/>
  <c r="M33" i="9"/>
  <c r="M32" i="9"/>
  <c r="M31" i="9"/>
  <c r="M30" i="9"/>
  <c r="M29" i="9"/>
  <c r="M28" i="9"/>
  <c r="M27" i="9"/>
  <c r="M26" i="9"/>
  <c r="M25" i="9"/>
  <c r="M9" i="9"/>
  <c r="M20" i="9"/>
  <c r="M19" i="9"/>
  <c r="M18" i="9"/>
  <c r="M17" i="9"/>
  <c r="M16" i="9"/>
  <c r="M15" i="9"/>
  <c r="M14" i="9"/>
  <c r="M13" i="9"/>
  <c r="M12" i="9"/>
  <c r="M11" i="9"/>
  <c r="M10" i="9"/>
  <c r="E4" i="9"/>
  <c r="V145" i="9" s="1"/>
  <c r="C4" i="9"/>
  <c r="A4" i="9"/>
  <c r="R279" i="7"/>
  <c r="R278" i="7"/>
  <c r="R277" i="7"/>
  <c r="R276" i="7"/>
  <c r="R275" i="7"/>
  <c r="R274" i="7"/>
  <c r="R273" i="7"/>
  <c r="R272" i="7"/>
  <c r="R271" i="7"/>
  <c r="R270" i="7"/>
  <c r="R269" i="7"/>
  <c r="R268" i="7"/>
  <c r="R267" i="7"/>
  <c r="R266" i="7"/>
  <c r="R265" i="7"/>
  <c r="R264" i="7"/>
  <c r="R263" i="7"/>
  <c r="R262" i="7"/>
  <c r="R261" i="7"/>
  <c r="R260" i="7"/>
  <c r="R259" i="7"/>
  <c r="R258" i="7"/>
  <c r="R257" i="7"/>
  <c r="R256" i="7"/>
  <c r="R255" i="7"/>
  <c r="R254" i="7"/>
  <c r="R253" i="7"/>
  <c r="R252" i="7"/>
  <c r="R251" i="7"/>
  <c r="R250" i="7"/>
  <c r="R249" i="7"/>
  <c r="R248" i="7"/>
  <c r="R247" i="7"/>
  <c r="R246" i="7"/>
  <c r="R245" i="7"/>
  <c r="R244" i="7"/>
  <c r="R243" i="7"/>
  <c r="R242" i="7"/>
  <c r="R241" i="7"/>
  <c r="R240" i="7"/>
  <c r="R239" i="7"/>
  <c r="R238" i="7"/>
  <c r="R237" i="7"/>
  <c r="R236" i="7"/>
  <c r="R235" i="7"/>
  <c r="R234" i="7"/>
  <c r="R233" i="7"/>
  <c r="R232" i="7"/>
  <c r="R231" i="7"/>
  <c r="R230" i="7"/>
  <c r="R229" i="7"/>
  <c r="R228" i="7"/>
  <c r="R227" i="7"/>
  <c r="R226" i="7"/>
  <c r="R225" i="7"/>
  <c r="R224" i="7"/>
  <c r="R223" i="7"/>
  <c r="R222" i="7"/>
  <c r="R221" i="7"/>
  <c r="R220" i="7"/>
  <c r="R219" i="7"/>
  <c r="R218" i="7"/>
  <c r="R217" i="7"/>
  <c r="R216" i="7"/>
  <c r="R215" i="7"/>
  <c r="R214" i="7"/>
  <c r="R213" i="7"/>
  <c r="R212" i="7"/>
  <c r="R211" i="7"/>
  <c r="R210" i="7"/>
  <c r="R209" i="7"/>
  <c r="R279" i="6"/>
  <c r="R278" i="6"/>
  <c r="R277" i="6"/>
  <c r="R276" i="6"/>
  <c r="R275" i="6"/>
  <c r="R274" i="6"/>
  <c r="R273" i="6"/>
  <c r="R272" i="6"/>
  <c r="R271" i="6"/>
  <c r="R270" i="6"/>
  <c r="R269" i="6"/>
  <c r="R268" i="6"/>
  <c r="R267" i="6"/>
  <c r="R266" i="6"/>
  <c r="R265" i="6"/>
  <c r="R264" i="6"/>
  <c r="R263" i="6"/>
  <c r="R262" i="6"/>
  <c r="R261" i="6"/>
  <c r="R260" i="6"/>
  <c r="R259" i="6"/>
  <c r="R258" i="6"/>
  <c r="R257" i="6"/>
  <c r="R256" i="6"/>
  <c r="R255" i="6"/>
  <c r="R254" i="6"/>
  <c r="R253" i="6"/>
  <c r="R252" i="6"/>
  <c r="R251" i="6"/>
  <c r="R250" i="6"/>
  <c r="R249" i="6"/>
  <c r="R248" i="6"/>
  <c r="R247" i="6"/>
  <c r="R246" i="6"/>
  <c r="R245" i="6"/>
  <c r="R244" i="6"/>
  <c r="R243" i="6"/>
  <c r="R242" i="6"/>
  <c r="R241" i="6"/>
  <c r="R240" i="6"/>
  <c r="R239" i="6"/>
  <c r="R238" i="6"/>
  <c r="R237" i="6"/>
  <c r="R236" i="6"/>
  <c r="R235" i="6"/>
  <c r="R234" i="6"/>
  <c r="R233" i="6"/>
  <c r="R232" i="6"/>
  <c r="R231" i="6"/>
  <c r="R230" i="6"/>
  <c r="R229" i="6"/>
  <c r="R228" i="6"/>
  <c r="R227" i="6"/>
  <c r="R226" i="6"/>
  <c r="R225" i="6"/>
  <c r="R224" i="6"/>
  <c r="R223" i="6"/>
  <c r="R222" i="6"/>
  <c r="R221" i="6"/>
  <c r="R220" i="6"/>
  <c r="R219" i="6"/>
  <c r="R218" i="6"/>
  <c r="R217" i="6"/>
  <c r="R216" i="6"/>
  <c r="R215" i="6"/>
  <c r="R214" i="6"/>
  <c r="R213" i="6"/>
  <c r="R212" i="6"/>
  <c r="R211" i="6"/>
  <c r="R210" i="6"/>
  <c r="R209" i="6"/>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09" i="5"/>
  <c r="AG53" i="9" l="1"/>
  <c r="C53" i="9"/>
  <c r="C53" i="10"/>
  <c r="E280" i="10"/>
  <c r="E279" i="10"/>
  <c r="E278" i="10"/>
  <c r="E277" i="10"/>
  <c r="E276" i="10"/>
  <c r="E275" i="10"/>
  <c r="E274" i="10"/>
  <c r="E273" i="10"/>
  <c r="E272" i="10"/>
  <c r="E271" i="10"/>
  <c r="E270" i="10"/>
  <c r="E269" i="10"/>
  <c r="E268" i="10"/>
  <c r="E267" i="10"/>
  <c r="E266" i="10"/>
  <c r="E265" i="10"/>
  <c r="E264" i="10"/>
  <c r="E263" i="10"/>
  <c r="E262" i="10"/>
  <c r="E261" i="10"/>
  <c r="E53" i="10"/>
  <c r="E54" i="10" s="1"/>
  <c r="E55" i="10" s="1"/>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145"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G93" i="10"/>
  <c r="C93" i="10"/>
  <c r="K93" i="10" s="1"/>
  <c r="C94" i="10" s="1"/>
  <c r="E93" i="10"/>
  <c r="I93" i="10" s="1"/>
  <c r="C209"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G145" i="10"/>
  <c r="C209"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G145" i="11"/>
  <c r="E93" i="11"/>
  <c r="C53" i="11"/>
  <c r="E53" i="11"/>
  <c r="E54" i="11" s="1"/>
  <c r="E55" i="11" s="1"/>
  <c r="E56" i="11" s="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243" i="11"/>
  <c r="E242" i="11"/>
  <c r="E241" i="11"/>
  <c r="E240" i="11"/>
  <c r="E239" i="11"/>
  <c r="E238" i="11"/>
  <c r="E237" i="11"/>
  <c r="E236" i="11"/>
  <c r="E235" i="11"/>
  <c r="E234" i="11"/>
  <c r="E233" i="11"/>
  <c r="E232" i="11"/>
  <c r="E231" i="11"/>
  <c r="E230" i="11"/>
  <c r="E229" i="11"/>
  <c r="E228" i="11"/>
  <c r="E227" i="11"/>
  <c r="E226" i="11"/>
  <c r="E225" i="11"/>
  <c r="E224" i="11"/>
  <c r="E223" i="11"/>
  <c r="E222" i="11"/>
  <c r="E221" i="11"/>
  <c r="E220" i="11"/>
  <c r="E219" i="11"/>
  <c r="E218" i="11"/>
  <c r="E217" i="11"/>
  <c r="E216" i="11"/>
  <c r="E215" i="11"/>
  <c r="E214" i="11"/>
  <c r="E213" i="11"/>
  <c r="E212" i="11"/>
  <c r="E211" i="11"/>
  <c r="E210" i="11"/>
  <c r="E209" i="11"/>
  <c r="C93" i="11"/>
  <c r="E145" i="11"/>
  <c r="I145" i="11" s="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G93" i="11"/>
  <c r="C145" i="11"/>
  <c r="C145" i="10"/>
  <c r="K145" i="10" s="1"/>
  <c r="C146" i="10" s="1"/>
  <c r="T20" i="11"/>
  <c r="V25" i="11"/>
  <c r="AV209" i="11"/>
  <c r="AV93" i="11"/>
  <c r="AZ93" i="11" s="1"/>
  <c r="AV25" i="11"/>
  <c r="BB48" i="11" s="1"/>
  <c r="AG93" i="11"/>
  <c r="AG9" i="11"/>
  <c r="T280" i="11"/>
  <c r="R209" i="11"/>
  <c r="Z209" i="11" s="1"/>
  <c r="R210" i="11" s="1"/>
  <c r="T204" i="11"/>
  <c r="C25" i="11"/>
  <c r="AV53" i="11"/>
  <c r="BB87" i="11" s="1"/>
  <c r="AG209" i="11"/>
  <c r="AG53" i="11"/>
  <c r="AK53" i="11" s="1"/>
  <c r="T140" i="11"/>
  <c r="R93" i="11"/>
  <c r="T88" i="11"/>
  <c r="T48" i="11"/>
  <c r="R9" i="11"/>
  <c r="Z9" i="11" s="1"/>
  <c r="R10" i="11" s="1"/>
  <c r="R25" i="11"/>
  <c r="Z25" i="11" s="1"/>
  <c r="R26" i="11" s="1"/>
  <c r="E9" i="11"/>
  <c r="E10" i="11"/>
  <c r="E25" i="11"/>
  <c r="X145" i="11"/>
  <c r="R145" i="11"/>
  <c r="AG25" i="11"/>
  <c r="AG145" i="11"/>
  <c r="AM163" i="11" s="1"/>
  <c r="C9" i="11"/>
  <c r="R53" i="11"/>
  <c r="AV9" i="11"/>
  <c r="AV145" i="11"/>
  <c r="E56" i="10"/>
  <c r="AV209" i="10"/>
  <c r="V25" i="10"/>
  <c r="T20" i="10"/>
  <c r="E9" i="10"/>
  <c r="E10" i="10"/>
  <c r="E25" i="10"/>
  <c r="R9" i="10"/>
  <c r="R25" i="10"/>
  <c r="Z25" i="10" s="1"/>
  <c r="R26" i="10" s="1"/>
  <c r="T48" i="10"/>
  <c r="T88" i="10"/>
  <c r="R93" i="10"/>
  <c r="T140" i="10"/>
  <c r="X145" i="10"/>
  <c r="R145" i="10"/>
  <c r="AG9" i="10"/>
  <c r="AG25" i="10"/>
  <c r="AG145" i="10"/>
  <c r="AG209" i="10"/>
  <c r="AM232" i="10" s="1"/>
  <c r="AV53" i="10"/>
  <c r="AV93" i="10"/>
  <c r="AZ93" i="10" s="1"/>
  <c r="AV145" i="10"/>
  <c r="C9" i="10"/>
  <c r="C25" i="10"/>
  <c r="R53" i="10"/>
  <c r="T204" i="10"/>
  <c r="R209" i="10"/>
  <c r="Z209" i="10" s="1"/>
  <c r="R210" i="10" s="1"/>
  <c r="T280" i="10"/>
  <c r="AG53" i="10"/>
  <c r="AG93" i="10"/>
  <c r="AM96" i="10" s="1"/>
  <c r="AV9" i="10"/>
  <c r="AV25" i="10"/>
  <c r="AM55" i="9"/>
  <c r="AM57" i="9"/>
  <c r="AM59" i="9"/>
  <c r="AM61" i="9"/>
  <c r="AM63" i="9"/>
  <c r="AM65" i="9"/>
  <c r="AM67" i="9"/>
  <c r="AM69" i="9"/>
  <c r="AM71" i="9"/>
  <c r="AM73" i="9"/>
  <c r="AM75" i="9"/>
  <c r="AM77" i="9"/>
  <c r="AM79" i="9"/>
  <c r="AM81" i="9"/>
  <c r="AM83" i="9"/>
  <c r="AM85" i="9"/>
  <c r="AM87" i="9"/>
  <c r="AM53" i="9"/>
  <c r="AM54" i="9"/>
  <c r="AM56" i="9"/>
  <c r="AM58" i="9"/>
  <c r="AM60" i="9"/>
  <c r="AM62" i="9"/>
  <c r="AM64" i="9"/>
  <c r="AM66" i="9"/>
  <c r="AM68" i="9"/>
  <c r="AM70" i="9"/>
  <c r="AM72" i="9"/>
  <c r="AM74" i="9"/>
  <c r="AM76" i="9"/>
  <c r="AM78" i="9"/>
  <c r="AM80" i="9"/>
  <c r="AM82" i="9"/>
  <c r="AM84" i="9"/>
  <c r="AM86" i="9"/>
  <c r="AM88" i="9"/>
  <c r="E146" i="9"/>
  <c r="E148" i="9"/>
  <c r="E150" i="9"/>
  <c r="E152" i="9"/>
  <c r="E154" i="9"/>
  <c r="E156" i="9"/>
  <c r="E158" i="9"/>
  <c r="E160" i="9"/>
  <c r="E162" i="9"/>
  <c r="E164" i="9"/>
  <c r="E166" i="9"/>
  <c r="E168" i="9"/>
  <c r="E170" i="9"/>
  <c r="E172" i="9"/>
  <c r="E174" i="9"/>
  <c r="E176" i="9"/>
  <c r="E178" i="9"/>
  <c r="E180" i="9"/>
  <c r="E182" i="9"/>
  <c r="E184" i="9"/>
  <c r="E186" i="9"/>
  <c r="E188" i="9"/>
  <c r="E190" i="9"/>
  <c r="E192" i="9"/>
  <c r="E194" i="9"/>
  <c r="E196" i="9"/>
  <c r="E198" i="9"/>
  <c r="E200" i="9"/>
  <c r="E202" i="9"/>
  <c r="E204" i="9"/>
  <c r="E209" i="9"/>
  <c r="E210" i="9"/>
  <c r="E212" i="9"/>
  <c r="E214" i="9"/>
  <c r="E216" i="9"/>
  <c r="E218" i="9"/>
  <c r="E220" i="9"/>
  <c r="E222" i="9"/>
  <c r="E224" i="9"/>
  <c r="E226" i="9"/>
  <c r="E228" i="9"/>
  <c r="E230" i="9"/>
  <c r="E232" i="9"/>
  <c r="E234" i="9"/>
  <c r="E236" i="9"/>
  <c r="E238" i="9"/>
  <c r="E240" i="9"/>
  <c r="E242" i="9"/>
  <c r="E244" i="9"/>
  <c r="E246" i="9"/>
  <c r="E248" i="9"/>
  <c r="E250" i="9"/>
  <c r="E252" i="9"/>
  <c r="E254" i="9"/>
  <c r="E256" i="9"/>
  <c r="E258" i="9"/>
  <c r="E260" i="9"/>
  <c r="E262" i="9"/>
  <c r="E264" i="9"/>
  <c r="E266" i="9"/>
  <c r="E268" i="9"/>
  <c r="E270" i="9"/>
  <c r="E272" i="9"/>
  <c r="E274" i="9"/>
  <c r="E276" i="9"/>
  <c r="E278" i="9"/>
  <c r="E280" i="9"/>
  <c r="C145" i="9"/>
  <c r="T20" i="9"/>
  <c r="R9" i="9"/>
  <c r="T48" i="9"/>
  <c r="T88" i="9"/>
  <c r="T140" i="9"/>
  <c r="R145" i="9"/>
  <c r="Z145" i="9" s="1"/>
  <c r="R146" i="9" s="1"/>
  <c r="R209" i="9"/>
  <c r="Z209" i="9" s="1"/>
  <c r="R210" i="9" s="1"/>
  <c r="AG9" i="9"/>
  <c r="E10" i="9"/>
  <c r="AV145" i="9"/>
  <c r="AV93" i="9"/>
  <c r="AV25" i="9"/>
  <c r="AV9" i="9"/>
  <c r="AV53" i="9"/>
  <c r="AG93" i="9"/>
  <c r="AG209" i="9"/>
  <c r="AV209" i="9"/>
  <c r="E145" i="9"/>
  <c r="E147" i="9"/>
  <c r="E149" i="9"/>
  <c r="E151" i="9"/>
  <c r="E153" i="9"/>
  <c r="E155" i="9"/>
  <c r="E157" i="9"/>
  <c r="E159" i="9"/>
  <c r="E161" i="9"/>
  <c r="E163" i="9"/>
  <c r="E165" i="9"/>
  <c r="E167" i="9"/>
  <c r="E169" i="9"/>
  <c r="E171" i="9"/>
  <c r="E173" i="9"/>
  <c r="E175" i="9"/>
  <c r="E177" i="9"/>
  <c r="E179" i="9"/>
  <c r="E181" i="9"/>
  <c r="E183" i="9"/>
  <c r="E185" i="9"/>
  <c r="E187" i="9"/>
  <c r="E189" i="9"/>
  <c r="E191" i="9"/>
  <c r="E193" i="9"/>
  <c r="E195" i="9"/>
  <c r="E197" i="9"/>
  <c r="E199" i="9"/>
  <c r="E201" i="9"/>
  <c r="E203" i="9"/>
  <c r="E211" i="9"/>
  <c r="E213" i="9"/>
  <c r="E215" i="9"/>
  <c r="E217" i="9"/>
  <c r="E219" i="9"/>
  <c r="E221" i="9"/>
  <c r="E223" i="9"/>
  <c r="E225" i="9"/>
  <c r="E227" i="9"/>
  <c r="E229" i="9"/>
  <c r="E231" i="9"/>
  <c r="E233" i="9"/>
  <c r="E235" i="9"/>
  <c r="E237" i="9"/>
  <c r="E239" i="9"/>
  <c r="E241" i="9"/>
  <c r="E243" i="9"/>
  <c r="E245" i="9"/>
  <c r="E247" i="9"/>
  <c r="E249" i="9"/>
  <c r="E251" i="9"/>
  <c r="E253" i="9"/>
  <c r="E255" i="9"/>
  <c r="E257" i="9"/>
  <c r="E259" i="9"/>
  <c r="E261" i="9"/>
  <c r="E263" i="9"/>
  <c r="E265" i="9"/>
  <c r="E267" i="9"/>
  <c r="E269" i="9"/>
  <c r="E271" i="9"/>
  <c r="E273" i="9"/>
  <c r="E275" i="9"/>
  <c r="E277" i="9"/>
  <c r="E279" i="9"/>
  <c r="G145" i="9"/>
  <c r="C209" i="9"/>
  <c r="V25" i="9"/>
  <c r="X25" i="9" s="1"/>
  <c r="R25" i="9"/>
  <c r="Z25" i="9" s="1"/>
  <c r="R26" i="9" s="1"/>
  <c r="R53" i="9"/>
  <c r="Z53" i="9" s="1"/>
  <c r="R54" i="9" s="1"/>
  <c r="R93" i="9"/>
  <c r="T204" i="9"/>
  <c r="T280" i="9"/>
  <c r="AG25" i="9"/>
  <c r="AG145" i="9"/>
  <c r="BB20" i="11"/>
  <c r="BB19" i="11"/>
  <c r="BB18" i="11"/>
  <c r="BB17" i="11"/>
  <c r="BB16" i="11"/>
  <c r="BB15" i="11"/>
  <c r="BB14" i="11"/>
  <c r="BB13" i="11"/>
  <c r="BB12" i="11"/>
  <c r="BB11" i="11"/>
  <c r="BB10" i="11"/>
  <c r="BB9" i="11"/>
  <c r="AZ9" i="11"/>
  <c r="BB25" i="11"/>
  <c r="BB26" i="11"/>
  <c r="BB27" i="11"/>
  <c r="BB28" i="11"/>
  <c r="BB29" i="11"/>
  <c r="BB30" i="11"/>
  <c r="BB31" i="11"/>
  <c r="BB32" i="11"/>
  <c r="BB33" i="11"/>
  <c r="BB34" i="11"/>
  <c r="BB35" i="11"/>
  <c r="BB36" i="11"/>
  <c r="BB37" i="11"/>
  <c r="BB38" i="11"/>
  <c r="BB39" i="11"/>
  <c r="BB41" i="11"/>
  <c r="BB43" i="11"/>
  <c r="BB45" i="11"/>
  <c r="BB47" i="11"/>
  <c r="AZ53" i="11"/>
  <c r="BB71" i="11"/>
  <c r="BB73" i="11"/>
  <c r="BB75" i="11"/>
  <c r="BB77" i="11"/>
  <c r="BB79" i="11"/>
  <c r="BB81" i="11"/>
  <c r="BB83" i="11"/>
  <c r="BB85" i="11"/>
  <c r="BB203" i="11"/>
  <c r="BB201" i="11"/>
  <c r="BB199" i="11"/>
  <c r="BB197" i="11"/>
  <c r="BB195" i="11"/>
  <c r="BB193" i="11"/>
  <c r="BB191" i="11"/>
  <c r="BB189" i="11"/>
  <c r="BB187" i="11"/>
  <c r="AZ145" i="11"/>
  <c r="BB185" i="11"/>
  <c r="BB183" i="11"/>
  <c r="BB181" i="11"/>
  <c r="BB179" i="11"/>
  <c r="BB177" i="11"/>
  <c r="BB175" i="11"/>
  <c r="BB173" i="11"/>
  <c r="BB171" i="11"/>
  <c r="BB169" i="11"/>
  <c r="BB167" i="11"/>
  <c r="BB165" i="11"/>
  <c r="BB163" i="11"/>
  <c r="BB161" i="11"/>
  <c r="BB159" i="11"/>
  <c r="BB157" i="11"/>
  <c r="BB155" i="11"/>
  <c r="BB153" i="11"/>
  <c r="BB151" i="11"/>
  <c r="BB149" i="11"/>
  <c r="BB147" i="11"/>
  <c r="BB145" i="11"/>
  <c r="BB204" i="11"/>
  <c r="BB202" i="11"/>
  <c r="BB200" i="11"/>
  <c r="BB198" i="11"/>
  <c r="BB196" i="11"/>
  <c r="BB194" i="11"/>
  <c r="BB192" i="11"/>
  <c r="AZ25" i="11"/>
  <c r="BB40" i="11"/>
  <c r="BB42" i="11"/>
  <c r="BB44" i="11"/>
  <c r="BB46" i="11"/>
  <c r="BB88" i="11"/>
  <c r="BB86" i="11"/>
  <c r="BB84" i="11"/>
  <c r="BB82" i="11"/>
  <c r="BB80" i="11"/>
  <c r="BB78" i="11"/>
  <c r="BB76" i="11"/>
  <c r="BB74" i="11"/>
  <c r="BB72" i="11"/>
  <c r="BB70" i="11"/>
  <c r="BB69" i="11"/>
  <c r="BB68" i="11"/>
  <c r="BB67" i="11"/>
  <c r="BB66" i="11"/>
  <c r="BB65" i="11"/>
  <c r="BB64" i="11"/>
  <c r="BB63" i="11"/>
  <c r="BB62" i="11"/>
  <c r="BB61" i="11"/>
  <c r="BB60" i="11"/>
  <c r="BB59" i="11"/>
  <c r="BB58" i="11"/>
  <c r="BB57" i="11"/>
  <c r="BB56" i="11"/>
  <c r="BB55" i="11"/>
  <c r="BB54" i="11"/>
  <c r="BB53" i="11"/>
  <c r="BB182" i="11"/>
  <c r="BB184" i="11"/>
  <c r="BB186" i="11"/>
  <c r="BB188" i="11"/>
  <c r="BB190" i="11"/>
  <c r="BB279" i="11"/>
  <c r="BB277" i="11"/>
  <c r="BB275" i="11"/>
  <c r="BB273" i="11"/>
  <c r="BB271" i="11"/>
  <c r="BB269" i="11"/>
  <c r="BB267" i="11"/>
  <c r="BB265" i="11"/>
  <c r="BB263" i="11"/>
  <c r="BB261" i="11"/>
  <c r="BB259" i="11"/>
  <c r="BB257" i="11"/>
  <c r="BB255" i="11"/>
  <c r="BB253" i="11"/>
  <c r="BB252" i="11"/>
  <c r="BB251" i="11"/>
  <c r="BB250" i="11"/>
  <c r="BB249" i="11"/>
  <c r="BB248" i="11"/>
  <c r="BB247" i="11"/>
  <c r="BB246" i="11"/>
  <c r="BB245" i="11"/>
  <c r="BB244" i="11"/>
  <c r="BB243" i="11"/>
  <c r="BB242" i="11"/>
  <c r="BB241" i="11"/>
  <c r="BB240" i="11"/>
  <c r="BB239" i="11"/>
  <c r="BB238" i="11"/>
  <c r="BB237" i="11"/>
  <c r="BB236" i="11"/>
  <c r="BB235" i="11"/>
  <c r="BB234" i="11"/>
  <c r="BB233" i="11"/>
  <c r="BB232" i="11"/>
  <c r="BB231" i="11"/>
  <c r="BB230" i="11"/>
  <c r="BB229" i="11"/>
  <c r="BB228" i="11"/>
  <c r="BB227" i="11"/>
  <c r="BB226" i="11"/>
  <c r="BB225" i="11"/>
  <c r="BB224" i="11"/>
  <c r="BB223" i="11"/>
  <c r="BB222" i="11"/>
  <c r="BB221" i="11"/>
  <c r="BB220" i="11"/>
  <c r="BB219" i="11"/>
  <c r="BB218" i="11"/>
  <c r="BB217" i="11"/>
  <c r="BB216" i="11"/>
  <c r="BB215" i="11"/>
  <c r="BB214" i="11"/>
  <c r="BB213" i="11"/>
  <c r="BB212" i="11"/>
  <c r="BB211" i="11"/>
  <c r="BB210" i="11"/>
  <c r="BB209" i="11"/>
  <c r="AZ209" i="11"/>
  <c r="BB254" i="11"/>
  <c r="BB256" i="11"/>
  <c r="BB258" i="11"/>
  <c r="BB260" i="11"/>
  <c r="BB262" i="11"/>
  <c r="BB264" i="11"/>
  <c r="BB266" i="11"/>
  <c r="BB268" i="11"/>
  <c r="BB270" i="11"/>
  <c r="BB272" i="11"/>
  <c r="BB274" i="11"/>
  <c r="BB276" i="11"/>
  <c r="BB278" i="11"/>
  <c r="BB280" i="11"/>
  <c r="BB140" i="11"/>
  <c r="BB139" i="11"/>
  <c r="BB138" i="11"/>
  <c r="BB137" i="11"/>
  <c r="BB136" i="11"/>
  <c r="BB135" i="11"/>
  <c r="BB134" i="11"/>
  <c r="BB133" i="11"/>
  <c r="BB132" i="11"/>
  <c r="BB131" i="11"/>
  <c r="BB130" i="11"/>
  <c r="BB129" i="11"/>
  <c r="BB128" i="11"/>
  <c r="BB127" i="11"/>
  <c r="BB126" i="11"/>
  <c r="BB125" i="11"/>
  <c r="BB124" i="11"/>
  <c r="BB123" i="11"/>
  <c r="BB122" i="11"/>
  <c r="BB121" i="11"/>
  <c r="BB120" i="11"/>
  <c r="BB119" i="11"/>
  <c r="BB118" i="11"/>
  <c r="BB117" i="11"/>
  <c r="BB116" i="11"/>
  <c r="BB115" i="11"/>
  <c r="BB114" i="11"/>
  <c r="BB113" i="11"/>
  <c r="BB112" i="11"/>
  <c r="BB111" i="11"/>
  <c r="BB110" i="11"/>
  <c r="BB109" i="11"/>
  <c r="BB108" i="11"/>
  <c r="BB107" i="11"/>
  <c r="BB106" i="11"/>
  <c r="BB105" i="11"/>
  <c r="BB104" i="11"/>
  <c r="BB103" i="11"/>
  <c r="BB102" i="11"/>
  <c r="BB101" i="11"/>
  <c r="BB100" i="11"/>
  <c r="BB99" i="11"/>
  <c r="BB98" i="11"/>
  <c r="BB97" i="11"/>
  <c r="BB96" i="11"/>
  <c r="BB95" i="11"/>
  <c r="BB94" i="11"/>
  <c r="BB93" i="11"/>
  <c r="AX93" i="11" s="1"/>
  <c r="BD93" i="11" s="1"/>
  <c r="AV94" i="11" s="1"/>
  <c r="BB88" i="10"/>
  <c r="BB86" i="10"/>
  <c r="BB84" i="10"/>
  <c r="BB82" i="10"/>
  <c r="BB80" i="10"/>
  <c r="BB78" i="10"/>
  <c r="BB76" i="10"/>
  <c r="BB74" i="10"/>
  <c r="BB72" i="10"/>
  <c r="BB70" i="10"/>
  <c r="BB69" i="10"/>
  <c r="BB68" i="10"/>
  <c r="BB67" i="10"/>
  <c r="BB66" i="10"/>
  <c r="BB65" i="10"/>
  <c r="BB64" i="10"/>
  <c r="BB63" i="10"/>
  <c r="BB62" i="10"/>
  <c r="BB61" i="10"/>
  <c r="BB60" i="10"/>
  <c r="BB59" i="10"/>
  <c r="BB58" i="10"/>
  <c r="BB57" i="10"/>
  <c r="BB56" i="10"/>
  <c r="BB55" i="10"/>
  <c r="BB54" i="10"/>
  <c r="BB53" i="10"/>
  <c r="BB87" i="10"/>
  <c r="BB85" i="10"/>
  <c r="BB83" i="10"/>
  <c r="BB81" i="10"/>
  <c r="BB79" i="10"/>
  <c r="BB77" i="10"/>
  <c r="BB75" i="10"/>
  <c r="BB73" i="10"/>
  <c r="BB71" i="10"/>
  <c r="AZ53" i="10"/>
  <c r="BB20" i="10"/>
  <c r="BB19" i="10"/>
  <c r="BB18" i="10"/>
  <c r="BB17" i="10"/>
  <c r="BB16" i="10"/>
  <c r="BB15" i="10"/>
  <c r="BB14" i="10"/>
  <c r="BB13" i="10"/>
  <c r="BB12" i="10"/>
  <c r="BB11" i="10"/>
  <c r="BB10" i="10"/>
  <c r="BB9" i="10"/>
  <c r="AZ9" i="10"/>
  <c r="BB25" i="10"/>
  <c r="BB26" i="10"/>
  <c r="BB27" i="10"/>
  <c r="BB28" i="10"/>
  <c r="BB29" i="10"/>
  <c r="BB30" i="10"/>
  <c r="BB31" i="10"/>
  <c r="BB32" i="10"/>
  <c r="BB33" i="10"/>
  <c r="BB34" i="10"/>
  <c r="BB35" i="10"/>
  <c r="BB36" i="10"/>
  <c r="BB37" i="10"/>
  <c r="BB38" i="10"/>
  <c r="BB39" i="10"/>
  <c r="BB40" i="10"/>
  <c r="BB41" i="10"/>
  <c r="BB42" i="10"/>
  <c r="BB43" i="10"/>
  <c r="BB44" i="10"/>
  <c r="BB45" i="10"/>
  <c r="BB46" i="10"/>
  <c r="BB47" i="10"/>
  <c r="BB48" i="10"/>
  <c r="BB203" i="10"/>
  <c r="BB201" i="10"/>
  <c r="BB199" i="10"/>
  <c r="BB197" i="10"/>
  <c r="BB195" i="10"/>
  <c r="BB193" i="10"/>
  <c r="BB191" i="10"/>
  <c r="BB189" i="10"/>
  <c r="BB187" i="10"/>
  <c r="AZ145" i="10"/>
  <c r="BB185" i="10"/>
  <c r="BB183" i="10"/>
  <c r="BB181" i="10"/>
  <c r="BB179" i="10"/>
  <c r="BB177" i="10"/>
  <c r="BB175" i="10"/>
  <c r="BB173" i="10"/>
  <c r="BB171" i="10"/>
  <c r="BB169" i="10"/>
  <c r="BB167" i="10"/>
  <c r="BB165" i="10"/>
  <c r="BB163" i="10"/>
  <c r="BB161" i="10"/>
  <c r="BB159" i="10"/>
  <c r="BB157" i="10"/>
  <c r="BB155" i="10"/>
  <c r="BB153" i="10"/>
  <c r="BB151" i="10"/>
  <c r="BB149" i="10"/>
  <c r="BB147" i="10"/>
  <c r="BB145" i="10"/>
  <c r="AX145" i="10" s="1"/>
  <c r="BD145" i="10" s="1"/>
  <c r="AV146" i="10" s="1"/>
  <c r="BB204" i="10"/>
  <c r="BB202" i="10"/>
  <c r="BB200" i="10"/>
  <c r="BB198" i="10"/>
  <c r="BB196" i="10"/>
  <c r="BB194" i="10"/>
  <c r="BB192" i="10"/>
  <c r="AZ25" i="10"/>
  <c r="BB180" i="10"/>
  <c r="BB182" i="10"/>
  <c r="BB184" i="10"/>
  <c r="BB186" i="10"/>
  <c r="BB188" i="10"/>
  <c r="BB190" i="10"/>
  <c r="BB279" i="10"/>
  <c r="BB277" i="10"/>
  <c r="BB275" i="10"/>
  <c r="BB273" i="10"/>
  <c r="BB271" i="10"/>
  <c r="BB269" i="10"/>
  <c r="BB267" i="10"/>
  <c r="BB265" i="10"/>
  <c r="BB263" i="10"/>
  <c r="BB261" i="10"/>
  <c r="BB259" i="10"/>
  <c r="BB257" i="10"/>
  <c r="BB255" i="10"/>
  <c r="BB253" i="10"/>
  <c r="BB252" i="10"/>
  <c r="BB251" i="10"/>
  <c r="BB250" i="10"/>
  <c r="BB249" i="10"/>
  <c r="BB248" i="10"/>
  <c r="BB247" i="10"/>
  <c r="BB246" i="10"/>
  <c r="BB245" i="10"/>
  <c r="BB244" i="10"/>
  <c r="BB243" i="10"/>
  <c r="BB242" i="10"/>
  <c r="BB241" i="10"/>
  <c r="BB240" i="10"/>
  <c r="BB239" i="10"/>
  <c r="BB238" i="10"/>
  <c r="BB237" i="10"/>
  <c r="BB236" i="10"/>
  <c r="BB235" i="10"/>
  <c r="BB234" i="10"/>
  <c r="BB233" i="10"/>
  <c r="BB232" i="10"/>
  <c r="BB231" i="10"/>
  <c r="BB230" i="10"/>
  <c r="BB229" i="10"/>
  <c r="BB228" i="10"/>
  <c r="BB227" i="10"/>
  <c r="BB226" i="10"/>
  <c r="BB225" i="10"/>
  <c r="BB224" i="10"/>
  <c r="BB223" i="10"/>
  <c r="BB222" i="10"/>
  <c r="BB221" i="10"/>
  <c r="BB220" i="10"/>
  <c r="BB219" i="10"/>
  <c r="BB218" i="10"/>
  <c r="BB217" i="10"/>
  <c r="BB216" i="10"/>
  <c r="BB215" i="10"/>
  <c r="BB214" i="10"/>
  <c r="BB213" i="10"/>
  <c r="BB212" i="10"/>
  <c r="BB211" i="10"/>
  <c r="BB210" i="10"/>
  <c r="BB209" i="10"/>
  <c r="AZ209" i="10"/>
  <c r="BB254" i="10"/>
  <c r="BB256" i="10"/>
  <c r="BB258" i="10"/>
  <c r="BB260" i="10"/>
  <c r="BB262" i="10"/>
  <c r="BB264" i="10"/>
  <c r="BB266" i="10"/>
  <c r="BB268" i="10"/>
  <c r="BB270" i="10"/>
  <c r="BB272" i="10"/>
  <c r="BB274" i="10"/>
  <c r="BB276" i="10"/>
  <c r="BB278" i="10"/>
  <c r="BB280" i="10"/>
  <c r="BB140" i="10"/>
  <c r="BB139" i="10"/>
  <c r="BB138" i="10"/>
  <c r="BB137" i="10"/>
  <c r="BB136" i="10"/>
  <c r="BB135" i="10"/>
  <c r="BB134" i="10"/>
  <c r="BB133" i="10"/>
  <c r="BB132" i="10"/>
  <c r="BB131" i="10"/>
  <c r="BB130" i="10"/>
  <c r="BB129" i="10"/>
  <c r="BB128" i="10"/>
  <c r="BB127" i="10"/>
  <c r="BB126" i="10"/>
  <c r="BB125" i="10"/>
  <c r="BB124" i="10"/>
  <c r="BB123" i="10"/>
  <c r="BB122" i="10"/>
  <c r="BB121" i="10"/>
  <c r="BB120" i="10"/>
  <c r="BB119" i="10"/>
  <c r="BB118" i="10"/>
  <c r="BB117" i="10"/>
  <c r="BB116" i="10"/>
  <c r="BB115" i="10"/>
  <c r="BB114" i="10"/>
  <c r="BB113" i="10"/>
  <c r="BB112" i="10"/>
  <c r="BB111" i="10"/>
  <c r="BB110" i="10"/>
  <c r="BB109" i="10"/>
  <c r="BB108" i="10"/>
  <c r="BB107" i="10"/>
  <c r="BB106" i="10"/>
  <c r="BB105" i="10"/>
  <c r="BB104" i="10"/>
  <c r="BB103" i="10"/>
  <c r="BB102" i="10"/>
  <c r="BB101" i="10"/>
  <c r="BB100" i="10"/>
  <c r="BB99" i="10"/>
  <c r="BB98" i="10"/>
  <c r="BB97" i="10"/>
  <c r="BB96" i="10"/>
  <c r="BB95" i="10"/>
  <c r="BB94" i="10"/>
  <c r="BB93" i="10"/>
  <c r="AX93" i="10" s="1"/>
  <c r="BD93" i="10" s="1"/>
  <c r="AV94" i="10" s="1"/>
  <c r="AZ9" i="9"/>
  <c r="AZ53" i="9"/>
  <c r="AZ25" i="9"/>
  <c r="AZ93" i="9"/>
  <c r="AZ209" i="9"/>
  <c r="AM48" i="11"/>
  <c r="AM47" i="11"/>
  <c r="AM46" i="11"/>
  <c r="AM45" i="11"/>
  <c r="AM44" i="11"/>
  <c r="AM43" i="11"/>
  <c r="AM42" i="11"/>
  <c r="AM41" i="11"/>
  <c r="AM40" i="11"/>
  <c r="AM39" i="11"/>
  <c r="AM38" i="11"/>
  <c r="AM37" i="11"/>
  <c r="AM36" i="11"/>
  <c r="AM35" i="11"/>
  <c r="AM34" i="11"/>
  <c r="AM33" i="11"/>
  <c r="AM32" i="11"/>
  <c r="AM31" i="11"/>
  <c r="AM30" i="11"/>
  <c r="AM29" i="11"/>
  <c r="AM28" i="11"/>
  <c r="AM27" i="11"/>
  <c r="AM26" i="11"/>
  <c r="AM25" i="11"/>
  <c r="AK25" i="11"/>
  <c r="AM9" i="11"/>
  <c r="AM10" i="11"/>
  <c r="AM11" i="11"/>
  <c r="AM12" i="11"/>
  <c r="AM13" i="11"/>
  <c r="AM14" i="11"/>
  <c r="AM15" i="11"/>
  <c r="AM16" i="11"/>
  <c r="AM17" i="11"/>
  <c r="AM18" i="11"/>
  <c r="AM19" i="11"/>
  <c r="AM20" i="11"/>
  <c r="AK9" i="11"/>
  <c r="AM87" i="11"/>
  <c r="AM85" i="11"/>
  <c r="AM83" i="11"/>
  <c r="AM81" i="11"/>
  <c r="AM79" i="11"/>
  <c r="AM77" i="11"/>
  <c r="AM75" i="11"/>
  <c r="AM73" i="11"/>
  <c r="AM71" i="11"/>
  <c r="AM88" i="11"/>
  <c r="AM86" i="11"/>
  <c r="AM84" i="11"/>
  <c r="AM82" i="11"/>
  <c r="AM80" i="11"/>
  <c r="AM78" i="11"/>
  <c r="AM76" i="11"/>
  <c r="AM74" i="11"/>
  <c r="AM72" i="11"/>
  <c r="AM70" i="11"/>
  <c r="AM69" i="11"/>
  <c r="AM68" i="11"/>
  <c r="AM67" i="11"/>
  <c r="AM66" i="11"/>
  <c r="AM65" i="11"/>
  <c r="AM64" i="11"/>
  <c r="AM63" i="11"/>
  <c r="AM62" i="11"/>
  <c r="AM61" i="11"/>
  <c r="AM60" i="11"/>
  <c r="AM59" i="11"/>
  <c r="AM58" i="11"/>
  <c r="AM57" i="11"/>
  <c r="AM56" i="11"/>
  <c r="AM55" i="11"/>
  <c r="AM54" i="11"/>
  <c r="AM53" i="11"/>
  <c r="AM140" i="11"/>
  <c r="AM139" i="11"/>
  <c r="AM138" i="11"/>
  <c r="AM137" i="11"/>
  <c r="AM136" i="11"/>
  <c r="AM135" i="11"/>
  <c r="AM134" i="11"/>
  <c r="AM133" i="11"/>
  <c r="AM132" i="11"/>
  <c r="AM131" i="11"/>
  <c r="AM130" i="11"/>
  <c r="AM129" i="11"/>
  <c r="AM128" i="11"/>
  <c r="AM127" i="11"/>
  <c r="AM126" i="11"/>
  <c r="AM125" i="11"/>
  <c r="AM124" i="11"/>
  <c r="AM123" i="11"/>
  <c r="AM122" i="11"/>
  <c r="AM121" i="11"/>
  <c r="AM120" i="11"/>
  <c r="AM119" i="11"/>
  <c r="AM118" i="11"/>
  <c r="AM117" i="11"/>
  <c r="AM116" i="11"/>
  <c r="AM115" i="11"/>
  <c r="AM114" i="11"/>
  <c r="AM113" i="11"/>
  <c r="AM112" i="11"/>
  <c r="AM111" i="11"/>
  <c r="AM110" i="11"/>
  <c r="AM109" i="11"/>
  <c r="AM108" i="11"/>
  <c r="AM107" i="11"/>
  <c r="AM106" i="11"/>
  <c r="AM105" i="11"/>
  <c r="AM104" i="11"/>
  <c r="AM103" i="11"/>
  <c r="AM102" i="11"/>
  <c r="AM101" i="11"/>
  <c r="AM100" i="11"/>
  <c r="AM99" i="11"/>
  <c r="AM98" i="11"/>
  <c r="AM97" i="11"/>
  <c r="AM96" i="11"/>
  <c r="AM95" i="11"/>
  <c r="AM94" i="11"/>
  <c r="AM93" i="11"/>
  <c r="AM145" i="11"/>
  <c r="AM147" i="11"/>
  <c r="AM149" i="11"/>
  <c r="AM151" i="11"/>
  <c r="AM153" i="11"/>
  <c r="AM155" i="11"/>
  <c r="AM157" i="11"/>
  <c r="AM159" i="11"/>
  <c r="AM161" i="11"/>
  <c r="AK93" i="11"/>
  <c r="AM203" i="11"/>
  <c r="AM201" i="11"/>
  <c r="AM199" i="11"/>
  <c r="AM197" i="11"/>
  <c r="AM195" i="11"/>
  <c r="AM193" i="11"/>
  <c r="AM191" i="11"/>
  <c r="AM189" i="11"/>
  <c r="AM187" i="11"/>
  <c r="AK145" i="11"/>
  <c r="AM185" i="11"/>
  <c r="AM183" i="11"/>
  <c r="AM181" i="11"/>
  <c r="AM179" i="11"/>
  <c r="AM177" i="11"/>
  <c r="AM175" i="11"/>
  <c r="AM173" i="11"/>
  <c r="AM171" i="11"/>
  <c r="AM169" i="11"/>
  <c r="AM167" i="11"/>
  <c r="AM165" i="11"/>
  <c r="AM204" i="11"/>
  <c r="AM202" i="11"/>
  <c r="AM200" i="11"/>
  <c r="AM198" i="11"/>
  <c r="AM196" i="11"/>
  <c r="AM194" i="11"/>
  <c r="AM192" i="11"/>
  <c r="AM146" i="11"/>
  <c r="AM148" i="11"/>
  <c r="AM150" i="11"/>
  <c r="AM152" i="11"/>
  <c r="AM154" i="11"/>
  <c r="AM156" i="11"/>
  <c r="AM158" i="11"/>
  <c r="AM160" i="11"/>
  <c r="AM162" i="11"/>
  <c r="AM164" i="11"/>
  <c r="AM166" i="11"/>
  <c r="AM168" i="11"/>
  <c r="AM170" i="11"/>
  <c r="AM172" i="11"/>
  <c r="AM174" i="11"/>
  <c r="AM176" i="11"/>
  <c r="AM178" i="11"/>
  <c r="AM180" i="11"/>
  <c r="AM182" i="11"/>
  <c r="AM184" i="11"/>
  <c r="AM186" i="11"/>
  <c r="AM188" i="11"/>
  <c r="AM190" i="11"/>
  <c r="AM279" i="11"/>
  <c r="AM277" i="11"/>
  <c r="AM275" i="11"/>
  <c r="AM273" i="11"/>
  <c r="AM271" i="11"/>
  <c r="AM269" i="11"/>
  <c r="AM267" i="11"/>
  <c r="AM265" i="11"/>
  <c r="AM263" i="11"/>
  <c r="AM261" i="11"/>
  <c r="AM259" i="11"/>
  <c r="AM257" i="11"/>
  <c r="AM255" i="11"/>
  <c r="AM253" i="11"/>
  <c r="AM252" i="11"/>
  <c r="AM251" i="11"/>
  <c r="AM250" i="11"/>
  <c r="AM249" i="11"/>
  <c r="AM248" i="11"/>
  <c r="AM247" i="11"/>
  <c r="AM246" i="11"/>
  <c r="AM245" i="11"/>
  <c r="AM244" i="11"/>
  <c r="AM243" i="11"/>
  <c r="AM242" i="11"/>
  <c r="AM241" i="11"/>
  <c r="AM240" i="11"/>
  <c r="AM239" i="11"/>
  <c r="AM238" i="11"/>
  <c r="AM237" i="11"/>
  <c r="AM236" i="11"/>
  <c r="AM235" i="11"/>
  <c r="AM234" i="11"/>
  <c r="AM233" i="11"/>
  <c r="AM232" i="11"/>
  <c r="AM231" i="11"/>
  <c r="AM230" i="11"/>
  <c r="AM229" i="11"/>
  <c r="AM228" i="11"/>
  <c r="AM227" i="11"/>
  <c r="AM226" i="11"/>
  <c r="AM225" i="11"/>
  <c r="AM224" i="11"/>
  <c r="AM223" i="11"/>
  <c r="AM222" i="11"/>
  <c r="AM221" i="11"/>
  <c r="AM220" i="11"/>
  <c r="AM219" i="11"/>
  <c r="AM218" i="11"/>
  <c r="AM217" i="11"/>
  <c r="AM216" i="11"/>
  <c r="AM215" i="11"/>
  <c r="AM214" i="11"/>
  <c r="AM213" i="11"/>
  <c r="AM212" i="11"/>
  <c r="AM211" i="11"/>
  <c r="AM210" i="11"/>
  <c r="AM209" i="11"/>
  <c r="AK209" i="11"/>
  <c r="AM254" i="11"/>
  <c r="AM256" i="11"/>
  <c r="AM258" i="11"/>
  <c r="AM260" i="11"/>
  <c r="AM262" i="11"/>
  <c r="AM264" i="11"/>
  <c r="AM266" i="11"/>
  <c r="AM268" i="11"/>
  <c r="AM270" i="11"/>
  <c r="AM272" i="11"/>
  <c r="AM274" i="11"/>
  <c r="AM276" i="11"/>
  <c r="AM278" i="11"/>
  <c r="AM280" i="11"/>
  <c r="AM88" i="10"/>
  <c r="AM87" i="10"/>
  <c r="AM86" i="10"/>
  <c r="AM85" i="10"/>
  <c r="AM84" i="10"/>
  <c r="AM83" i="10"/>
  <c r="AM82" i="10"/>
  <c r="AM81" i="10"/>
  <c r="AM80" i="10"/>
  <c r="AM79" i="10"/>
  <c r="AM78" i="10"/>
  <c r="AM77" i="10"/>
  <c r="AM76" i="10"/>
  <c r="AM75" i="10"/>
  <c r="AM74" i="10"/>
  <c r="AM73" i="10"/>
  <c r="AM72" i="10"/>
  <c r="AM71" i="10"/>
  <c r="AM70" i="10"/>
  <c r="AM69" i="10"/>
  <c r="AM68" i="10"/>
  <c r="AM67" i="10"/>
  <c r="AM66" i="10"/>
  <c r="AM65" i="10"/>
  <c r="AM64" i="10"/>
  <c r="AM63" i="10"/>
  <c r="AM62" i="10"/>
  <c r="AM61" i="10"/>
  <c r="AM60" i="10"/>
  <c r="AM59" i="10"/>
  <c r="AM58" i="10"/>
  <c r="AM57" i="10"/>
  <c r="AM56" i="10"/>
  <c r="AM55" i="10"/>
  <c r="AM54" i="10"/>
  <c r="AM53" i="10"/>
  <c r="AK53" i="10"/>
  <c r="AM20" i="10"/>
  <c r="AM19" i="10"/>
  <c r="AM18" i="10"/>
  <c r="AM17" i="10"/>
  <c r="AM16" i="10"/>
  <c r="AM15" i="10"/>
  <c r="AM14" i="10"/>
  <c r="AM13" i="10"/>
  <c r="AM12" i="10"/>
  <c r="AM11" i="10"/>
  <c r="AM10" i="10"/>
  <c r="AM9" i="10"/>
  <c r="AK9" i="10"/>
  <c r="AM25" i="10"/>
  <c r="AM26" i="10"/>
  <c r="AM27" i="10"/>
  <c r="AM28" i="10"/>
  <c r="AM29" i="10"/>
  <c r="AM30" i="10"/>
  <c r="AM31" i="10"/>
  <c r="AM32" i="10"/>
  <c r="AM33" i="10"/>
  <c r="AM34" i="10"/>
  <c r="AM35" i="10"/>
  <c r="AM36" i="10"/>
  <c r="AM37" i="10"/>
  <c r="AM38" i="10"/>
  <c r="AM39" i="10"/>
  <c r="AM40" i="10"/>
  <c r="AM41" i="10"/>
  <c r="AM42" i="10"/>
  <c r="AM43" i="10"/>
  <c r="AM44" i="10"/>
  <c r="AM45" i="10"/>
  <c r="AM46" i="10"/>
  <c r="AM47" i="10"/>
  <c r="AM48" i="10"/>
  <c r="AM93" i="10"/>
  <c r="AM94" i="10"/>
  <c r="AM95" i="10"/>
  <c r="AK25" i="10"/>
  <c r="AM140" i="10"/>
  <c r="AM139" i="10"/>
  <c r="AM138" i="10"/>
  <c r="AM137" i="10"/>
  <c r="AM136" i="10"/>
  <c r="AM135" i="10"/>
  <c r="AM134" i="10"/>
  <c r="AM133" i="10"/>
  <c r="AM132" i="10"/>
  <c r="AM131" i="10"/>
  <c r="AM130" i="10"/>
  <c r="AM129" i="10"/>
  <c r="AM128" i="10"/>
  <c r="AM127" i="10"/>
  <c r="AM126" i="10"/>
  <c r="AM125" i="10"/>
  <c r="AM124" i="10"/>
  <c r="AM123" i="10"/>
  <c r="AM122" i="10"/>
  <c r="AM121" i="10"/>
  <c r="AM120" i="10"/>
  <c r="AM119" i="10"/>
  <c r="AM118" i="10"/>
  <c r="AM117" i="10"/>
  <c r="AM116" i="10"/>
  <c r="AM115" i="10"/>
  <c r="AM114" i="10"/>
  <c r="AM113" i="10"/>
  <c r="AM112" i="10"/>
  <c r="AM111" i="10"/>
  <c r="AM110" i="10"/>
  <c r="AM109" i="10"/>
  <c r="AM108" i="10"/>
  <c r="AM107" i="10"/>
  <c r="AM106" i="10"/>
  <c r="AM105" i="10"/>
  <c r="AM104" i="10"/>
  <c r="AM103" i="10"/>
  <c r="AM102" i="10"/>
  <c r="AM101" i="10"/>
  <c r="AM100" i="10"/>
  <c r="AM99" i="10"/>
  <c r="AM98" i="10"/>
  <c r="AM97" i="10"/>
  <c r="AK93" i="10"/>
  <c r="AM204" i="10"/>
  <c r="AM203" i="10"/>
  <c r="AM202" i="10"/>
  <c r="AM201" i="10"/>
  <c r="AM200" i="10"/>
  <c r="AM199" i="10"/>
  <c r="AM198" i="10"/>
  <c r="AM197" i="10"/>
  <c r="AM196" i="10"/>
  <c r="AM195" i="10"/>
  <c r="AM194" i="10"/>
  <c r="AM193" i="10"/>
  <c r="AM192" i="10"/>
  <c r="AM191" i="10"/>
  <c r="AM190" i="10"/>
  <c r="AM189" i="10"/>
  <c r="AM188" i="10"/>
  <c r="AM187" i="10"/>
  <c r="AM186" i="10"/>
  <c r="AM185" i="10"/>
  <c r="AM184" i="10"/>
  <c r="AM183" i="10"/>
  <c r="AM182" i="10"/>
  <c r="AM181" i="10"/>
  <c r="AM180" i="10"/>
  <c r="AM179" i="10"/>
  <c r="AM178" i="10"/>
  <c r="AM177" i="10"/>
  <c r="AM176" i="10"/>
  <c r="AM175" i="10"/>
  <c r="AM174" i="10"/>
  <c r="AM173" i="10"/>
  <c r="AM172" i="10"/>
  <c r="AM171" i="10"/>
  <c r="AM170" i="10"/>
  <c r="AM169" i="10"/>
  <c r="AM168" i="10"/>
  <c r="AM167" i="10"/>
  <c r="AM166" i="10"/>
  <c r="AM165" i="10"/>
  <c r="AM164" i="10"/>
  <c r="AM163" i="10"/>
  <c r="AM162" i="10"/>
  <c r="AM161" i="10"/>
  <c r="AM160" i="10"/>
  <c r="AM159" i="10"/>
  <c r="AM158" i="10"/>
  <c r="AM157" i="10"/>
  <c r="AM156" i="10"/>
  <c r="AM155" i="10"/>
  <c r="AM154" i="10"/>
  <c r="AM153" i="10"/>
  <c r="AM152" i="10"/>
  <c r="AM151" i="10"/>
  <c r="AM150" i="10"/>
  <c r="AM149" i="10"/>
  <c r="AM148" i="10"/>
  <c r="AM147" i="10"/>
  <c r="AM146" i="10"/>
  <c r="AM145" i="10"/>
  <c r="AK145" i="10"/>
  <c r="AM209" i="10"/>
  <c r="AM210" i="10"/>
  <c r="AM211" i="10"/>
  <c r="AM212" i="10"/>
  <c r="AM213" i="10"/>
  <c r="AM214" i="10"/>
  <c r="AM215" i="10"/>
  <c r="AM216" i="10"/>
  <c r="AM217" i="10"/>
  <c r="AM218" i="10"/>
  <c r="AM219" i="10"/>
  <c r="AM220" i="10"/>
  <c r="AM221" i="10"/>
  <c r="AM222" i="10"/>
  <c r="AM223" i="10"/>
  <c r="AM224" i="10"/>
  <c r="AM225" i="10"/>
  <c r="AM226" i="10"/>
  <c r="AM227" i="10"/>
  <c r="AM228" i="10"/>
  <c r="AM229" i="10"/>
  <c r="AM230" i="10"/>
  <c r="AM231" i="10"/>
  <c r="AM279" i="10"/>
  <c r="AM277" i="10"/>
  <c r="AM275" i="10"/>
  <c r="AM273" i="10"/>
  <c r="AM271" i="10"/>
  <c r="AM269" i="10"/>
  <c r="AM267" i="10"/>
  <c r="AM265" i="10"/>
  <c r="AM263" i="10"/>
  <c r="AM261" i="10"/>
  <c r="AM259" i="10"/>
  <c r="AM257" i="10"/>
  <c r="AM255" i="10"/>
  <c r="AM253" i="10"/>
  <c r="AM252" i="10"/>
  <c r="AM251" i="10"/>
  <c r="AM250" i="10"/>
  <c r="AM249" i="10"/>
  <c r="AM248" i="10"/>
  <c r="AM247" i="10"/>
  <c r="AM246" i="10"/>
  <c r="AM245" i="10"/>
  <c r="AM244" i="10"/>
  <c r="AM243" i="10"/>
  <c r="AM242" i="10"/>
  <c r="AM241" i="10"/>
  <c r="AM240" i="10"/>
  <c r="AM239" i="10"/>
  <c r="AM238" i="10"/>
  <c r="AM237" i="10"/>
  <c r="AM236" i="10"/>
  <c r="AM235" i="10"/>
  <c r="AM234" i="10"/>
  <c r="AM233" i="10"/>
  <c r="AM280" i="10"/>
  <c r="AM278" i="10"/>
  <c r="AM276" i="10"/>
  <c r="AM274" i="10"/>
  <c r="AM272" i="10"/>
  <c r="AM270" i="10"/>
  <c r="AM268" i="10"/>
  <c r="AM266" i="10"/>
  <c r="AM264" i="10"/>
  <c r="AM262" i="10"/>
  <c r="AM260" i="10"/>
  <c r="AM258" i="10"/>
  <c r="AM256" i="10"/>
  <c r="AM254" i="10"/>
  <c r="AK209" i="10"/>
  <c r="AK9" i="9"/>
  <c r="AK53" i="9"/>
  <c r="AI53" i="9" s="1"/>
  <c r="AO53" i="9" s="1"/>
  <c r="AG54" i="9" s="1"/>
  <c r="AK209" i="9"/>
  <c r="AK25" i="9"/>
  <c r="AK93" i="9"/>
  <c r="Z10" i="11"/>
  <c r="R11" i="11" s="1"/>
  <c r="V10" i="11"/>
  <c r="X10" i="11" s="1"/>
  <c r="Z26" i="11"/>
  <c r="R27" i="11" s="1"/>
  <c r="V26" i="11"/>
  <c r="X26" i="11" s="1"/>
  <c r="V9" i="11"/>
  <c r="X9" i="11" s="1"/>
  <c r="X25" i="11"/>
  <c r="Z53" i="11"/>
  <c r="R54" i="11" s="1"/>
  <c r="V53" i="11"/>
  <c r="X53" i="11" s="1"/>
  <c r="Z145" i="11"/>
  <c r="R146" i="11" s="1"/>
  <c r="V209" i="11"/>
  <c r="X209" i="11" s="1"/>
  <c r="Z26" i="10"/>
  <c r="R27" i="10" s="1"/>
  <c r="V26" i="10"/>
  <c r="X25" i="10"/>
  <c r="Z53" i="10"/>
  <c r="R54" i="10" s="1"/>
  <c r="V53" i="10"/>
  <c r="X53" i="10" s="1"/>
  <c r="Z9" i="10"/>
  <c r="R10" i="10" s="1"/>
  <c r="V9" i="10"/>
  <c r="X9" i="10" s="1"/>
  <c r="X26" i="10"/>
  <c r="Z145" i="10"/>
  <c r="R146" i="10" s="1"/>
  <c r="V209" i="10"/>
  <c r="X209" i="10"/>
  <c r="Z26" i="9"/>
  <c r="R27" i="9" s="1"/>
  <c r="V26" i="9"/>
  <c r="X26" i="9" s="1"/>
  <c r="Z54" i="9"/>
  <c r="R55" i="9" s="1"/>
  <c r="V54" i="9"/>
  <c r="X54" i="9" s="1"/>
  <c r="V53" i="9"/>
  <c r="X53" i="9" s="1"/>
  <c r="Z146" i="9"/>
  <c r="R147" i="9" s="1"/>
  <c r="V146" i="9"/>
  <c r="X146" i="9" s="1"/>
  <c r="Z210" i="9"/>
  <c r="R211" i="9" s="1"/>
  <c r="V210" i="9"/>
  <c r="V209" i="9"/>
  <c r="X209" i="9" s="1"/>
  <c r="Z93" i="9"/>
  <c r="R94" i="9" s="1"/>
  <c r="X145" i="9"/>
  <c r="X210" i="9"/>
  <c r="V93" i="9"/>
  <c r="X93" i="9" s="1"/>
  <c r="K9" i="11"/>
  <c r="C10" i="11" s="1"/>
  <c r="G9" i="11"/>
  <c r="I9" i="11" s="1"/>
  <c r="E11" i="11"/>
  <c r="E13" i="11"/>
  <c r="E15" i="11"/>
  <c r="E17" i="11"/>
  <c r="E26" i="11"/>
  <c r="E27" i="11"/>
  <c r="E28" i="11"/>
  <c r="E29" i="11"/>
  <c r="E30" i="11"/>
  <c r="E31" i="11"/>
  <c r="E32" i="11"/>
  <c r="E33" i="11"/>
  <c r="E34" i="11"/>
  <c r="E35" i="11"/>
  <c r="E36" i="11"/>
  <c r="E37" i="11"/>
  <c r="E38" i="11"/>
  <c r="E39" i="11"/>
  <c r="E40" i="11"/>
  <c r="E41" i="11"/>
  <c r="E42" i="11"/>
  <c r="E43" i="11"/>
  <c r="E44" i="11"/>
  <c r="E45" i="11"/>
  <c r="K9" i="10"/>
  <c r="C10" i="10" s="1"/>
  <c r="G9" i="10"/>
  <c r="I9" i="10" s="1"/>
  <c r="E11" i="10"/>
  <c r="E13" i="10"/>
  <c r="E15" i="10"/>
  <c r="E17" i="10"/>
  <c r="E26" i="10"/>
  <c r="E27" i="10"/>
  <c r="E28" i="10"/>
  <c r="E29" i="10"/>
  <c r="E30" i="10"/>
  <c r="E31" i="10"/>
  <c r="E32" i="10"/>
  <c r="E33" i="10"/>
  <c r="E34" i="10"/>
  <c r="E35" i="10"/>
  <c r="E36" i="10"/>
  <c r="E37" i="10"/>
  <c r="E38" i="10"/>
  <c r="E39" i="10"/>
  <c r="E40" i="10"/>
  <c r="E41" i="10"/>
  <c r="E42" i="10"/>
  <c r="E43" i="10"/>
  <c r="E44" i="10"/>
  <c r="E45" i="10"/>
  <c r="I145" i="9"/>
  <c r="E25" i="9"/>
  <c r="E29" i="9" s="1"/>
  <c r="C25" i="9"/>
  <c r="E93" i="9"/>
  <c r="E95" i="9"/>
  <c r="E97" i="9"/>
  <c r="E99" i="9"/>
  <c r="E101" i="9"/>
  <c r="E103" i="9"/>
  <c r="E105" i="9"/>
  <c r="E107" i="9"/>
  <c r="E109" i="9"/>
  <c r="E111" i="9"/>
  <c r="E113" i="9"/>
  <c r="E115" i="9"/>
  <c r="E117" i="9"/>
  <c r="E119" i="9"/>
  <c r="E121" i="9"/>
  <c r="E123" i="9"/>
  <c r="E125" i="9"/>
  <c r="E127" i="9"/>
  <c r="E129" i="9"/>
  <c r="E131" i="9"/>
  <c r="E133" i="9"/>
  <c r="E135" i="9"/>
  <c r="E137" i="9"/>
  <c r="E139" i="9"/>
  <c r="G93" i="9"/>
  <c r="C9" i="9"/>
  <c r="E94" i="9"/>
  <c r="E96" i="9"/>
  <c r="E98" i="9"/>
  <c r="E100" i="9"/>
  <c r="E102" i="9"/>
  <c r="E104" i="9"/>
  <c r="E106" i="9"/>
  <c r="E108" i="9"/>
  <c r="E110" i="9"/>
  <c r="E112" i="9"/>
  <c r="E114" i="9"/>
  <c r="E116" i="9"/>
  <c r="E118" i="9"/>
  <c r="E120" i="9"/>
  <c r="E122" i="9"/>
  <c r="E124" i="9"/>
  <c r="E126" i="9"/>
  <c r="E128" i="9"/>
  <c r="E130" i="9"/>
  <c r="E132" i="9"/>
  <c r="E134" i="9"/>
  <c r="E136" i="9"/>
  <c r="E138" i="9"/>
  <c r="E140" i="9"/>
  <c r="C93" i="9"/>
  <c r="K93" i="9" s="1"/>
  <c r="C94" i="9" s="1"/>
  <c r="K94" i="9" s="1"/>
  <c r="C95" i="9" s="1"/>
  <c r="G25" i="9"/>
  <c r="E27" i="9"/>
  <c r="E31" i="9"/>
  <c r="E35" i="9"/>
  <c r="E39" i="9"/>
  <c r="E43" i="9"/>
  <c r="E9" i="9"/>
  <c r="G146" i="10" l="1"/>
  <c r="I146" i="10" s="1"/>
  <c r="K146" i="10"/>
  <c r="C147" i="10" s="1"/>
  <c r="I93" i="11"/>
  <c r="K209" i="10"/>
  <c r="C210" i="10" s="1"/>
  <c r="G209" i="10"/>
  <c r="K94" i="10"/>
  <c r="C95" i="10" s="1"/>
  <c r="G94" i="10"/>
  <c r="I94" i="10"/>
  <c r="I209" i="10"/>
  <c r="E45" i="9"/>
  <c r="E41" i="9"/>
  <c r="E37" i="9"/>
  <c r="E33" i="9"/>
  <c r="I25" i="9"/>
  <c r="K25" i="9"/>
  <c r="C26" i="9" s="1"/>
  <c r="G26" i="9" s="1"/>
  <c r="K145" i="11"/>
  <c r="C146" i="11" s="1"/>
  <c r="K93" i="11"/>
  <c r="C94" i="11" s="1"/>
  <c r="K53" i="11"/>
  <c r="C54" i="11" s="1"/>
  <c r="K54" i="11" s="1"/>
  <c r="C55" i="11" s="1"/>
  <c r="K55" i="11" s="1"/>
  <c r="C56" i="11" s="1"/>
  <c r="K209" i="11"/>
  <c r="C210" i="11" s="1"/>
  <c r="G209" i="11"/>
  <c r="I209" i="11" s="1"/>
  <c r="I145" i="10"/>
  <c r="K53" i="10"/>
  <c r="C54" i="10" s="1"/>
  <c r="K54" i="10" s="1"/>
  <c r="C55" i="10" s="1"/>
  <c r="K56" i="11"/>
  <c r="C57" i="11" s="1"/>
  <c r="E57" i="11"/>
  <c r="AX145" i="11"/>
  <c r="BD145" i="11" s="1"/>
  <c r="AV146" i="11" s="1"/>
  <c r="BB180" i="11"/>
  <c r="BB176" i="11"/>
  <c r="BB172" i="11"/>
  <c r="BB168" i="11"/>
  <c r="BB164" i="11"/>
  <c r="BB160" i="11"/>
  <c r="BB156" i="11"/>
  <c r="BB152" i="11"/>
  <c r="BB148" i="11"/>
  <c r="BB178" i="11"/>
  <c r="BB174" i="11"/>
  <c r="BB170" i="11"/>
  <c r="BB166" i="11"/>
  <c r="BB162" i="11"/>
  <c r="BB158" i="11"/>
  <c r="BB154" i="11"/>
  <c r="BB150" i="11"/>
  <c r="BB146" i="11"/>
  <c r="E46" i="11"/>
  <c r="E48" i="11"/>
  <c r="E47" i="11"/>
  <c r="E19" i="11"/>
  <c r="E20" i="11"/>
  <c r="E16" i="11"/>
  <c r="E12" i="11"/>
  <c r="E18" i="11"/>
  <c r="E14" i="11"/>
  <c r="G25" i="11"/>
  <c r="I25" i="11" s="1"/>
  <c r="K25" i="11"/>
  <c r="C26" i="11" s="1"/>
  <c r="G26" i="11" s="1"/>
  <c r="I26" i="11" s="1"/>
  <c r="V93" i="11"/>
  <c r="X93" i="11" s="1"/>
  <c r="Z93" i="11"/>
  <c r="R94" i="11" s="1"/>
  <c r="V210" i="11"/>
  <c r="X210" i="11" s="1"/>
  <c r="Z210" i="11"/>
  <c r="R211" i="11" s="1"/>
  <c r="E57" i="10"/>
  <c r="K55" i="10"/>
  <c r="C56" i="10" s="1"/>
  <c r="G25" i="10"/>
  <c r="I25" i="10" s="1"/>
  <c r="K25" i="10"/>
  <c r="C26" i="10" s="1"/>
  <c r="G26" i="10" s="1"/>
  <c r="BB178" i="10"/>
  <c r="BB174" i="10"/>
  <c r="BB170" i="10"/>
  <c r="BB166" i="10"/>
  <c r="BB162" i="10"/>
  <c r="BB158" i="10"/>
  <c r="BB154" i="10"/>
  <c r="BB150" i="10"/>
  <c r="BB146" i="10"/>
  <c r="BB176" i="10"/>
  <c r="BB172" i="10"/>
  <c r="BB168" i="10"/>
  <c r="BB164" i="10"/>
  <c r="BB160" i="10"/>
  <c r="BB156" i="10"/>
  <c r="BB152" i="10"/>
  <c r="BB148" i="10"/>
  <c r="V93" i="10"/>
  <c r="X93" i="10" s="1"/>
  <c r="Z93" i="10"/>
  <c r="R94" i="10" s="1"/>
  <c r="I26" i="10"/>
  <c r="V210" i="10"/>
  <c r="X210" i="10" s="1"/>
  <c r="Z210" i="10"/>
  <c r="R211" i="10" s="1"/>
  <c r="E46" i="10"/>
  <c r="E48" i="10"/>
  <c r="E47" i="10"/>
  <c r="E19" i="10"/>
  <c r="E20" i="10"/>
  <c r="E16" i="10"/>
  <c r="E12" i="10"/>
  <c r="E18" i="10"/>
  <c r="E14" i="10"/>
  <c r="AM26" i="9"/>
  <c r="AM28" i="9"/>
  <c r="AM30" i="9"/>
  <c r="AM32" i="9"/>
  <c r="AM34" i="9"/>
  <c r="AM36" i="9"/>
  <c r="AM38" i="9"/>
  <c r="AM40" i="9"/>
  <c r="AM42" i="9"/>
  <c r="AM44" i="9"/>
  <c r="AM46" i="9"/>
  <c r="AM48" i="9"/>
  <c r="AM27" i="9"/>
  <c r="AM29" i="9"/>
  <c r="AM31" i="9"/>
  <c r="AM33" i="9"/>
  <c r="AM35" i="9"/>
  <c r="AM37" i="9"/>
  <c r="AM39" i="9"/>
  <c r="AM41" i="9"/>
  <c r="AM43" i="9"/>
  <c r="AM45" i="9"/>
  <c r="AM47" i="9"/>
  <c r="AM25" i="9"/>
  <c r="AM49" i="9" s="1"/>
  <c r="BB211" i="9"/>
  <c r="BB213" i="9"/>
  <c r="BB215" i="9"/>
  <c r="BB217" i="9"/>
  <c r="BB219" i="9"/>
  <c r="BB221" i="9"/>
  <c r="BB223" i="9"/>
  <c r="BB225" i="9"/>
  <c r="BB227" i="9"/>
  <c r="BB229" i="9"/>
  <c r="BB231" i="9"/>
  <c r="BB233" i="9"/>
  <c r="BB235" i="9"/>
  <c r="BB237" i="9"/>
  <c r="BB239" i="9"/>
  <c r="BB241" i="9"/>
  <c r="BB243" i="9"/>
  <c r="BB245" i="9"/>
  <c r="BB247" i="9"/>
  <c r="BB249" i="9"/>
  <c r="BB251" i="9"/>
  <c r="BB253" i="9"/>
  <c r="BB255" i="9"/>
  <c r="BB257" i="9"/>
  <c r="BB259" i="9"/>
  <c r="BB261" i="9"/>
  <c r="BB263" i="9"/>
  <c r="BB265" i="9"/>
  <c r="BB267" i="9"/>
  <c r="BB269" i="9"/>
  <c r="BB271" i="9"/>
  <c r="BB273" i="9"/>
  <c r="BB275" i="9"/>
  <c r="BB277" i="9"/>
  <c r="BB279" i="9"/>
  <c r="BB209" i="9"/>
  <c r="BB212" i="9"/>
  <c r="BB216" i="9"/>
  <c r="BB220" i="9"/>
  <c r="BB224" i="9"/>
  <c r="BB228" i="9"/>
  <c r="BB232" i="9"/>
  <c r="BB236" i="9"/>
  <c r="BB240" i="9"/>
  <c r="BB244" i="9"/>
  <c r="BB248" i="9"/>
  <c r="BB252" i="9"/>
  <c r="BB256" i="9"/>
  <c r="BB260" i="9"/>
  <c r="BB264" i="9"/>
  <c r="BB268" i="9"/>
  <c r="BB272" i="9"/>
  <c r="BB276" i="9"/>
  <c r="BB280" i="9"/>
  <c r="BB214" i="9"/>
  <c r="BB222" i="9"/>
  <c r="BB230" i="9"/>
  <c r="BB238" i="9"/>
  <c r="BB246" i="9"/>
  <c r="BB254" i="9"/>
  <c r="BB262" i="9"/>
  <c r="BB270" i="9"/>
  <c r="BB278" i="9"/>
  <c r="BB210" i="9"/>
  <c r="BB218" i="9"/>
  <c r="BB226" i="9"/>
  <c r="BB234" i="9"/>
  <c r="BB242" i="9"/>
  <c r="BB250" i="9"/>
  <c r="BB258" i="9"/>
  <c r="BB266" i="9"/>
  <c r="BB274" i="9"/>
  <c r="AM95" i="9"/>
  <c r="AM97" i="9"/>
  <c r="AM99" i="9"/>
  <c r="AM101" i="9"/>
  <c r="AM103" i="9"/>
  <c r="AM105" i="9"/>
  <c r="AM107" i="9"/>
  <c r="AM109" i="9"/>
  <c r="AM111" i="9"/>
  <c r="AM113" i="9"/>
  <c r="AM115" i="9"/>
  <c r="AM117" i="9"/>
  <c r="AM119" i="9"/>
  <c r="AM121" i="9"/>
  <c r="AM123" i="9"/>
  <c r="AM125" i="9"/>
  <c r="AM127" i="9"/>
  <c r="AM129" i="9"/>
  <c r="AM131" i="9"/>
  <c r="AM133" i="9"/>
  <c r="AM135" i="9"/>
  <c r="AM137" i="9"/>
  <c r="AM139" i="9"/>
  <c r="AM93" i="9"/>
  <c r="AI93" i="9" s="1"/>
  <c r="AO93" i="9" s="1"/>
  <c r="AG94" i="9" s="1"/>
  <c r="AK94" i="9" s="1"/>
  <c r="AI94" i="9" s="1"/>
  <c r="AO94" i="9" s="1"/>
  <c r="AG95" i="9" s="1"/>
  <c r="AM94" i="9"/>
  <c r="AM98" i="9"/>
  <c r="AM102" i="9"/>
  <c r="AM106" i="9"/>
  <c r="AM110" i="9"/>
  <c r="AM114" i="9"/>
  <c r="AM118" i="9"/>
  <c r="AM122" i="9"/>
  <c r="AM126" i="9"/>
  <c r="AM130" i="9"/>
  <c r="AM134" i="9"/>
  <c r="AM138" i="9"/>
  <c r="AM96" i="9"/>
  <c r="AM100" i="9"/>
  <c r="AM104" i="9"/>
  <c r="AM108" i="9"/>
  <c r="AM112" i="9"/>
  <c r="AM116" i="9"/>
  <c r="AM120" i="9"/>
  <c r="AM124" i="9"/>
  <c r="AM128" i="9"/>
  <c r="AM132" i="9"/>
  <c r="AM136" i="9"/>
  <c r="AM140" i="9"/>
  <c r="AM141" i="9" s="1"/>
  <c r="BB11" i="9"/>
  <c r="BB13" i="9"/>
  <c r="BB15" i="9"/>
  <c r="BB17" i="9"/>
  <c r="BB19" i="9"/>
  <c r="BB12" i="9"/>
  <c r="BB16" i="9"/>
  <c r="BB20" i="9"/>
  <c r="BB10" i="9"/>
  <c r="BB14" i="9"/>
  <c r="BB18" i="9"/>
  <c r="BB9" i="9"/>
  <c r="BB21" i="9" s="1"/>
  <c r="BB95" i="9"/>
  <c r="BB97" i="9"/>
  <c r="BB99" i="9"/>
  <c r="BB101" i="9"/>
  <c r="BB103" i="9"/>
  <c r="BB105" i="9"/>
  <c r="BB107" i="9"/>
  <c r="BB109" i="9"/>
  <c r="BB111" i="9"/>
  <c r="BB113" i="9"/>
  <c r="BB115" i="9"/>
  <c r="BB117" i="9"/>
  <c r="BB119" i="9"/>
  <c r="BB121" i="9"/>
  <c r="BB123" i="9"/>
  <c r="BB125" i="9"/>
  <c r="BB127" i="9"/>
  <c r="BB129" i="9"/>
  <c r="BB94" i="9"/>
  <c r="BB98" i="9"/>
  <c r="BB102" i="9"/>
  <c r="BB106" i="9"/>
  <c r="BB110" i="9"/>
  <c r="BB114" i="9"/>
  <c r="BB118" i="9"/>
  <c r="BB122" i="9"/>
  <c r="BB126" i="9"/>
  <c r="BB130" i="9"/>
  <c r="BB132" i="9"/>
  <c r="BB134" i="9"/>
  <c r="BB136" i="9"/>
  <c r="BB138" i="9"/>
  <c r="BB140" i="9"/>
  <c r="BB100" i="9"/>
  <c r="BB108" i="9"/>
  <c r="BB116" i="9"/>
  <c r="BB124" i="9"/>
  <c r="BB131" i="9"/>
  <c r="BB135" i="9"/>
  <c r="BB139" i="9"/>
  <c r="BB96" i="9"/>
  <c r="BB104" i="9"/>
  <c r="BB112" i="9"/>
  <c r="BB120" i="9"/>
  <c r="BB128" i="9"/>
  <c r="BB133" i="9"/>
  <c r="BB137" i="9"/>
  <c r="BB93" i="9"/>
  <c r="AX93" i="9" s="1"/>
  <c r="BD93" i="9" s="1"/>
  <c r="AV94" i="9" s="1"/>
  <c r="AZ94" i="9" s="1"/>
  <c r="AX94" i="9" s="1"/>
  <c r="BD94" i="9" s="1"/>
  <c r="AV95" i="9" s="1"/>
  <c r="K145" i="9"/>
  <c r="C146" i="9" s="1"/>
  <c r="AM89" i="9"/>
  <c r="G94" i="9"/>
  <c r="I94" i="9" s="1"/>
  <c r="AI25" i="9"/>
  <c r="AO25" i="9" s="1"/>
  <c r="AG26" i="9" s="1"/>
  <c r="AX209" i="9"/>
  <c r="BD209" i="9" s="1"/>
  <c r="AV210" i="9" s="1"/>
  <c r="AM147" i="9"/>
  <c r="AM149" i="9"/>
  <c r="AM151" i="9"/>
  <c r="AM153" i="9"/>
  <c r="AM155" i="9"/>
  <c r="AM157" i="9"/>
  <c r="AM159" i="9"/>
  <c r="AM161" i="9"/>
  <c r="AM163" i="9"/>
  <c r="AM165" i="9"/>
  <c r="AM167" i="9"/>
  <c r="AM169" i="9"/>
  <c r="AM171" i="9"/>
  <c r="AM173" i="9"/>
  <c r="AM175" i="9"/>
  <c r="AM177" i="9"/>
  <c r="AM179" i="9"/>
  <c r="AM181" i="9"/>
  <c r="AM183" i="9"/>
  <c r="AM185" i="9"/>
  <c r="AM187" i="9"/>
  <c r="AM189" i="9"/>
  <c r="AM191" i="9"/>
  <c r="AM146" i="9"/>
  <c r="AM150" i="9"/>
  <c r="AM154" i="9"/>
  <c r="AM158" i="9"/>
  <c r="AM162" i="9"/>
  <c r="AM166" i="9"/>
  <c r="AM170" i="9"/>
  <c r="AM174" i="9"/>
  <c r="AM178" i="9"/>
  <c r="AM182" i="9"/>
  <c r="AM186" i="9"/>
  <c r="AM190" i="9"/>
  <c r="AM193" i="9"/>
  <c r="AM195" i="9"/>
  <c r="AM197" i="9"/>
  <c r="AM199" i="9"/>
  <c r="AM201" i="9"/>
  <c r="AM203" i="9"/>
  <c r="AM145" i="9"/>
  <c r="AM148" i="9"/>
  <c r="AM152" i="9"/>
  <c r="AM156" i="9"/>
  <c r="AM160" i="9"/>
  <c r="AM164" i="9"/>
  <c r="AM168" i="9"/>
  <c r="AM172" i="9"/>
  <c r="AM176" i="9"/>
  <c r="AM180" i="9"/>
  <c r="AM184" i="9"/>
  <c r="AM188" i="9"/>
  <c r="AM192" i="9"/>
  <c r="AM196" i="9"/>
  <c r="AM200" i="9"/>
  <c r="AM204" i="9"/>
  <c r="AK145" i="9"/>
  <c r="AI145" i="9" s="1"/>
  <c r="AO145" i="9" s="1"/>
  <c r="AG146" i="9" s="1"/>
  <c r="AK146" i="9" s="1"/>
  <c r="AM194" i="9"/>
  <c r="AM198" i="9"/>
  <c r="AM202" i="9"/>
  <c r="K209" i="9"/>
  <c r="C210" i="9" s="1"/>
  <c r="G209" i="9"/>
  <c r="AM210" i="9"/>
  <c r="AM212" i="9"/>
  <c r="AM214" i="9"/>
  <c r="AM216" i="9"/>
  <c r="AM218" i="9"/>
  <c r="AM220" i="9"/>
  <c r="AM222" i="9"/>
  <c r="AM224" i="9"/>
  <c r="AM226" i="9"/>
  <c r="AM228" i="9"/>
  <c r="AM230" i="9"/>
  <c r="AM232" i="9"/>
  <c r="AM234" i="9"/>
  <c r="AM236" i="9"/>
  <c r="AM238" i="9"/>
  <c r="AM240" i="9"/>
  <c r="AM242" i="9"/>
  <c r="AM244" i="9"/>
  <c r="AM246" i="9"/>
  <c r="AM248" i="9"/>
  <c r="AM250" i="9"/>
  <c r="AM252" i="9"/>
  <c r="AM254" i="9"/>
  <c r="AM256" i="9"/>
  <c r="AM258" i="9"/>
  <c r="AM260" i="9"/>
  <c r="AM262" i="9"/>
  <c r="AM264" i="9"/>
  <c r="AM266" i="9"/>
  <c r="AM268" i="9"/>
  <c r="AM270" i="9"/>
  <c r="AM272" i="9"/>
  <c r="AM274" i="9"/>
  <c r="AM276" i="9"/>
  <c r="AM278" i="9"/>
  <c r="AM280" i="9"/>
  <c r="AM213" i="9"/>
  <c r="AM217" i="9"/>
  <c r="AM221" i="9"/>
  <c r="AM225" i="9"/>
  <c r="AM229" i="9"/>
  <c r="AM233" i="9"/>
  <c r="AM237" i="9"/>
  <c r="AM241" i="9"/>
  <c r="AM245" i="9"/>
  <c r="AM249" i="9"/>
  <c r="AM253" i="9"/>
  <c r="AM257" i="9"/>
  <c r="AM261" i="9"/>
  <c r="AM265" i="9"/>
  <c r="AM269" i="9"/>
  <c r="AM273" i="9"/>
  <c r="AM277" i="9"/>
  <c r="AM211" i="9"/>
  <c r="AM215" i="9"/>
  <c r="AM219" i="9"/>
  <c r="AM223" i="9"/>
  <c r="AM227" i="9"/>
  <c r="AM231" i="9"/>
  <c r="AM235" i="9"/>
  <c r="AM239" i="9"/>
  <c r="AM243" i="9"/>
  <c r="AM247" i="9"/>
  <c r="AM251" i="9"/>
  <c r="AM255" i="9"/>
  <c r="AM259" i="9"/>
  <c r="AM263" i="9"/>
  <c r="AM267" i="9"/>
  <c r="AM271" i="9"/>
  <c r="AM275" i="9"/>
  <c r="AM279" i="9"/>
  <c r="AM209" i="9"/>
  <c r="AM281" i="9" s="1"/>
  <c r="BB55" i="9"/>
  <c r="BB57" i="9"/>
  <c r="BB59" i="9"/>
  <c r="BB61" i="9"/>
  <c r="BB63" i="9"/>
  <c r="BB65" i="9"/>
  <c r="BB67" i="9"/>
  <c r="BB69" i="9"/>
  <c r="BB71" i="9"/>
  <c r="BB73" i="9"/>
  <c r="BB75" i="9"/>
  <c r="BB77" i="9"/>
  <c r="BB79" i="9"/>
  <c r="BB81" i="9"/>
  <c r="BB83" i="9"/>
  <c r="BB85" i="9"/>
  <c r="BB87" i="9"/>
  <c r="BB53" i="9"/>
  <c r="BB54" i="9"/>
  <c r="BB58" i="9"/>
  <c r="BB62" i="9"/>
  <c r="BB66" i="9"/>
  <c r="BB70" i="9"/>
  <c r="BB74" i="9"/>
  <c r="BB78" i="9"/>
  <c r="BB82" i="9"/>
  <c r="BB86" i="9"/>
  <c r="BB56" i="9"/>
  <c r="BB60" i="9"/>
  <c r="BB64" i="9"/>
  <c r="BB68" i="9"/>
  <c r="BB72" i="9"/>
  <c r="BB76" i="9"/>
  <c r="BB80" i="9"/>
  <c r="BB84" i="9"/>
  <c r="BB88" i="9"/>
  <c r="BB26" i="9"/>
  <c r="BB28" i="9"/>
  <c r="BB30" i="9"/>
  <c r="BB32" i="9"/>
  <c r="BB34" i="9"/>
  <c r="BB36" i="9"/>
  <c r="BB38" i="9"/>
  <c r="BB40" i="9"/>
  <c r="BB42" i="9"/>
  <c r="BB44" i="9"/>
  <c r="BB46" i="9"/>
  <c r="BB48" i="9"/>
  <c r="BB29" i="9"/>
  <c r="BB33" i="9"/>
  <c r="BB37" i="9"/>
  <c r="BB41" i="9"/>
  <c r="BB45" i="9"/>
  <c r="BB25" i="9"/>
  <c r="AX25" i="9" s="1"/>
  <c r="BD25" i="9" s="1"/>
  <c r="AV26" i="9" s="1"/>
  <c r="BB27" i="9"/>
  <c r="BB31" i="9"/>
  <c r="BB35" i="9"/>
  <c r="BB39" i="9"/>
  <c r="BB43" i="9"/>
  <c r="BB47" i="9"/>
  <c r="BB146" i="9"/>
  <c r="BB148" i="9"/>
  <c r="BB150" i="9"/>
  <c r="BB152" i="9"/>
  <c r="BB154" i="9"/>
  <c r="BB156" i="9"/>
  <c r="BB158" i="9"/>
  <c r="BB160" i="9"/>
  <c r="BB162" i="9"/>
  <c r="BB164" i="9"/>
  <c r="BB166" i="9"/>
  <c r="BB168" i="9"/>
  <c r="BB170" i="9"/>
  <c r="BB172" i="9"/>
  <c r="BB174" i="9"/>
  <c r="BB176" i="9"/>
  <c r="BB178" i="9"/>
  <c r="BB180" i="9"/>
  <c r="BB182" i="9"/>
  <c r="BB184" i="9"/>
  <c r="BB186" i="9"/>
  <c r="BB188" i="9"/>
  <c r="BB190" i="9"/>
  <c r="BB192" i="9"/>
  <c r="BB194" i="9"/>
  <c r="BB196" i="9"/>
  <c r="BB198" i="9"/>
  <c r="BB200" i="9"/>
  <c r="BB202" i="9"/>
  <c r="BB204" i="9"/>
  <c r="BB147" i="9"/>
  <c r="BB151" i="9"/>
  <c r="BB155" i="9"/>
  <c r="BB159" i="9"/>
  <c r="BB163" i="9"/>
  <c r="BB167" i="9"/>
  <c r="BB171" i="9"/>
  <c r="BB175" i="9"/>
  <c r="BB179" i="9"/>
  <c r="BB183" i="9"/>
  <c r="BB187" i="9"/>
  <c r="BB191" i="9"/>
  <c r="BB195" i="9"/>
  <c r="BB199" i="9"/>
  <c r="BB203" i="9"/>
  <c r="AZ145" i="9"/>
  <c r="BB149" i="9"/>
  <c r="BB157" i="9"/>
  <c r="BB165" i="9"/>
  <c r="BB173" i="9"/>
  <c r="BB181" i="9"/>
  <c r="BB189" i="9"/>
  <c r="BB197" i="9"/>
  <c r="BB145" i="9"/>
  <c r="BB153" i="9"/>
  <c r="BB161" i="9"/>
  <c r="BB169" i="9"/>
  <c r="BB177" i="9"/>
  <c r="BB185" i="9"/>
  <c r="BB193" i="9"/>
  <c r="BB201" i="9"/>
  <c r="AM10" i="9"/>
  <c r="AM12" i="9"/>
  <c r="AM14" i="9"/>
  <c r="AM16" i="9"/>
  <c r="AM18" i="9"/>
  <c r="AM20" i="9"/>
  <c r="AM11" i="9"/>
  <c r="AM13" i="9"/>
  <c r="AM15" i="9"/>
  <c r="AM17" i="9"/>
  <c r="AM19" i="9"/>
  <c r="AM9" i="9"/>
  <c r="Z9" i="9"/>
  <c r="V9" i="9"/>
  <c r="X9" i="9" s="1"/>
  <c r="I209" i="9"/>
  <c r="AZ146" i="11"/>
  <c r="AZ94" i="11"/>
  <c r="AX94" i="11" s="1"/>
  <c r="BD94" i="11" s="1"/>
  <c r="AV95" i="11" s="1"/>
  <c r="BB141" i="11"/>
  <c r="BB281" i="11"/>
  <c r="AX209" i="11"/>
  <c r="BD209" i="11" s="1"/>
  <c r="AV210" i="11" s="1"/>
  <c r="BB89" i="11"/>
  <c r="AX53" i="11"/>
  <c r="BD53" i="11" s="1"/>
  <c r="AV54" i="11" s="1"/>
  <c r="BB205" i="11"/>
  <c r="BB49" i="11"/>
  <c r="AX25" i="11"/>
  <c r="BD25" i="11" s="1"/>
  <c r="AV26" i="11" s="1"/>
  <c r="AX9" i="11"/>
  <c r="BD9" i="11" s="1"/>
  <c r="AV10" i="11" s="1"/>
  <c r="BB21" i="11"/>
  <c r="AZ94" i="10"/>
  <c r="AZ146" i="10"/>
  <c r="AX146" i="10" s="1"/>
  <c r="BD146" i="10" s="1"/>
  <c r="AV147" i="10" s="1"/>
  <c r="AX94" i="10"/>
  <c r="BD94" i="10" s="1"/>
  <c r="AV95" i="10" s="1"/>
  <c r="BB141" i="10"/>
  <c r="BB281" i="10"/>
  <c r="AX209" i="10"/>
  <c r="BD209" i="10" s="1"/>
  <c r="AV210" i="10" s="1"/>
  <c r="BB205" i="10"/>
  <c r="BB49" i="10"/>
  <c r="AX25" i="10"/>
  <c r="BD25" i="10" s="1"/>
  <c r="AV26" i="10" s="1"/>
  <c r="AX9" i="10"/>
  <c r="BD9" i="10" s="1"/>
  <c r="AV10" i="10" s="1"/>
  <c r="BB21" i="10"/>
  <c r="BB89" i="10"/>
  <c r="AX53" i="10"/>
  <c r="BD53" i="10" s="1"/>
  <c r="AV54" i="10" s="1"/>
  <c r="AZ210" i="9"/>
  <c r="AX210" i="9" s="1"/>
  <c r="BD210" i="9" s="1"/>
  <c r="AV211" i="9" s="1"/>
  <c r="AM205" i="11"/>
  <c r="AI145" i="11"/>
  <c r="AO145" i="11" s="1"/>
  <c r="AG146" i="11" s="1"/>
  <c r="AI93" i="11"/>
  <c r="AO93" i="11" s="1"/>
  <c r="AG94" i="11" s="1"/>
  <c r="AM89" i="11"/>
  <c r="AI53" i="11"/>
  <c r="AO53" i="11" s="1"/>
  <c r="AG54" i="11" s="1"/>
  <c r="AM21" i="11"/>
  <c r="AI9" i="11"/>
  <c r="AO9" i="11" s="1"/>
  <c r="AG10" i="11" s="1"/>
  <c r="AM281" i="11"/>
  <c r="AI209" i="11"/>
  <c r="AO209" i="11" s="1"/>
  <c r="AG210" i="11" s="1"/>
  <c r="AM141" i="11"/>
  <c r="AI25" i="11"/>
  <c r="AO25" i="11" s="1"/>
  <c r="AG26" i="11" s="1"/>
  <c r="AM49" i="11"/>
  <c r="AM281" i="10"/>
  <c r="AI209" i="10"/>
  <c r="AO209" i="10" s="1"/>
  <c r="AG210" i="10" s="1"/>
  <c r="AI145" i="10"/>
  <c r="AO145" i="10" s="1"/>
  <c r="AG146" i="10" s="1"/>
  <c r="AI53" i="10"/>
  <c r="AO53" i="10" s="1"/>
  <c r="AG54" i="10" s="1"/>
  <c r="AM89" i="10"/>
  <c r="AM205" i="10"/>
  <c r="AM141" i="10"/>
  <c r="AI93" i="10"/>
  <c r="AO93" i="10" s="1"/>
  <c r="AG94" i="10" s="1"/>
  <c r="AM49" i="10"/>
  <c r="AI25" i="10"/>
  <c r="AO25" i="10" s="1"/>
  <c r="AG26" i="10" s="1"/>
  <c r="AI9" i="10"/>
  <c r="AO9" i="10" s="1"/>
  <c r="AG10" i="10" s="1"/>
  <c r="AM21" i="10"/>
  <c r="AK26" i="9"/>
  <c r="AI26" i="9" s="1"/>
  <c r="AO26" i="9" s="1"/>
  <c r="AG27" i="9" s="1"/>
  <c r="AK54" i="9"/>
  <c r="AI54" i="9" s="1"/>
  <c r="AO54" i="9" s="1"/>
  <c r="AG55" i="9" s="1"/>
  <c r="Z54" i="11"/>
  <c r="R55" i="11" s="1"/>
  <c r="V54" i="11"/>
  <c r="X54" i="11" s="1"/>
  <c r="Z146" i="11"/>
  <c r="R147" i="11" s="1"/>
  <c r="V146" i="11"/>
  <c r="X146" i="11" s="1"/>
  <c r="V27" i="11"/>
  <c r="X27" i="11" s="1"/>
  <c r="Z27" i="11"/>
  <c r="R28" i="11" s="1"/>
  <c r="Z11" i="11"/>
  <c r="R12" i="11" s="1"/>
  <c r="V11" i="11"/>
  <c r="X11" i="11" s="1"/>
  <c r="Z146" i="10"/>
  <c r="R147" i="10" s="1"/>
  <c r="V146" i="10"/>
  <c r="X146" i="10" s="1"/>
  <c r="Z54" i="10"/>
  <c r="R55" i="10" s="1"/>
  <c r="V54" i="10"/>
  <c r="X54" i="10" s="1"/>
  <c r="Z10" i="10"/>
  <c r="R11" i="10" s="1"/>
  <c r="V10" i="10"/>
  <c r="X10" i="10" s="1"/>
  <c r="V27" i="10"/>
  <c r="X27" i="10" s="1"/>
  <c r="Z27" i="10"/>
  <c r="R28" i="10" s="1"/>
  <c r="Z147" i="9"/>
  <c r="R148" i="9" s="1"/>
  <c r="V147" i="9"/>
  <c r="X147" i="9" s="1"/>
  <c r="Z55" i="9"/>
  <c r="R56" i="9" s="1"/>
  <c r="V55" i="9"/>
  <c r="X55" i="9" s="1"/>
  <c r="Z94" i="9"/>
  <c r="R95" i="9" s="1"/>
  <c r="V94" i="9"/>
  <c r="X94" i="9" s="1"/>
  <c r="Z211" i="9"/>
  <c r="R212" i="9" s="1"/>
  <c r="V211" i="9"/>
  <c r="X211" i="9" s="1"/>
  <c r="Z27" i="9"/>
  <c r="R28" i="9" s="1"/>
  <c r="V27" i="9"/>
  <c r="X27" i="9" s="1"/>
  <c r="K10" i="11"/>
  <c r="C11" i="11" s="1"/>
  <c r="G10" i="11"/>
  <c r="I10" i="11" s="1"/>
  <c r="K26" i="11"/>
  <c r="C27" i="11" s="1"/>
  <c r="K10" i="10"/>
  <c r="C11" i="10" s="1"/>
  <c r="G10" i="10"/>
  <c r="I10" i="10" s="1"/>
  <c r="K26" i="10"/>
  <c r="C27" i="10" s="1"/>
  <c r="I93" i="9"/>
  <c r="E47" i="9"/>
  <c r="E46" i="9"/>
  <c r="E42" i="9"/>
  <c r="E38" i="9"/>
  <c r="E34" i="9"/>
  <c r="E30" i="9"/>
  <c r="E26" i="9"/>
  <c r="K26" i="9" s="1"/>
  <c r="C27" i="9" s="1"/>
  <c r="G27" i="9" s="1"/>
  <c r="I27" i="9" s="1"/>
  <c r="E48" i="9"/>
  <c r="E44" i="9"/>
  <c r="E40" i="9"/>
  <c r="E36" i="9"/>
  <c r="E32" i="9"/>
  <c r="E28" i="9"/>
  <c r="K95" i="9"/>
  <c r="C96" i="9" s="1"/>
  <c r="G95" i="9"/>
  <c r="I95" i="9" s="1"/>
  <c r="K27" i="9"/>
  <c r="C28" i="9" s="1"/>
  <c r="E20" i="9"/>
  <c r="E18" i="9"/>
  <c r="E16" i="9"/>
  <c r="E14" i="9"/>
  <c r="E12" i="9"/>
  <c r="E19" i="9"/>
  <c r="E17" i="9"/>
  <c r="E15" i="9"/>
  <c r="E13" i="9"/>
  <c r="E11" i="9"/>
  <c r="K9" i="9"/>
  <c r="C10" i="9" s="1"/>
  <c r="G9" i="9"/>
  <c r="I9" i="9" s="1"/>
  <c r="R203" i="7"/>
  <c r="R202" i="7"/>
  <c r="R201" i="7"/>
  <c r="R200" i="7"/>
  <c r="R199" i="7"/>
  <c r="R198" i="7"/>
  <c r="R197" i="7"/>
  <c r="R196" i="7"/>
  <c r="R195" i="7"/>
  <c r="R194" i="7"/>
  <c r="R193" i="7"/>
  <c r="R192" i="7"/>
  <c r="R191" i="7"/>
  <c r="R190" i="7"/>
  <c r="R189" i="7"/>
  <c r="R188" i="7"/>
  <c r="R187" i="7"/>
  <c r="R186" i="7"/>
  <c r="R185" i="7"/>
  <c r="R184" i="7"/>
  <c r="R183" i="7"/>
  <c r="R182" i="7"/>
  <c r="R181" i="7"/>
  <c r="R180" i="7"/>
  <c r="R179" i="7"/>
  <c r="R178" i="7"/>
  <c r="R177" i="7"/>
  <c r="R176" i="7"/>
  <c r="R175" i="7"/>
  <c r="R174" i="7"/>
  <c r="R173" i="7"/>
  <c r="R172" i="7"/>
  <c r="R171" i="7"/>
  <c r="R170" i="7"/>
  <c r="R169" i="7"/>
  <c r="R168" i="7"/>
  <c r="R167" i="7"/>
  <c r="R166" i="7"/>
  <c r="R165" i="7"/>
  <c r="R164" i="7"/>
  <c r="R163" i="7"/>
  <c r="R162" i="7"/>
  <c r="R161" i="7"/>
  <c r="R160" i="7"/>
  <c r="R159" i="7"/>
  <c r="R158" i="7"/>
  <c r="R157" i="7"/>
  <c r="R156" i="7"/>
  <c r="R155" i="7"/>
  <c r="R154" i="7"/>
  <c r="R153" i="7"/>
  <c r="R152" i="7"/>
  <c r="R151" i="7"/>
  <c r="R150" i="7"/>
  <c r="R149" i="7"/>
  <c r="R148" i="7"/>
  <c r="R147" i="7"/>
  <c r="R146" i="7"/>
  <c r="R145" i="7"/>
  <c r="R203" i="6"/>
  <c r="R202" i="6"/>
  <c r="R201" i="6"/>
  <c r="R200" i="6"/>
  <c r="R199" i="6"/>
  <c r="R198" i="6"/>
  <c r="R197" i="6"/>
  <c r="R196" i="6"/>
  <c r="R195" i="6"/>
  <c r="R194" i="6"/>
  <c r="R193" i="6"/>
  <c r="R192" i="6"/>
  <c r="R191" i="6"/>
  <c r="R190" i="6"/>
  <c r="R189" i="6"/>
  <c r="R188" i="6"/>
  <c r="R187" i="6"/>
  <c r="R186" i="6"/>
  <c r="R185" i="6"/>
  <c r="R184" i="6"/>
  <c r="R183" i="6"/>
  <c r="R182" i="6"/>
  <c r="R181" i="6"/>
  <c r="R180" i="6"/>
  <c r="R179" i="6"/>
  <c r="R178" i="6"/>
  <c r="R177" i="6"/>
  <c r="R176" i="6"/>
  <c r="R175" i="6"/>
  <c r="R174" i="6"/>
  <c r="R173" i="6"/>
  <c r="R172" i="6"/>
  <c r="R171" i="6"/>
  <c r="R170" i="6"/>
  <c r="R169" i="6"/>
  <c r="R168" i="6"/>
  <c r="R167" i="6"/>
  <c r="R166" i="6"/>
  <c r="R165" i="6"/>
  <c r="R164" i="6"/>
  <c r="R163" i="6"/>
  <c r="R162" i="6"/>
  <c r="R161" i="6"/>
  <c r="R160" i="6"/>
  <c r="R159" i="6"/>
  <c r="R158" i="6"/>
  <c r="R157" i="6"/>
  <c r="R156" i="6"/>
  <c r="R155" i="6"/>
  <c r="R154" i="6"/>
  <c r="R153" i="6"/>
  <c r="R152" i="6"/>
  <c r="R151" i="6"/>
  <c r="R150" i="6"/>
  <c r="R149" i="6"/>
  <c r="R148" i="6"/>
  <c r="R147" i="6"/>
  <c r="R146" i="6"/>
  <c r="R145" i="6"/>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145" i="5"/>
  <c r="R139" i="7"/>
  <c r="R138" i="7"/>
  <c r="R137" i="7"/>
  <c r="R136" i="7"/>
  <c r="R135" i="7"/>
  <c r="R134" i="7"/>
  <c r="R133" i="7"/>
  <c r="R132" i="7"/>
  <c r="R131" i="7"/>
  <c r="R130" i="7"/>
  <c r="R129" i="7"/>
  <c r="R128" i="7"/>
  <c r="R127" i="7"/>
  <c r="R126" i="7"/>
  <c r="R125" i="7"/>
  <c r="R124" i="7"/>
  <c r="R123" i="7"/>
  <c r="R122" i="7"/>
  <c r="R121" i="7"/>
  <c r="R120" i="7"/>
  <c r="R119" i="7"/>
  <c r="R118" i="7"/>
  <c r="R117" i="7"/>
  <c r="R116" i="7"/>
  <c r="R115" i="7"/>
  <c r="R114" i="7"/>
  <c r="R113" i="7"/>
  <c r="R112" i="7"/>
  <c r="R111" i="7"/>
  <c r="R110" i="7"/>
  <c r="R109" i="7"/>
  <c r="R108" i="7"/>
  <c r="R107" i="7"/>
  <c r="R106" i="7"/>
  <c r="R105" i="7"/>
  <c r="R104" i="7"/>
  <c r="R103" i="7"/>
  <c r="R102" i="7"/>
  <c r="R101" i="7"/>
  <c r="R100" i="7"/>
  <c r="R99" i="7"/>
  <c r="R98" i="7"/>
  <c r="R97" i="7"/>
  <c r="R96" i="7"/>
  <c r="R95" i="7"/>
  <c r="R94" i="7"/>
  <c r="R93" i="7"/>
  <c r="R139" i="6"/>
  <c r="R138" i="6"/>
  <c r="R137" i="6"/>
  <c r="R136" i="6"/>
  <c r="R135" i="6"/>
  <c r="R134" i="6"/>
  <c r="R133" i="6"/>
  <c r="R132" i="6"/>
  <c r="R131" i="6"/>
  <c r="R130" i="6"/>
  <c r="R129" i="6"/>
  <c r="R128" i="6"/>
  <c r="R127" i="6"/>
  <c r="R126" i="6"/>
  <c r="R125" i="6"/>
  <c r="R124" i="6"/>
  <c r="R123" i="6"/>
  <c r="R122" i="6"/>
  <c r="R121" i="6"/>
  <c r="R120" i="6"/>
  <c r="R119" i="6"/>
  <c r="R118" i="6"/>
  <c r="R117" i="6"/>
  <c r="R116" i="6"/>
  <c r="R115" i="6"/>
  <c r="R114" i="6"/>
  <c r="R113" i="6"/>
  <c r="R112" i="6"/>
  <c r="R111" i="6"/>
  <c r="R110" i="6"/>
  <c r="R109" i="6"/>
  <c r="R108" i="6"/>
  <c r="R107" i="6"/>
  <c r="R106" i="6"/>
  <c r="R105" i="6"/>
  <c r="R104" i="6"/>
  <c r="R103" i="6"/>
  <c r="R102" i="6"/>
  <c r="R101" i="6"/>
  <c r="R100" i="6"/>
  <c r="R99" i="6"/>
  <c r="R98" i="6"/>
  <c r="R97" i="6"/>
  <c r="R96" i="6"/>
  <c r="R95" i="6"/>
  <c r="R94" i="6"/>
  <c r="R93" i="6"/>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93" i="5"/>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87" i="6"/>
  <c r="R86" i="6"/>
  <c r="R85" i="6"/>
  <c r="R84" i="6"/>
  <c r="R83" i="6"/>
  <c r="R82" i="6"/>
  <c r="R81" i="6"/>
  <c r="R80" i="6"/>
  <c r="R79" i="6"/>
  <c r="R78" i="6"/>
  <c r="R77" i="6"/>
  <c r="R76" i="6"/>
  <c r="R75" i="6"/>
  <c r="R74" i="6"/>
  <c r="R73" i="6"/>
  <c r="R72" i="6"/>
  <c r="R71" i="6"/>
  <c r="R70" i="6"/>
  <c r="R69" i="6"/>
  <c r="R68" i="6"/>
  <c r="R67" i="6"/>
  <c r="R66" i="6"/>
  <c r="R65" i="6"/>
  <c r="R64" i="6"/>
  <c r="R63" i="6"/>
  <c r="R62" i="6"/>
  <c r="R61" i="6"/>
  <c r="R60" i="6"/>
  <c r="R59" i="6"/>
  <c r="R58" i="6"/>
  <c r="R57" i="6"/>
  <c r="R56" i="6"/>
  <c r="R55" i="6"/>
  <c r="R54" i="6"/>
  <c r="R53" i="6"/>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53" i="5"/>
  <c r="R47" i="7"/>
  <c r="R46" i="7"/>
  <c r="R45" i="7"/>
  <c r="R44" i="7"/>
  <c r="R43" i="7"/>
  <c r="R42" i="7"/>
  <c r="R41" i="7"/>
  <c r="R40" i="7"/>
  <c r="R39" i="7"/>
  <c r="R38" i="7"/>
  <c r="R37" i="7"/>
  <c r="R36" i="7"/>
  <c r="R35" i="7"/>
  <c r="R34" i="7"/>
  <c r="R33" i="7"/>
  <c r="R32" i="7"/>
  <c r="R31" i="7"/>
  <c r="R30" i="7"/>
  <c r="R29" i="7"/>
  <c r="R28" i="7"/>
  <c r="R27" i="7"/>
  <c r="R26" i="7"/>
  <c r="R25" i="7"/>
  <c r="R47" i="6"/>
  <c r="R46" i="6"/>
  <c r="R45" i="6"/>
  <c r="R44" i="6"/>
  <c r="R43" i="6"/>
  <c r="R42" i="6"/>
  <c r="R41" i="6"/>
  <c r="R40" i="6"/>
  <c r="R39" i="6"/>
  <c r="R38" i="6"/>
  <c r="R37" i="6"/>
  <c r="R36" i="6"/>
  <c r="R35" i="6"/>
  <c r="R34" i="6"/>
  <c r="R33" i="6"/>
  <c r="R32" i="6"/>
  <c r="R31" i="6"/>
  <c r="R30" i="6"/>
  <c r="R29" i="6"/>
  <c r="R28" i="6"/>
  <c r="R27" i="6"/>
  <c r="R26" i="6"/>
  <c r="R25" i="6"/>
  <c r="R26" i="5"/>
  <c r="R27" i="5"/>
  <c r="R28" i="5"/>
  <c r="R29" i="5"/>
  <c r="R30" i="5"/>
  <c r="R31" i="5"/>
  <c r="R32" i="5"/>
  <c r="R33" i="5"/>
  <c r="R34" i="5"/>
  <c r="R35" i="5"/>
  <c r="R36" i="5"/>
  <c r="R37" i="5"/>
  <c r="R38" i="5"/>
  <c r="R39" i="5"/>
  <c r="R40" i="5"/>
  <c r="R41" i="5"/>
  <c r="R42" i="5"/>
  <c r="R43" i="5"/>
  <c r="R44" i="5"/>
  <c r="R45" i="5"/>
  <c r="R46" i="5"/>
  <c r="R47" i="5"/>
  <c r="R25" i="5"/>
  <c r="E4" i="7"/>
  <c r="C4" i="7"/>
  <c r="A4" i="7"/>
  <c r="E4" i="6"/>
  <c r="C4" i="6"/>
  <c r="R204" i="6" s="1"/>
  <c r="A4" i="6"/>
  <c r="E9" i="6"/>
  <c r="C4" i="5"/>
  <c r="R204" i="5" s="1"/>
  <c r="E4" i="5"/>
  <c r="A4" i="5"/>
  <c r="E25" i="6" l="1"/>
  <c r="C53" i="6"/>
  <c r="E280" i="7"/>
  <c r="E271" i="7"/>
  <c r="E270" i="7"/>
  <c r="E269" i="7"/>
  <c r="E268" i="7"/>
  <c r="E267" i="7"/>
  <c r="E266" i="7"/>
  <c r="E265" i="7"/>
  <c r="E264" i="7"/>
  <c r="E263" i="7"/>
  <c r="E262" i="7"/>
  <c r="E261" i="7"/>
  <c r="E260" i="7"/>
  <c r="E259" i="7"/>
  <c r="E258" i="7"/>
  <c r="E257" i="7"/>
  <c r="E256" i="7"/>
  <c r="E255" i="7"/>
  <c r="E254" i="7"/>
  <c r="E253" i="7"/>
  <c r="E252" i="7"/>
  <c r="E251" i="7"/>
  <c r="E250" i="7"/>
  <c r="E249" i="7"/>
  <c r="E248" i="7"/>
  <c r="E247" i="7"/>
  <c r="E246" i="7"/>
  <c r="E245" i="7"/>
  <c r="E244" i="7"/>
  <c r="E243" i="7"/>
  <c r="E242" i="7"/>
  <c r="E241" i="7"/>
  <c r="E240" i="7"/>
  <c r="E239" i="7"/>
  <c r="E238" i="7"/>
  <c r="E237" i="7"/>
  <c r="E236" i="7"/>
  <c r="E235" i="7"/>
  <c r="E234" i="7"/>
  <c r="E233" i="7"/>
  <c r="E232" i="7"/>
  <c r="E231" i="7"/>
  <c r="E230" i="7"/>
  <c r="E228" i="7"/>
  <c r="E226" i="7"/>
  <c r="E224" i="7"/>
  <c r="E222" i="7"/>
  <c r="E220" i="7"/>
  <c r="E218" i="7"/>
  <c r="E216" i="7"/>
  <c r="E214" i="7"/>
  <c r="E212" i="7"/>
  <c r="E210" i="7"/>
  <c r="AP209" i="7"/>
  <c r="C209" i="7"/>
  <c r="AP145" i="7"/>
  <c r="AP53" i="7"/>
  <c r="AP9" i="7"/>
  <c r="AC145" i="7"/>
  <c r="AC53" i="7"/>
  <c r="AC9" i="7"/>
  <c r="R280" i="7"/>
  <c r="E279" i="7"/>
  <c r="E278" i="7"/>
  <c r="E277" i="7"/>
  <c r="E276" i="7"/>
  <c r="E275" i="7"/>
  <c r="E274" i="7"/>
  <c r="E273" i="7"/>
  <c r="E272" i="7"/>
  <c r="E229" i="7"/>
  <c r="AC209" i="7"/>
  <c r="P209" i="7"/>
  <c r="AC93" i="7"/>
  <c r="AC25" i="7"/>
  <c r="E227" i="7"/>
  <c r="E225" i="7"/>
  <c r="E223" i="7"/>
  <c r="E221" i="7"/>
  <c r="E219" i="7"/>
  <c r="E217" i="7"/>
  <c r="E215" i="7"/>
  <c r="E213" i="7"/>
  <c r="E211" i="7"/>
  <c r="E209" i="7"/>
  <c r="AP93" i="7"/>
  <c r="AP25" i="7"/>
  <c r="C93" i="6"/>
  <c r="G93" i="6"/>
  <c r="E95" i="6"/>
  <c r="E97" i="6"/>
  <c r="E99" i="6"/>
  <c r="E101" i="6"/>
  <c r="E103" i="6"/>
  <c r="E105" i="6"/>
  <c r="E107" i="6"/>
  <c r="E109" i="6"/>
  <c r="E111" i="6"/>
  <c r="E113" i="6"/>
  <c r="E115" i="6"/>
  <c r="E117" i="6"/>
  <c r="E119" i="6"/>
  <c r="E121" i="6"/>
  <c r="E123" i="6"/>
  <c r="E125" i="6"/>
  <c r="E127" i="6"/>
  <c r="E129" i="6"/>
  <c r="E131" i="6"/>
  <c r="E133" i="6"/>
  <c r="E135" i="6"/>
  <c r="E137" i="6"/>
  <c r="E139" i="6"/>
  <c r="C93" i="7"/>
  <c r="G93" i="7"/>
  <c r="E95" i="7"/>
  <c r="E97" i="7"/>
  <c r="E99" i="7"/>
  <c r="E101" i="7"/>
  <c r="E103" i="7"/>
  <c r="E105" i="7"/>
  <c r="E107" i="7"/>
  <c r="E109" i="7"/>
  <c r="E111" i="7"/>
  <c r="E113" i="7"/>
  <c r="E115" i="7"/>
  <c r="E117" i="7"/>
  <c r="E119" i="7"/>
  <c r="E121" i="7"/>
  <c r="E123" i="7"/>
  <c r="E125" i="7"/>
  <c r="E127" i="7"/>
  <c r="E129" i="7"/>
  <c r="E131" i="7"/>
  <c r="E133" i="7"/>
  <c r="E135" i="7"/>
  <c r="E137" i="7"/>
  <c r="E139" i="7"/>
  <c r="C145" i="6"/>
  <c r="E147" i="6"/>
  <c r="E149" i="6"/>
  <c r="E151" i="6"/>
  <c r="E153" i="6"/>
  <c r="E155" i="6"/>
  <c r="E157" i="6"/>
  <c r="E159" i="6"/>
  <c r="E161" i="6"/>
  <c r="E163" i="6"/>
  <c r="E165" i="6"/>
  <c r="E167" i="6"/>
  <c r="E169" i="6"/>
  <c r="E171" i="6"/>
  <c r="E173" i="6"/>
  <c r="E175" i="6"/>
  <c r="E177" i="6"/>
  <c r="E179" i="6"/>
  <c r="E181" i="6"/>
  <c r="E183" i="6"/>
  <c r="E185" i="6"/>
  <c r="E187" i="6"/>
  <c r="E189" i="6"/>
  <c r="E191" i="6"/>
  <c r="E193" i="6"/>
  <c r="E195" i="6"/>
  <c r="E197" i="6"/>
  <c r="E199" i="6"/>
  <c r="E201" i="6"/>
  <c r="E203" i="6"/>
  <c r="C145" i="7"/>
  <c r="E147" i="7"/>
  <c r="E149" i="7"/>
  <c r="E151" i="7"/>
  <c r="E153" i="7"/>
  <c r="E155" i="7"/>
  <c r="E157" i="7"/>
  <c r="E159" i="7"/>
  <c r="E161" i="7"/>
  <c r="E163" i="7"/>
  <c r="E165" i="7"/>
  <c r="E167" i="7"/>
  <c r="E169" i="7"/>
  <c r="E171" i="7"/>
  <c r="E173" i="7"/>
  <c r="E175" i="7"/>
  <c r="E177" i="7"/>
  <c r="E179" i="7"/>
  <c r="E181" i="7"/>
  <c r="E183" i="7"/>
  <c r="E185" i="7"/>
  <c r="E187" i="7"/>
  <c r="E189" i="7"/>
  <c r="E191" i="7"/>
  <c r="E193" i="7"/>
  <c r="E195" i="7"/>
  <c r="E197" i="7"/>
  <c r="E199" i="7"/>
  <c r="E201" i="7"/>
  <c r="E203" i="7"/>
  <c r="P9" i="6"/>
  <c r="X9" i="6" s="1"/>
  <c r="P10" i="6" s="1"/>
  <c r="P9" i="7"/>
  <c r="X9" i="7" s="1"/>
  <c r="P10" i="7" s="1"/>
  <c r="R48" i="6"/>
  <c r="R48" i="7"/>
  <c r="P53" i="6"/>
  <c r="X53" i="6" s="1"/>
  <c r="P54" i="6" s="1"/>
  <c r="R88" i="6"/>
  <c r="P93" i="7"/>
  <c r="X93" i="7" s="1"/>
  <c r="P94" i="7" s="1"/>
  <c r="R140" i="7"/>
  <c r="P145" i="6"/>
  <c r="X145" i="6" s="1"/>
  <c r="P146" i="6" s="1"/>
  <c r="T145" i="6"/>
  <c r="G210" i="11"/>
  <c r="I210" i="11" s="1"/>
  <c r="K210" i="11"/>
  <c r="C211" i="11" s="1"/>
  <c r="G147" i="10"/>
  <c r="I147" i="10" s="1"/>
  <c r="K147" i="10"/>
  <c r="C148" i="10" s="1"/>
  <c r="E280" i="6"/>
  <c r="E271" i="6"/>
  <c r="E270" i="6"/>
  <c r="E269" i="6"/>
  <c r="E268" i="6"/>
  <c r="E267" i="6"/>
  <c r="E266" i="6"/>
  <c r="E265" i="6"/>
  <c r="E264" i="6"/>
  <c r="E263" i="6"/>
  <c r="E262" i="6"/>
  <c r="E261" i="6"/>
  <c r="E260" i="6"/>
  <c r="E259" i="6"/>
  <c r="E258" i="6"/>
  <c r="E257" i="6"/>
  <c r="E256" i="6"/>
  <c r="E255" i="6"/>
  <c r="E254" i="6"/>
  <c r="E253" i="6"/>
  <c r="E252" i="6"/>
  <c r="E251" i="6"/>
  <c r="E250" i="6"/>
  <c r="E249" i="6"/>
  <c r="E248" i="6"/>
  <c r="E247" i="6"/>
  <c r="E246" i="6"/>
  <c r="E245" i="6"/>
  <c r="E244" i="6"/>
  <c r="E243" i="6"/>
  <c r="E242" i="6"/>
  <c r="E241" i="6"/>
  <c r="E240" i="6"/>
  <c r="E239" i="6"/>
  <c r="E238" i="6"/>
  <c r="E237" i="6"/>
  <c r="E236" i="6"/>
  <c r="E235" i="6"/>
  <c r="E234" i="6"/>
  <c r="E233" i="6"/>
  <c r="E232" i="6"/>
  <c r="E231" i="6"/>
  <c r="E230" i="6"/>
  <c r="E228" i="6"/>
  <c r="E226" i="6"/>
  <c r="E224" i="6"/>
  <c r="E222" i="6"/>
  <c r="E220" i="6"/>
  <c r="E218" i="6"/>
  <c r="E216" i="6"/>
  <c r="E214" i="6"/>
  <c r="E212" i="6"/>
  <c r="E210" i="6"/>
  <c r="AP209" i="6"/>
  <c r="C209" i="6"/>
  <c r="AP93" i="6"/>
  <c r="AP25" i="6"/>
  <c r="AC93" i="6"/>
  <c r="AC25" i="6"/>
  <c r="R280" i="6"/>
  <c r="E229" i="6"/>
  <c r="E227" i="6"/>
  <c r="E225" i="6"/>
  <c r="E223" i="6"/>
  <c r="E221" i="6"/>
  <c r="E219" i="6"/>
  <c r="E217" i="6"/>
  <c r="E215" i="6"/>
  <c r="E213" i="6"/>
  <c r="E211" i="6"/>
  <c r="E209" i="6"/>
  <c r="AP145" i="6"/>
  <c r="AP9" i="6"/>
  <c r="AC53" i="6"/>
  <c r="E279" i="6"/>
  <c r="E278" i="6"/>
  <c r="E277" i="6"/>
  <c r="E276" i="6"/>
  <c r="E275" i="6"/>
  <c r="E274" i="6"/>
  <c r="E273" i="6"/>
  <c r="E272" i="6"/>
  <c r="AC209" i="6"/>
  <c r="P209" i="6"/>
  <c r="AP53" i="6"/>
  <c r="AC145" i="6"/>
  <c r="AC9" i="6"/>
  <c r="C25" i="6"/>
  <c r="K25" i="6" s="1"/>
  <c r="C26" i="6" s="1"/>
  <c r="E53" i="6"/>
  <c r="E54" i="6" s="1"/>
  <c r="E55" i="6" s="1"/>
  <c r="E93" i="6"/>
  <c r="I93" i="6" s="1"/>
  <c r="E94" i="6"/>
  <c r="E96" i="6"/>
  <c r="E98" i="6"/>
  <c r="E100" i="6"/>
  <c r="E102" i="6"/>
  <c r="E104" i="6"/>
  <c r="E106" i="6"/>
  <c r="E108" i="6"/>
  <c r="E110" i="6"/>
  <c r="E112" i="6"/>
  <c r="E114" i="6"/>
  <c r="E116" i="6"/>
  <c r="E118" i="6"/>
  <c r="E120" i="6"/>
  <c r="E122" i="6"/>
  <c r="E124" i="6"/>
  <c r="E126" i="6"/>
  <c r="E128" i="6"/>
  <c r="E130" i="6"/>
  <c r="E132" i="6"/>
  <c r="E134" i="6"/>
  <c r="E136" i="6"/>
  <c r="E138" i="6"/>
  <c r="E140" i="6"/>
  <c r="E93" i="7"/>
  <c r="I93" i="7" s="1"/>
  <c r="E94" i="7"/>
  <c r="E96" i="7"/>
  <c r="E98" i="7"/>
  <c r="E100" i="7"/>
  <c r="E102" i="7"/>
  <c r="E104" i="7"/>
  <c r="E106" i="7"/>
  <c r="E108" i="7"/>
  <c r="E110" i="7"/>
  <c r="E112" i="7"/>
  <c r="E114" i="7"/>
  <c r="E116" i="7"/>
  <c r="E118" i="7"/>
  <c r="E120" i="7"/>
  <c r="E122" i="7"/>
  <c r="E124" i="7"/>
  <c r="E126" i="7"/>
  <c r="E128" i="7"/>
  <c r="E130" i="7"/>
  <c r="E132" i="7"/>
  <c r="E134" i="7"/>
  <c r="E136" i="7"/>
  <c r="E138" i="7"/>
  <c r="E140" i="7"/>
  <c r="E145" i="6"/>
  <c r="E146" i="6"/>
  <c r="E148" i="6"/>
  <c r="E150" i="6"/>
  <c r="E152" i="6"/>
  <c r="E154" i="6"/>
  <c r="E156" i="6"/>
  <c r="E158" i="6"/>
  <c r="E160" i="6"/>
  <c r="E162" i="6"/>
  <c r="E164" i="6"/>
  <c r="E166" i="6"/>
  <c r="E168" i="6"/>
  <c r="E170" i="6"/>
  <c r="E172" i="6"/>
  <c r="E174" i="6"/>
  <c r="E176" i="6"/>
  <c r="E178" i="6"/>
  <c r="E180" i="6"/>
  <c r="E182" i="6"/>
  <c r="E184" i="6"/>
  <c r="E186" i="6"/>
  <c r="E188" i="6"/>
  <c r="E190" i="6"/>
  <c r="E192" i="6"/>
  <c r="E194" i="6"/>
  <c r="E196" i="6"/>
  <c r="E198" i="6"/>
  <c r="E200" i="6"/>
  <c r="E202" i="6"/>
  <c r="E204" i="6"/>
  <c r="E145" i="7"/>
  <c r="E146" i="7"/>
  <c r="E148" i="7"/>
  <c r="E150" i="7"/>
  <c r="E152" i="7"/>
  <c r="E154" i="7"/>
  <c r="E156" i="7"/>
  <c r="E158" i="7"/>
  <c r="E160" i="7"/>
  <c r="E162" i="7"/>
  <c r="E164" i="7"/>
  <c r="E166" i="7"/>
  <c r="E168" i="7"/>
  <c r="E170" i="7"/>
  <c r="E172" i="7"/>
  <c r="E174" i="7"/>
  <c r="E176" i="7"/>
  <c r="E178" i="7"/>
  <c r="E180" i="7"/>
  <c r="E182" i="7"/>
  <c r="E184" i="7"/>
  <c r="E186" i="7"/>
  <c r="E188" i="7"/>
  <c r="E190" i="7"/>
  <c r="E192" i="7"/>
  <c r="E194" i="7"/>
  <c r="E196" i="7"/>
  <c r="E198" i="7"/>
  <c r="E200" i="7"/>
  <c r="E202" i="7"/>
  <c r="E204" i="7"/>
  <c r="R20" i="6"/>
  <c r="R20" i="7"/>
  <c r="P25" i="6"/>
  <c r="X25" i="6" s="1"/>
  <c r="P26" i="6" s="1"/>
  <c r="T25" i="6"/>
  <c r="V25" i="6" s="1"/>
  <c r="P25" i="7"/>
  <c r="X25" i="7" s="1"/>
  <c r="P26" i="7" s="1"/>
  <c r="T25" i="7"/>
  <c r="V25" i="7" s="1"/>
  <c r="P53" i="7"/>
  <c r="X53" i="7" s="1"/>
  <c r="P54" i="7" s="1"/>
  <c r="R88" i="7"/>
  <c r="P93" i="6"/>
  <c r="X93" i="6" s="1"/>
  <c r="P94" i="6" s="1"/>
  <c r="R140" i="6"/>
  <c r="V145" i="6"/>
  <c r="P145" i="7"/>
  <c r="X145" i="7" s="1"/>
  <c r="P146" i="7" s="1"/>
  <c r="T145" i="7"/>
  <c r="R204" i="7"/>
  <c r="G94" i="11"/>
  <c r="I94" i="11" s="1"/>
  <c r="K94" i="11"/>
  <c r="C95" i="11" s="1"/>
  <c r="K146" i="11"/>
  <c r="C147" i="11" s="1"/>
  <c r="G146" i="11"/>
  <c r="I146" i="11" s="1"/>
  <c r="G95" i="10"/>
  <c r="I95" i="10" s="1"/>
  <c r="K95" i="10"/>
  <c r="C96" i="10" s="1"/>
  <c r="G210" i="10"/>
  <c r="I210" i="10" s="1"/>
  <c r="K210" i="10"/>
  <c r="C211" i="10" s="1"/>
  <c r="C9" i="5"/>
  <c r="E9" i="5"/>
  <c r="E15" i="5" s="1"/>
  <c r="E10" i="5"/>
  <c r="R20" i="5"/>
  <c r="P53" i="5"/>
  <c r="X53" i="5" s="1"/>
  <c r="P54" i="5" s="1"/>
  <c r="R88" i="5"/>
  <c r="R140" i="5"/>
  <c r="P25" i="5"/>
  <c r="X25" i="5" s="1"/>
  <c r="P26" i="5" s="1"/>
  <c r="T26" i="5" s="1"/>
  <c r="R48" i="5"/>
  <c r="P145" i="5"/>
  <c r="X145" i="5" s="1"/>
  <c r="P146" i="5" s="1"/>
  <c r="G53" i="10"/>
  <c r="I53" i="10" s="1"/>
  <c r="G53" i="11"/>
  <c r="I53" i="11" s="1"/>
  <c r="G54" i="11"/>
  <c r="I54" i="11" s="1"/>
  <c r="G54" i="10"/>
  <c r="I54" i="10" s="1"/>
  <c r="G55" i="11"/>
  <c r="I55" i="11" s="1"/>
  <c r="G56" i="11"/>
  <c r="I56" i="11" s="1"/>
  <c r="E280" i="5"/>
  <c r="E278" i="5"/>
  <c r="E276" i="5"/>
  <c r="E274" i="5"/>
  <c r="E272" i="5"/>
  <c r="E270" i="5"/>
  <c r="E268" i="5"/>
  <c r="E266" i="5"/>
  <c r="E264" i="5"/>
  <c r="E262" i="5"/>
  <c r="E260" i="5"/>
  <c r="E258" i="5"/>
  <c r="E256" i="5"/>
  <c r="E254" i="5"/>
  <c r="E252" i="5"/>
  <c r="E250" i="5"/>
  <c r="E248" i="5"/>
  <c r="E246" i="5"/>
  <c r="E244" i="5"/>
  <c r="E242" i="5"/>
  <c r="E240" i="5"/>
  <c r="E238" i="5"/>
  <c r="E236" i="5"/>
  <c r="E234" i="5"/>
  <c r="E232" i="5"/>
  <c r="E230" i="5"/>
  <c r="E228" i="5"/>
  <c r="E226" i="5"/>
  <c r="E224" i="5"/>
  <c r="E222" i="5"/>
  <c r="E220" i="5"/>
  <c r="E218" i="5"/>
  <c r="E216" i="5"/>
  <c r="E214" i="5"/>
  <c r="E212" i="5"/>
  <c r="E210" i="5"/>
  <c r="C209" i="5"/>
  <c r="E203" i="5"/>
  <c r="E201" i="5"/>
  <c r="E199" i="5"/>
  <c r="E197" i="5"/>
  <c r="E195" i="5"/>
  <c r="E193" i="5"/>
  <c r="E191" i="5"/>
  <c r="E189" i="5"/>
  <c r="E187" i="5"/>
  <c r="E185" i="5"/>
  <c r="E183" i="5"/>
  <c r="E181" i="5"/>
  <c r="E179" i="5"/>
  <c r="E177" i="5"/>
  <c r="E175" i="5"/>
  <c r="E173" i="5"/>
  <c r="E171" i="5"/>
  <c r="E169" i="5"/>
  <c r="E167" i="5"/>
  <c r="E165" i="5"/>
  <c r="E163" i="5"/>
  <c r="E161" i="5"/>
  <c r="E159" i="5"/>
  <c r="E157" i="5"/>
  <c r="E155" i="5"/>
  <c r="E153" i="5"/>
  <c r="E151" i="5"/>
  <c r="E149" i="5"/>
  <c r="E147" i="5"/>
  <c r="E145" i="5"/>
  <c r="E140" i="5"/>
  <c r="E138" i="5"/>
  <c r="E136" i="5"/>
  <c r="E134" i="5"/>
  <c r="E132" i="5"/>
  <c r="E130" i="5"/>
  <c r="E128" i="5"/>
  <c r="E126" i="5"/>
  <c r="E124" i="5"/>
  <c r="E122" i="5"/>
  <c r="E120" i="5"/>
  <c r="E118" i="5"/>
  <c r="E116" i="5"/>
  <c r="E114" i="5"/>
  <c r="E112" i="5"/>
  <c r="E110" i="5"/>
  <c r="E108" i="5"/>
  <c r="E106" i="5"/>
  <c r="E279" i="5"/>
  <c r="E275" i="5"/>
  <c r="E271" i="5"/>
  <c r="E267" i="5"/>
  <c r="E263" i="5"/>
  <c r="E259" i="5"/>
  <c r="E255" i="5"/>
  <c r="E251" i="5"/>
  <c r="E247" i="5"/>
  <c r="E243" i="5"/>
  <c r="E239" i="5"/>
  <c r="E235" i="5"/>
  <c r="E231" i="5"/>
  <c r="E227" i="5"/>
  <c r="E223" i="5"/>
  <c r="E219" i="5"/>
  <c r="E215" i="5"/>
  <c r="E211" i="5"/>
  <c r="E204" i="5"/>
  <c r="E200" i="5"/>
  <c r="E196" i="5"/>
  <c r="E192" i="5"/>
  <c r="E188" i="5"/>
  <c r="E184" i="5"/>
  <c r="E180" i="5"/>
  <c r="E176" i="5"/>
  <c r="E172" i="5"/>
  <c r="E168" i="5"/>
  <c r="E164" i="5"/>
  <c r="E160" i="5"/>
  <c r="E156" i="5"/>
  <c r="E152" i="5"/>
  <c r="E148" i="5"/>
  <c r="C145" i="5"/>
  <c r="E137" i="5"/>
  <c r="E133" i="5"/>
  <c r="E129" i="5"/>
  <c r="E125" i="5"/>
  <c r="E121" i="5"/>
  <c r="E117" i="5"/>
  <c r="E113" i="5"/>
  <c r="E109" i="5"/>
  <c r="E105" i="5"/>
  <c r="E103" i="5"/>
  <c r="E101" i="5"/>
  <c r="E99" i="5"/>
  <c r="E97" i="5"/>
  <c r="E95" i="5"/>
  <c r="G93" i="5"/>
  <c r="C93" i="5"/>
  <c r="C53" i="5"/>
  <c r="E53" i="9"/>
  <c r="E54" i="9" s="1"/>
  <c r="E55" i="9" s="1"/>
  <c r="E56" i="9" s="1"/>
  <c r="E277" i="5"/>
  <c r="E273" i="5"/>
  <c r="E269" i="5"/>
  <c r="E265" i="5"/>
  <c r="E261" i="5"/>
  <c r="E257" i="5"/>
  <c r="E253" i="5"/>
  <c r="E249" i="5"/>
  <c r="E245" i="5"/>
  <c r="E241" i="5"/>
  <c r="E237" i="5"/>
  <c r="E233" i="5"/>
  <c r="E229" i="5"/>
  <c r="E225" i="5"/>
  <c r="E221" i="5"/>
  <c r="E217" i="5"/>
  <c r="E213" i="5"/>
  <c r="E209" i="5"/>
  <c r="E202" i="5"/>
  <c r="E198" i="5"/>
  <c r="E194" i="5"/>
  <c r="E190" i="5"/>
  <c r="E186" i="5"/>
  <c r="E182" i="5"/>
  <c r="E178" i="5"/>
  <c r="E174" i="5"/>
  <c r="E170" i="5"/>
  <c r="E166" i="5"/>
  <c r="E162" i="5"/>
  <c r="E158" i="5"/>
  <c r="E154" i="5"/>
  <c r="E150" i="5"/>
  <c r="E146" i="5"/>
  <c r="E139" i="5"/>
  <c r="E135" i="5"/>
  <c r="E131" i="5"/>
  <c r="E127" i="5"/>
  <c r="E123" i="5"/>
  <c r="E119" i="5"/>
  <c r="E115" i="5"/>
  <c r="E111" i="5"/>
  <c r="E107" i="5"/>
  <c r="E104" i="5"/>
  <c r="E102" i="5"/>
  <c r="E100" i="5"/>
  <c r="E98" i="5"/>
  <c r="E96" i="5"/>
  <c r="E94" i="5"/>
  <c r="E93" i="5"/>
  <c r="I93" i="5" s="1"/>
  <c r="E53" i="5"/>
  <c r="AP209" i="5"/>
  <c r="R280" i="5"/>
  <c r="P209" i="5"/>
  <c r="AP25" i="5"/>
  <c r="AP9" i="5"/>
  <c r="AC145" i="5"/>
  <c r="AC93" i="5"/>
  <c r="AC9" i="5"/>
  <c r="AC209" i="5"/>
  <c r="AP145" i="5"/>
  <c r="AP93" i="5"/>
  <c r="AP53" i="5"/>
  <c r="AC53" i="5"/>
  <c r="AC25" i="5"/>
  <c r="P9" i="5"/>
  <c r="T25" i="5"/>
  <c r="P93" i="5"/>
  <c r="T145" i="5"/>
  <c r="G55" i="10"/>
  <c r="I55" i="10" s="1"/>
  <c r="E58" i="11"/>
  <c r="K57" i="11"/>
  <c r="C58" i="11" s="1"/>
  <c r="G57" i="11"/>
  <c r="I57" i="11" s="1"/>
  <c r="AX146" i="11"/>
  <c r="BD146" i="11" s="1"/>
  <c r="AV147" i="11" s="1"/>
  <c r="V94" i="11"/>
  <c r="X94" i="11" s="1"/>
  <c r="Z94" i="11"/>
  <c r="R95" i="11" s="1"/>
  <c r="V211" i="11"/>
  <c r="X211" i="11" s="1"/>
  <c r="Z211" i="11"/>
  <c r="R212" i="11" s="1"/>
  <c r="E58" i="10"/>
  <c r="K56" i="10"/>
  <c r="C57" i="10" s="1"/>
  <c r="G56" i="10"/>
  <c r="I56" i="10" s="1"/>
  <c r="Z211" i="10"/>
  <c r="R212" i="10" s="1"/>
  <c r="V211" i="10"/>
  <c r="X211" i="10" s="1"/>
  <c r="V94" i="10"/>
  <c r="X94" i="10" s="1"/>
  <c r="Z94" i="10"/>
  <c r="R95" i="10" s="1"/>
  <c r="E57" i="9"/>
  <c r="AM21" i="9"/>
  <c r="G210" i="9"/>
  <c r="I210" i="9" s="1"/>
  <c r="K210" i="9"/>
  <c r="C211" i="9" s="1"/>
  <c r="AI146" i="9"/>
  <c r="AO146" i="9" s="1"/>
  <c r="AG147" i="9" s="1"/>
  <c r="AK147" i="9" s="1"/>
  <c r="AX9" i="9"/>
  <c r="BD9" i="9" s="1"/>
  <c r="AV10" i="9" s="1"/>
  <c r="AZ10" i="9" s="1"/>
  <c r="AX10" i="9" s="1"/>
  <c r="BD10" i="9" s="1"/>
  <c r="AV11" i="9" s="1"/>
  <c r="AI209" i="9"/>
  <c r="AO209" i="9" s="1"/>
  <c r="AG210" i="9" s="1"/>
  <c r="AK210" i="9" s="1"/>
  <c r="AI210" i="9" s="1"/>
  <c r="AO210" i="9" s="1"/>
  <c r="AG211" i="9" s="1"/>
  <c r="K146" i="9"/>
  <c r="C147" i="9" s="1"/>
  <c r="G146" i="9"/>
  <c r="I146" i="9" s="1"/>
  <c r="BB141" i="9"/>
  <c r="AI9" i="9"/>
  <c r="AO9" i="9" s="1"/>
  <c r="AG10" i="9" s="1"/>
  <c r="AK10" i="9" s="1"/>
  <c r="AI10" i="9" s="1"/>
  <c r="AO10" i="9" s="1"/>
  <c r="AG11" i="9" s="1"/>
  <c r="V10" i="9"/>
  <c r="X10" i="9" s="1"/>
  <c r="R10" i="9"/>
  <c r="Z10" i="9" s="1"/>
  <c r="R11" i="9" s="1"/>
  <c r="AX145" i="9"/>
  <c r="BD145" i="9" s="1"/>
  <c r="AV146" i="9" s="1"/>
  <c r="AZ146" i="9" s="1"/>
  <c r="AX146" i="9" s="1"/>
  <c r="BD146" i="9" s="1"/>
  <c r="AV147" i="9" s="1"/>
  <c r="AZ147" i="9" s="1"/>
  <c r="AX147" i="9" s="1"/>
  <c r="BD147" i="9" s="1"/>
  <c r="AV148" i="9" s="1"/>
  <c r="BB205" i="9"/>
  <c r="BB49" i="9"/>
  <c r="BB89" i="9"/>
  <c r="BB281" i="9"/>
  <c r="AX53" i="9"/>
  <c r="BD53" i="9" s="1"/>
  <c r="AV54" i="9" s="1"/>
  <c r="AZ54" i="9" s="1"/>
  <c r="AX54" i="9" s="1"/>
  <c r="BD54" i="9" s="1"/>
  <c r="AV55" i="9" s="1"/>
  <c r="AZ147" i="11"/>
  <c r="AX147" i="11" s="1"/>
  <c r="BD147" i="11" s="1"/>
  <c r="AV148" i="11" s="1"/>
  <c r="AZ95" i="11"/>
  <c r="AX95" i="11" s="1"/>
  <c r="BD95" i="11" s="1"/>
  <c r="AV96" i="11" s="1"/>
  <c r="AZ10" i="11"/>
  <c r="AX10" i="11" s="1"/>
  <c r="BD10" i="11" s="1"/>
  <c r="AV11" i="11" s="1"/>
  <c r="AZ210" i="11"/>
  <c r="AX210" i="11" s="1"/>
  <c r="BD210" i="11" s="1"/>
  <c r="AV211" i="11" s="1"/>
  <c r="AZ26" i="11"/>
  <c r="AX26" i="11" s="1"/>
  <c r="BD26" i="11" s="1"/>
  <c r="AV27" i="11" s="1"/>
  <c r="AZ54" i="11"/>
  <c r="AX54" i="11" s="1"/>
  <c r="BD54" i="11" s="1"/>
  <c r="AV55" i="11" s="1"/>
  <c r="AZ147" i="10"/>
  <c r="AX147" i="10" s="1"/>
  <c r="BD147" i="10" s="1"/>
  <c r="AV148" i="10" s="1"/>
  <c r="AZ95" i="10"/>
  <c r="AX95" i="10" s="1"/>
  <c r="BD95" i="10" s="1"/>
  <c r="AV96" i="10" s="1"/>
  <c r="AZ54" i="10"/>
  <c r="AX54" i="10" s="1"/>
  <c r="BD54" i="10" s="1"/>
  <c r="AV55" i="10" s="1"/>
  <c r="AZ26" i="10"/>
  <c r="AX26" i="10" s="1"/>
  <c r="BD26" i="10" s="1"/>
  <c r="AV27" i="10" s="1"/>
  <c r="AZ210" i="10"/>
  <c r="AX210" i="10" s="1"/>
  <c r="BD210" i="10" s="1"/>
  <c r="AV211" i="10" s="1"/>
  <c r="AZ10" i="10"/>
  <c r="AX10" i="10" s="1"/>
  <c r="BD10" i="10" s="1"/>
  <c r="AV11" i="10" s="1"/>
  <c r="AZ55" i="9"/>
  <c r="AX55" i="9" s="1"/>
  <c r="BD55" i="9" s="1"/>
  <c r="AV56" i="9" s="1"/>
  <c r="AZ95" i="9"/>
  <c r="AX95" i="9" s="1"/>
  <c r="BD95" i="9" s="1"/>
  <c r="AV96" i="9" s="1"/>
  <c r="AZ11" i="9"/>
  <c r="AX11" i="9" s="1"/>
  <c r="BD11" i="9" s="1"/>
  <c r="AV12" i="9" s="1"/>
  <c r="AZ148" i="9"/>
  <c r="AX148" i="9" s="1"/>
  <c r="BD148" i="9" s="1"/>
  <c r="AV149" i="9" s="1"/>
  <c r="AZ211" i="9"/>
  <c r="AX211" i="9" s="1"/>
  <c r="BD211" i="9" s="1"/>
  <c r="AV212" i="9" s="1"/>
  <c r="AK210" i="11"/>
  <c r="AI210" i="11" s="1"/>
  <c r="AO210" i="11" s="1"/>
  <c r="AG211" i="11" s="1"/>
  <c r="AK94" i="11"/>
  <c r="AI94" i="11" s="1"/>
  <c r="AO94" i="11" s="1"/>
  <c r="AG95" i="11" s="1"/>
  <c r="AK26" i="11"/>
  <c r="AI26" i="11" s="1"/>
  <c r="AO26" i="11" s="1"/>
  <c r="AG27" i="11" s="1"/>
  <c r="AK10" i="11"/>
  <c r="AI10" i="11" s="1"/>
  <c r="AO10" i="11" s="1"/>
  <c r="AG11" i="11" s="1"/>
  <c r="AK54" i="11"/>
  <c r="AI54" i="11" s="1"/>
  <c r="AO54" i="11" s="1"/>
  <c r="AG55" i="11" s="1"/>
  <c r="AK146" i="11"/>
  <c r="AI146" i="11" s="1"/>
  <c r="AO146" i="11" s="1"/>
  <c r="AG147" i="11" s="1"/>
  <c r="AK10" i="10"/>
  <c r="AI10" i="10" s="1"/>
  <c r="AO10" i="10" s="1"/>
  <c r="AG11" i="10" s="1"/>
  <c r="AK94" i="10"/>
  <c r="AI94" i="10" s="1"/>
  <c r="AO94" i="10" s="1"/>
  <c r="AG95" i="10" s="1"/>
  <c r="AK146" i="10"/>
  <c r="AI146" i="10" s="1"/>
  <c r="AO146" i="10" s="1"/>
  <c r="AG147" i="10" s="1"/>
  <c r="AK26" i="10"/>
  <c r="AI26" i="10" s="1"/>
  <c r="AO26" i="10" s="1"/>
  <c r="AG27" i="10" s="1"/>
  <c r="AK54" i="10"/>
  <c r="AI54" i="10" s="1"/>
  <c r="AO54" i="10" s="1"/>
  <c r="AG55" i="10" s="1"/>
  <c r="AK210" i="10"/>
  <c r="AI210" i="10" s="1"/>
  <c r="AO210" i="10" s="1"/>
  <c r="AG211" i="10" s="1"/>
  <c r="AI147" i="9"/>
  <c r="AO147" i="9" s="1"/>
  <c r="AG148" i="9" s="1"/>
  <c r="AK148" i="9" s="1"/>
  <c r="AI148" i="9" s="1"/>
  <c r="AO148" i="9" s="1"/>
  <c r="AK95" i="9"/>
  <c r="AI95" i="9" s="1"/>
  <c r="AO95" i="9" s="1"/>
  <c r="AG96" i="9" s="1"/>
  <c r="AK55" i="9"/>
  <c r="AI55" i="9" s="1"/>
  <c r="AO55" i="9" s="1"/>
  <c r="AG56" i="9" s="1"/>
  <c r="AK211" i="9"/>
  <c r="AI211" i="9" s="1"/>
  <c r="AO211" i="9" s="1"/>
  <c r="AG212" i="9" s="1"/>
  <c r="AK11" i="9"/>
  <c r="AI11" i="9" s="1"/>
  <c r="AO11" i="9" s="1"/>
  <c r="AG12" i="9" s="1"/>
  <c r="AK27" i="9"/>
  <c r="AI27" i="9" s="1"/>
  <c r="AO27" i="9" s="1"/>
  <c r="AG28" i="9" s="1"/>
  <c r="Z28" i="11"/>
  <c r="R29" i="11" s="1"/>
  <c r="V28" i="11"/>
  <c r="X28" i="11" s="1"/>
  <c r="Z147" i="11"/>
  <c r="R148" i="11" s="1"/>
  <c r="V147" i="11"/>
  <c r="X147" i="11" s="1"/>
  <c r="Z55" i="11"/>
  <c r="R56" i="11" s="1"/>
  <c r="V55" i="11"/>
  <c r="X55" i="11" s="1"/>
  <c r="Z12" i="11"/>
  <c r="R13" i="11" s="1"/>
  <c r="V12" i="11"/>
  <c r="X12" i="11" s="1"/>
  <c r="Z28" i="10"/>
  <c r="R29" i="10" s="1"/>
  <c r="V28" i="10"/>
  <c r="X28" i="10" s="1"/>
  <c r="Z55" i="10"/>
  <c r="R56" i="10" s="1"/>
  <c r="V55" i="10"/>
  <c r="X55" i="10" s="1"/>
  <c r="Z11" i="10"/>
  <c r="R12" i="10" s="1"/>
  <c r="V11" i="10"/>
  <c r="X11" i="10" s="1"/>
  <c r="Z147" i="10"/>
  <c r="R148" i="10" s="1"/>
  <c r="V147" i="10"/>
  <c r="X147" i="10" s="1"/>
  <c r="Z28" i="9"/>
  <c r="R29" i="9" s="1"/>
  <c r="V28" i="9"/>
  <c r="X28" i="9" s="1"/>
  <c r="Z212" i="9"/>
  <c r="R213" i="9" s="1"/>
  <c r="V212" i="9"/>
  <c r="X212" i="9" s="1"/>
  <c r="Z95" i="9"/>
  <c r="R96" i="9" s="1"/>
  <c r="V95" i="9"/>
  <c r="X95" i="9" s="1"/>
  <c r="Z148" i="9"/>
  <c r="R149" i="9" s="1"/>
  <c r="V148" i="9"/>
  <c r="X148" i="9" s="1"/>
  <c r="Z56" i="9"/>
  <c r="R57" i="9" s="1"/>
  <c r="V56" i="9"/>
  <c r="X56" i="9" s="1"/>
  <c r="G27" i="11"/>
  <c r="I27" i="11" s="1"/>
  <c r="K27" i="11"/>
  <c r="C28" i="11" s="1"/>
  <c r="K11" i="11"/>
  <c r="C12" i="11" s="1"/>
  <c r="G11" i="11"/>
  <c r="I11" i="11" s="1"/>
  <c r="G27" i="10"/>
  <c r="I27" i="10" s="1"/>
  <c r="K27" i="10"/>
  <c r="C28" i="10" s="1"/>
  <c r="K11" i="10"/>
  <c r="C12" i="10" s="1"/>
  <c r="G11" i="10"/>
  <c r="I11" i="10" s="1"/>
  <c r="I26" i="9"/>
  <c r="K96" i="9"/>
  <c r="C97" i="9" s="1"/>
  <c r="G96" i="9"/>
  <c r="I96" i="9" s="1"/>
  <c r="K28" i="9"/>
  <c r="C29" i="9" s="1"/>
  <c r="G28" i="9"/>
  <c r="I28" i="9" s="1"/>
  <c r="K10" i="9"/>
  <c r="C11" i="9" s="1"/>
  <c r="G10" i="9"/>
  <c r="I10" i="9" s="1"/>
  <c r="AG9" i="5"/>
  <c r="X146" i="7"/>
  <c r="P147" i="7" s="1"/>
  <c r="T146" i="7"/>
  <c r="V146" i="7" s="1"/>
  <c r="X146" i="6"/>
  <c r="P147" i="6" s="1"/>
  <c r="T146" i="6"/>
  <c r="V146" i="6" s="1"/>
  <c r="V145" i="5"/>
  <c r="X146" i="5"/>
  <c r="P147" i="5" s="1"/>
  <c r="T146" i="5"/>
  <c r="V146" i="5" s="1"/>
  <c r="X94" i="7"/>
  <c r="P95" i="7" s="1"/>
  <c r="T94" i="7"/>
  <c r="V94" i="7" s="1"/>
  <c r="T93" i="7"/>
  <c r="X94" i="6"/>
  <c r="P95" i="6" s="1"/>
  <c r="T94" i="6"/>
  <c r="V94" i="6" s="1"/>
  <c r="T93" i="6"/>
  <c r="T54" i="7"/>
  <c r="X54" i="7"/>
  <c r="P55" i="7" s="1"/>
  <c r="V54" i="7"/>
  <c r="T53" i="7"/>
  <c r="T54" i="6"/>
  <c r="X54" i="6"/>
  <c r="P55" i="6" s="1"/>
  <c r="V54" i="6"/>
  <c r="T53" i="6"/>
  <c r="X54" i="5"/>
  <c r="P55" i="5" s="1"/>
  <c r="T54" i="5"/>
  <c r="V54" i="5" s="1"/>
  <c r="T53" i="5"/>
  <c r="X26" i="7"/>
  <c r="P27" i="7" s="1"/>
  <c r="T26" i="7"/>
  <c r="V26" i="7" s="1"/>
  <c r="X26" i="6"/>
  <c r="P27" i="6" s="1"/>
  <c r="T26" i="6"/>
  <c r="V26" i="6" s="1"/>
  <c r="V26" i="5"/>
  <c r="V25" i="5"/>
  <c r="X10" i="7"/>
  <c r="P11" i="7" s="1"/>
  <c r="T10" i="7"/>
  <c r="V10" i="7" s="1"/>
  <c r="T9" i="7"/>
  <c r="X10" i="6"/>
  <c r="P11" i="6" s="1"/>
  <c r="T10" i="6"/>
  <c r="V10" i="6" s="1"/>
  <c r="T9" i="6"/>
  <c r="E17" i="5"/>
  <c r="E19" i="5"/>
  <c r="K9" i="5"/>
  <c r="C25" i="5"/>
  <c r="E16" i="5"/>
  <c r="E18" i="5"/>
  <c r="E20" i="5"/>
  <c r="E25" i="5"/>
  <c r="E53" i="7"/>
  <c r="C25" i="7"/>
  <c r="E9" i="7"/>
  <c r="C9" i="7"/>
  <c r="E10" i="7"/>
  <c r="E25" i="7"/>
  <c r="C53" i="7"/>
  <c r="E56" i="6"/>
  <c r="G53" i="6"/>
  <c r="G26" i="6"/>
  <c r="E48" i="6"/>
  <c r="E46" i="6"/>
  <c r="E44" i="6"/>
  <c r="E42" i="6"/>
  <c r="E40" i="6"/>
  <c r="E38" i="6"/>
  <c r="E36" i="6"/>
  <c r="E34" i="6"/>
  <c r="E32" i="6"/>
  <c r="E30" i="6"/>
  <c r="E28" i="6"/>
  <c r="E26" i="6"/>
  <c r="I26" i="6" s="1"/>
  <c r="E47" i="6"/>
  <c r="E45" i="6"/>
  <c r="E43" i="6"/>
  <c r="E41" i="6"/>
  <c r="E39" i="6"/>
  <c r="E29" i="6"/>
  <c r="E33" i="6"/>
  <c r="E37" i="6"/>
  <c r="G25" i="6"/>
  <c r="E19" i="6"/>
  <c r="E17" i="6"/>
  <c r="E15" i="6"/>
  <c r="E13" i="6"/>
  <c r="E11" i="6"/>
  <c r="E20" i="6"/>
  <c r="E18" i="6"/>
  <c r="E16" i="6"/>
  <c r="E14" i="6"/>
  <c r="E12" i="6"/>
  <c r="C9" i="6"/>
  <c r="E10" i="6"/>
  <c r="E12" i="5"/>
  <c r="E14" i="5"/>
  <c r="G9" i="5"/>
  <c r="E11" i="5"/>
  <c r="E13" i="5"/>
  <c r="V9" i="6" l="1"/>
  <c r="V93" i="7"/>
  <c r="K147" i="11"/>
  <c r="C148" i="11" s="1"/>
  <c r="G147" i="11"/>
  <c r="I147" i="11" s="1"/>
  <c r="AI202" i="6"/>
  <c r="AI198" i="6"/>
  <c r="AI194" i="6"/>
  <c r="AI190" i="6"/>
  <c r="AI186" i="6"/>
  <c r="AI182" i="6"/>
  <c r="AI178" i="6"/>
  <c r="AI174" i="6"/>
  <c r="AI201" i="6"/>
  <c r="AI193" i="6"/>
  <c r="AI185" i="6"/>
  <c r="AI177" i="6"/>
  <c r="AI169" i="6"/>
  <c r="AI165" i="6"/>
  <c r="AI161" i="6"/>
  <c r="AI157" i="6"/>
  <c r="AI153" i="6"/>
  <c r="AI149" i="6"/>
  <c r="AI145" i="6"/>
  <c r="AI191" i="6"/>
  <c r="AI175" i="6"/>
  <c r="AI164" i="6"/>
  <c r="AI156" i="6"/>
  <c r="AI148" i="6"/>
  <c r="AI203" i="6"/>
  <c r="AI187" i="6"/>
  <c r="AI146" i="6"/>
  <c r="AI162" i="6"/>
  <c r="AI150" i="6"/>
  <c r="AI166" i="6"/>
  <c r="AI204" i="6"/>
  <c r="AI200" i="6"/>
  <c r="AI196" i="6"/>
  <c r="AI192" i="6"/>
  <c r="AI188" i="6"/>
  <c r="AI184" i="6"/>
  <c r="AI180" i="6"/>
  <c r="AI176" i="6"/>
  <c r="AI172" i="6"/>
  <c r="AI197" i="6"/>
  <c r="AI189" i="6"/>
  <c r="AI181" i="6"/>
  <c r="AI173" i="6"/>
  <c r="AI167" i="6"/>
  <c r="AI163" i="6"/>
  <c r="AI159" i="6"/>
  <c r="AI155" i="6"/>
  <c r="AI151" i="6"/>
  <c r="AI147" i="6"/>
  <c r="AI199" i="6"/>
  <c r="AI183" i="6"/>
  <c r="AI168" i="6"/>
  <c r="AI160" i="6"/>
  <c r="AI152" i="6"/>
  <c r="AG145" i="6"/>
  <c r="AI195" i="6"/>
  <c r="AI179" i="6"/>
  <c r="AI154" i="6"/>
  <c r="AI170" i="6"/>
  <c r="AI158" i="6"/>
  <c r="AI171" i="6"/>
  <c r="X209" i="6"/>
  <c r="P210" i="6" s="1"/>
  <c r="T209" i="6"/>
  <c r="AI84" i="6"/>
  <c r="AI76" i="6"/>
  <c r="AI68" i="6"/>
  <c r="AI60" i="6"/>
  <c r="AG53" i="6"/>
  <c r="AI80" i="6"/>
  <c r="AI64" i="6"/>
  <c r="AI88" i="6"/>
  <c r="AI72" i="6"/>
  <c r="AI56" i="6"/>
  <c r="AI87" i="6"/>
  <c r="AI83" i="6"/>
  <c r="AI79" i="6"/>
  <c r="AI75" i="6"/>
  <c r="AI71" i="6"/>
  <c r="AI67" i="6"/>
  <c r="AI63" i="6"/>
  <c r="AI59" i="6"/>
  <c r="AI55" i="6"/>
  <c r="AI54" i="6"/>
  <c r="AI62" i="6"/>
  <c r="AI70" i="6"/>
  <c r="AI78" i="6"/>
  <c r="AI86" i="6"/>
  <c r="AI85" i="6"/>
  <c r="AI81" i="6"/>
  <c r="AI77" i="6"/>
  <c r="AI73" i="6"/>
  <c r="AI69" i="6"/>
  <c r="AI65" i="6"/>
  <c r="AI61" i="6"/>
  <c r="AI57" i="6"/>
  <c r="AI53" i="6"/>
  <c r="AI58" i="6"/>
  <c r="AI66" i="6"/>
  <c r="AI74" i="6"/>
  <c r="AI82" i="6"/>
  <c r="AV202" i="6"/>
  <c r="AV198" i="6"/>
  <c r="AV194" i="6"/>
  <c r="AV190" i="6"/>
  <c r="AV186" i="6"/>
  <c r="AV182" i="6"/>
  <c r="AV178" i="6"/>
  <c r="AV174" i="6"/>
  <c r="AV201" i="6"/>
  <c r="AV193" i="6"/>
  <c r="AV185" i="6"/>
  <c r="AV177" i="6"/>
  <c r="AV169" i="6"/>
  <c r="AV165" i="6"/>
  <c r="AV161" i="6"/>
  <c r="AV157" i="6"/>
  <c r="AV153" i="6"/>
  <c r="AV149" i="6"/>
  <c r="AV145" i="6"/>
  <c r="AV191" i="6"/>
  <c r="AV175" i="6"/>
  <c r="AV164" i="6"/>
  <c r="AV156" i="6"/>
  <c r="AV148" i="6"/>
  <c r="AV203" i="6"/>
  <c r="AV187" i="6"/>
  <c r="AV146" i="6"/>
  <c r="AV162" i="6"/>
  <c r="AV150" i="6"/>
  <c r="AV166" i="6"/>
  <c r="AV204" i="6"/>
  <c r="AV200" i="6"/>
  <c r="AV196" i="6"/>
  <c r="AV192" i="6"/>
  <c r="AV188" i="6"/>
  <c r="AV184" i="6"/>
  <c r="AV180" i="6"/>
  <c r="AV176" i="6"/>
  <c r="AV172" i="6"/>
  <c r="AV197" i="6"/>
  <c r="AV189" i="6"/>
  <c r="AV181" i="6"/>
  <c r="AV173" i="6"/>
  <c r="AV167" i="6"/>
  <c r="AV163" i="6"/>
  <c r="AV159" i="6"/>
  <c r="AV155" i="6"/>
  <c r="AV151" i="6"/>
  <c r="AV147" i="6"/>
  <c r="AV199" i="6"/>
  <c r="AV183" i="6"/>
  <c r="AV168" i="6"/>
  <c r="AV160" i="6"/>
  <c r="AV152" i="6"/>
  <c r="AT145" i="6"/>
  <c r="AV195" i="6"/>
  <c r="AV179" i="6"/>
  <c r="AV154" i="6"/>
  <c r="AV170" i="6"/>
  <c r="AV158" i="6"/>
  <c r="AV171" i="6"/>
  <c r="AI139" i="6"/>
  <c r="AI131" i="6"/>
  <c r="AI123" i="6"/>
  <c r="AI115" i="6"/>
  <c r="AI111" i="6"/>
  <c r="AI107" i="6"/>
  <c r="AI103" i="6"/>
  <c r="AI99" i="6"/>
  <c r="AI95" i="6"/>
  <c r="AI135" i="6"/>
  <c r="AI119" i="6"/>
  <c r="AI109" i="6"/>
  <c r="AI101" i="6"/>
  <c r="AI93" i="6"/>
  <c r="AI127" i="6"/>
  <c r="AI113" i="6"/>
  <c r="AI105" i="6"/>
  <c r="AI97" i="6"/>
  <c r="AI138" i="6"/>
  <c r="AI134" i="6"/>
  <c r="AI130" i="6"/>
  <c r="AI126" i="6"/>
  <c r="AI122" i="6"/>
  <c r="AI118" i="6"/>
  <c r="AG93" i="6"/>
  <c r="AI94" i="6"/>
  <c r="AI98" i="6"/>
  <c r="AI102" i="6"/>
  <c r="AI106" i="6"/>
  <c r="AI110" i="6"/>
  <c r="AI114" i="6"/>
  <c r="AI121" i="6"/>
  <c r="AI129" i="6"/>
  <c r="AI137" i="6"/>
  <c r="AI140" i="6"/>
  <c r="AI136" i="6"/>
  <c r="AI132" i="6"/>
  <c r="AI128" i="6"/>
  <c r="AI124" i="6"/>
  <c r="AI120" i="6"/>
  <c r="AI116" i="6"/>
  <c r="AI96" i="6"/>
  <c r="AI100" i="6"/>
  <c r="AI104" i="6"/>
  <c r="AI108" i="6"/>
  <c r="AI112" i="6"/>
  <c r="AI117" i="6"/>
  <c r="AI125" i="6"/>
  <c r="AI133" i="6"/>
  <c r="AV139" i="6"/>
  <c r="AV131" i="6"/>
  <c r="AV123" i="6"/>
  <c r="AV115" i="6"/>
  <c r="AV111" i="6"/>
  <c r="AV107" i="6"/>
  <c r="AV103" i="6"/>
  <c r="AV99" i="6"/>
  <c r="AV95" i="6"/>
  <c r="AV127" i="6"/>
  <c r="AV113" i="6"/>
  <c r="AV105" i="6"/>
  <c r="AV97" i="6"/>
  <c r="AV135" i="6"/>
  <c r="AV119" i="6"/>
  <c r="AV109" i="6"/>
  <c r="AV101" i="6"/>
  <c r="AV93" i="6"/>
  <c r="AV138" i="6"/>
  <c r="AV134" i="6"/>
  <c r="AV130" i="6"/>
  <c r="AV126" i="6"/>
  <c r="AV122" i="6"/>
  <c r="AV118" i="6"/>
  <c r="AT93" i="6"/>
  <c r="AV94" i="6"/>
  <c r="AV98" i="6"/>
  <c r="AV102" i="6"/>
  <c r="AV106" i="6"/>
  <c r="AV110" i="6"/>
  <c r="AV114" i="6"/>
  <c r="AV121" i="6"/>
  <c r="AV129" i="6"/>
  <c r="AV137" i="6"/>
  <c r="AV140" i="6"/>
  <c r="AV136" i="6"/>
  <c r="AV132" i="6"/>
  <c r="AV128" i="6"/>
  <c r="AV124" i="6"/>
  <c r="AV120" i="6"/>
  <c r="AV116" i="6"/>
  <c r="AV96" i="6"/>
  <c r="AV100" i="6"/>
  <c r="AV104" i="6"/>
  <c r="AV108" i="6"/>
  <c r="AV112" i="6"/>
  <c r="AV117" i="6"/>
  <c r="AV125" i="6"/>
  <c r="AV133" i="6"/>
  <c r="AV271" i="6"/>
  <c r="AV228" i="6"/>
  <c r="AV226" i="6"/>
  <c r="AV224" i="6"/>
  <c r="AV222" i="6"/>
  <c r="AV220" i="6"/>
  <c r="AV218" i="6"/>
  <c r="AV216" i="6"/>
  <c r="AV214" i="6"/>
  <c r="AV212" i="6"/>
  <c r="AV210" i="6"/>
  <c r="AV229" i="6"/>
  <c r="AV227" i="6"/>
  <c r="AV225" i="6"/>
  <c r="AV223" i="6"/>
  <c r="AV221" i="6"/>
  <c r="AV219" i="6"/>
  <c r="AV217" i="6"/>
  <c r="AV215" i="6"/>
  <c r="AV213" i="6"/>
  <c r="AV211" i="6"/>
  <c r="AV209" i="6"/>
  <c r="AV279" i="6"/>
  <c r="AV280" i="6"/>
  <c r="AV276" i="6"/>
  <c r="AV272" i="6"/>
  <c r="AV269" i="6"/>
  <c r="AV267" i="6"/>
  <c r="AV265" i="6"/>
  <c r="AV263" i="6"/>
  <c r="AV261" i="6"/>
  <c r="AV259" i="6"/>
  <c r="AV277" i="6"/>
  <c r="AV257" i="6"/>
  <c r="AV255" i="6"/>
  <c r="AV253" i="6"/>
  <c r="AV251" i="6"/>
  <c r="AV249" i="6"/>
  <c r="AV247" i="6"/>
  <c r="AV245" i="6"/>
  <c r="AV243" i="6"/>
  <c r="AV241" i="6"/>
  <c r="AV239" i="6"/>
  <c r="AV237" i="6"/>
  <c r="AV235" i="6"/>
  <c r="AV233" i="6"/>
  <c r="AV231" i="6"/>
  <c r="AT209" i="6"/>
  <c r="AV278" i="6"/>
  <c r="AV274" i="6"/>
  <c r="AV270" i="6"/>
  <c r="AV268" i="6"/>
  <c r="AV266" i="6"/>
  <c r="AV264" i="6"/>
  <c r="AV262" i="6"/>
  <c r="AV260" i="6"/>
  <c r="AV258" i="6"/>
  <c r="AV273" i="6"/>
  <c r="AV256" i="6"/>
  <c r="AV254" i="6"/>
  <c r="AV252" i="6"/>
  <c r="AV250" i="6"/>
  <c r="AV248" i="6"/>
  <c r="AV246" i="6"/>
  <c r="AV244" i="6"/>
  <c r="AV242" i="6"/>
  <c r="AV240" i="6"/>
  <c r="AV238" i="6"/>
  <c r="AV236" i="6"/>
  <c r="AV234" i="6"/>
  <c r="AV232" i="6"/>
  <c r="AV230" i="6"/>
  <c r="AV275" i="6"/>
  <c r="K148" i="10"/>
  <c r="C149" i="10" s="1"/>
  <c r="G148" i="10"/>
  <c r="I148" i="10" s="1"/>
  <c r="K211" i="11"/>
  <c r="C212" i="11" s="1"/>
  <c r="G211" i="11"/>
  <c r="I211" i="11" s="1"/>
  <c r="V145" i="7"/>
  <c r="G145" i="7"/>
  <c r="K145" i="7"/>
  <c r="C146" i="7" s="1"/>
  <c r="G145" i="6"/>
  <c r="K145" i="6"/>
  <c r="C146" i="6" s="1"/>
  <c r="K93" i="6"/>
  <c r="C94" i="6" s="1"/>
  <c r="AV135" i="7"/>
  <c r="AV127" i="7"/>
  <c r="AV119" i="7"/>
  <c r="AV113" i="7"/>
  <c r="AV109" i="7"/>
  <c r="AV105" i="7"/>
  <c r="AV101" i="7"/>
  <c r="AV97" i="7"/>
  <c r="AV93" i="7"/>
  <c r="AV139" i="7"/>
  <c r="AV123" i="7"/>
  <c r="AV111" i="7"/>
  <c r="AV103" i="7"/>
  <c r="AV95" i="7"/>
  <c r="AV131" i="7"/>
  <c r="AV115" i="7"/>
  <c r="AV107" i="7"/>
  <c r="AV99" i="7"/>
  <c r="AV140" i="7"/>
  <c r="AV136" i="7"/>
  <c r="AV132" i="7"/>
  <c r="AV128" i="7"/>
  <c r="AV124" i="7"/>
  <c r="AV120" i="7"/>
  <c r="AV116" i="7"/>
  <c r="AV96" i="7"/>
  <c r="AV100" i="7"/>
  <c r="AV104" i="7"/>
  <c r="AV108" i="7"/>
  <c r="AV112" i="7"/>
  <c r="AV117" i="7"/>
  <c r="AV125" i="7"/>
  <c r="AV133" i="7"/>
  <c r="AV138" i="7"/>
  <c r="AV134" i="7"/>
  <c r="AV130" i="7"/>
  <c r="AV126" i="7"/>
  <c r="AV122" i="7"/>
  <c r="AV118" i="7"/>
  <c r="AT93" i="7"/>
  <c r="AV94" i="7"/>
  <c r="AV98" i="7"/>
  <c r="AV102" i="7"/>
  <c r="AV106" i="7"/>
  <c r="AV110" i="7"/>
  <c r="AV114" i="7"/>
  <c r="AV121" i="7"/>
  <c r="AV129" i="7"/>
  <c r="AV137" i="7"/>
  <c r="AI135" i="7"/>
  <c r="AI127" i="7"/>
  <c r="AI119" i="7"/>
  <c r="AI113" i="7"/>
  <c r="AI109" i="7"/>
  <c r="AI105" i="7"/>
  <c r="AI101" i="7"/>
  <c r="AI97" i="7"/>
  <c r="AI93" i="7"/>
  <c r="AI131" i="7"/>
  <c r="AI115" i="7"/>
  <c r="AI107" i="7"/>
  <c r="AI99" i="7"/>
  <c r="AI139" i="7"/>
  <c r="AI123" i="7"/>
  <c r="AI111" i="7"/>
  <c r="AI103" i="7"/>
  <c r="AI95" i="7"/>
  <c r="AI140" i="7"/>
  <c r="AI136" i="7"/>
  <c r="AI132" i="7"/>
  <c r="AI128" i="7"/>
  <c r="AI124" i="7"/>
  <c r="AI120" i="7"/>
  <c r="AI116" i="7"/>
  <c r="AI96" i="7"/>
  <c r="AI100" i="7"/>
  <c r="AI104" i="7"/>
  <c r="AI108" i="7"/>
  <c r="AI112" i="7"/>
  <c r="AI117" i="7"/>
  <c r="AI125" i="7"/>
  <c r="AI133" i="7"/>
  <c r="AI138" i="7"/>
  <c r="AI134" i="7"/>
  <c r="AI130" i="7"/>
  <c r="AI126" i="7"/>
  <c r="AI122" i="7"/>
  <c r="AI118" i="7"/>
  <c r="AG93" i="7"/>
  <c r="AI94" i="7"/>
  <c r="AI98" i="7"/>
  <c r="AI102" i="7"/>
  <c r="AI106" i="7"/>
  <c r="AI110" i="7"/>
  <c r="AI114" i="7"/>
  <c r="AI121" i="7"/>
  <c r="AI129" i="7"/>
  <c r="AI137" i="7"/>
  <c r="AI279" i="7"/>
  <c r="AI277" i="7"/>
  <c r="AI275" i="7"/>
  <c r="AI273" i="7"/>
  <c r="AI270" i="7"/>
  <c r="AI266" i="7"/>
  <c r="AI262" i="7"/>
  <c r="AI258" i="7"/>
  <c r="AI267" i="7"/>
  <c r="AI259" i="7"/>
  <c r="AI254" i="7"/>
  <c r="AI250" i="7"/>
  <c r="AI246" i="7"/>
  <c r="AI242" i="7"/>
  <c r="AI238" i="7"/>
  <c r="AI234" i="7"/>
  <c r="AI230" i="7"/>
  <c r="AI228" i="7"/>
  <c r="AI226" i="7"/>
  <c r="AI224" i="7"/>
  <c r="AI222" i="7"/>
  <c r="AI220" i="7"/>
  <c r="AI218" i="7"/>
  <c r="AI216" i="7"/>
  <c r="AI214" i="7"/>
  <c r="AI212" i="7"/>
  <c r="AI210" i="7"/>
  <c r="AI269" i="7"/>
  <c r="AI261" i="7"/>
  <c r="AI255" i="7"/>
  <c r="AI251" i="7"/>
  <c r="AI247" i="7"/>
  <c r="AI243" i="7"/>
  <c r="AI239" i="7"/>
  <c r="AI235" i="7"/>
  <c r="AI231" i="7"/>
  <c r="AG209" i="7"/>
  <c r="AI280" i="7"/>
  <c r="AI278" i="7"/>
  <c r="AI276" i="7"/>
  <c r="AI274" i="7"/>
  <c r="AI272" i="7"/>
  <c r="AI268" i="7"/>
  <c r="AI264" i="7"/>
  <c r="AI260" i="7"/>
  <c r="AI271" i="7"/>
  <c r="AI263" i="7"/>
  <c r="AI256" i="7"/>
  <c r="AI252" i="7"/>
  <c r="AI248" i="7"/>
  <c r="AI244" i="7"/>
  <c r="AI240" i="7"/>
  <c r="AI236" i="7"/>
  <c r="AI232" i="7"/>
  <c r="AI229" i="7"/>
  <c r="AI227" i="7"/>
  <c r="AI225" i="7"/>
  <c r="AI223" i="7"/>
  <c r="AI221" i="7"/>
  <c r="AI219" i="7"/>
  <c r="AI217" i="7"/>
  <c r="AI215" i="7"/>
  <c r="AI213" i="7"/>
  <c r="AI211" i="7"/>
  <c r="AI209" i="7"/>
  <c r="AI265" i="7"/>
  <c r="AI257" i="7"/>
  <c r="AI253" i="7"/>
  <c r="AI249" i="7"/>
  <c r="AI245" i="7"/>
  <c r="AI241" i="7"/>
  <c r="AI237" i="7"/>
  <c r="AI233" i="7"/>
  <c r="AI88" i="7"/>
  <c r="AI80" i="7"/>
  <c r="AI72" i="7"/>
  <c r="AI64" i="7"/>
  <c r="AI56" i="7"/>
  <c r="AI76" i="7"/>
  <c r="AI60" i="7"/>
  <c r="AI84" i="7"/>
  <c r="AI68" i="7"/>
  <c r="AG53" i="7"/>
  <c r="AI85" i="7"/>
  <c r="AI81" i="7"/>
  <c r="AI77" i="7"/>
  <c r="AI73" i="7"/>
  <c r="AI69" i="7"/>
  <c r="AI65" i="7"/>
  <c r="AI61" i="7"/>
  <c r="AI57" i="7"/>
  <c r="AI53" i="7"/>
  <c r="AI58" i="7"/>
  <c r="AI66" i="7"/>
  <c r="AI74" i="7"/>
  <c r="AI82" i="7"/>
  <c r="AI87" i="7"/>
  <c r="AI83" i="7"/>
  <c r="AI79" i="7"/>
  <c r="AI75" i="7"/>
  <c r="AI71" i="7"/>
  <c r="AI67" i="7"/>
  <c r="AI63" i="7"/>
  <c r="AI59" i="7"/>
  <c r="AI55" i="7"/>
  <c r="AI54" i="7"/>
  <c r="AI62" i="7"/>
  <c r="AI70" i="7"/>
  <c r="AI78" i="7"/>
  <c r="AI86" i="7"/>
  <c r="AV20" i="7"/>
  <c r="AV12" i="7"/>
  <c r="AV16" i="7"/>
  <c r="AT9" i="7"/>
  <c r="AV17" i="7"/>
  <c r="AV13" i="7"/>
  <c r="AV9" i="7"/>
  <c r="AV14" i="7"/>
  <c r="AV19" i="7"/>
  <c r="AV15" i="7"/>
  <c r="AV11" i="7"/>
  <c r="AV10" i="7"/>
  <c r="AV18" i="7"/>
  <c r="AV202" i="7"/>
  <c r="AV198" i="7"/>
  <c r="AV194" i="7"/>
  <c r="AV190" i="7"/>
  <c r="AV186" i="7"/>
  <c r="AV182" i="7"/>
  <c r="AV178" i="7"/>
  <c r="AV174" i="7"/>
  <c r="AV201" i="7"/>
  <c r="AV193" i="7"/>
  <c r="AV204" i="7"/>
  <c r="AV200" i="7"/>
  <c r="AV196" i="7"/>
  <c r="AV192" i="7"/>
  <c r="AV188" i="7"/>
  <c r="AV184" i="7"/>
  <c r="AV180" i="7"/>
  <c r="AV176" i="7"/>
  <c r="AV172" i="7"/>
  <c r="AV197" i="7"/>
  <c r="AV189" i="7"/>
  <c r="AV181" i="7"/>
  <c r="AV173" i="7"/>
  <c r="AV167" i="7"/>
  <c r="AV163" i="7"/>
  <c r="AV159" i="7"/>
  <c r="AV155" i="7"/>
  <c r="AV151" i="7"/>
  <c r="AV147" i="7"/>
  <c r="AV199" i="7"/>
  <c r="AV183" i="7"/>
  <c r="AV168" i="7"/>
  <c r="AV160" i="7"/>
  <c r="AV152" i="7"/>
  <c r="AT145" i="7"/>
  <c r="AV195" i="7"/>
  <c r="AV179" i="7"/>
  <c r="AV154" i="7"/>
  <c r="AV185" i="7"/>
  <c r="AV169" i="7"/>
  <c r="AV161" i="7"/>
  <c r="AV153" i="7"/>
  <c r="AV145" i="7"/>
  <c r="AR145" i="7" s="1"/>
  <c r="AV175" i="7"/>
  <c r="AV156" i="7"/>
  <c r="AV203" i="7"/>
  <c r="AV146" i="7"/>
  <c r="AV170" i="7"/>
  <c r="AX145" i="7"/>
  <c r="AP146" i="7" s="1"/>
  <c r="AT146" i="7" s="1"/>
  <c r="AV158" i="7"/>
  <c r="AV171" i="7"/>
  <c r="AV177" i="7"/>
  <c r="AV165" i="7"/>
  <c r="AV157" i="7"/>
  <c r="AV149" i="7"/>
  <c r="AV191" i="7"/>
  <c r="AV164" i="7"/>
  <c r="AV148" i="7"/>
  <c r="AV187" i="7"/>
  <c r="AV162" i="7"/>
  <c r="AV150" i="7"/>
  <c r="AV166" i="7"/>
  <c r="AV271" i="7"/>
  <c r="AV228" i="7"/>
  <c r="AV226" i="7"/>
  <c r="AV224" i="7"/>
  <c r="AV222" i="7"/>
  <c r="AV220" i="7"/>
  <c r="AV218" i="7"/>
  <c r="AV216" i="7"/>
  <c r="AV214" i="7"/>
  <c r="AV212" i="7"/>
  <c r="AV210" i="7"/>
  <c r="AV279" i="7"/>
  <c r="AV229" i="7"/>
  <c r="AV227" i="7"/>
  <c r="AV225" i="7"/>
  <c r="AV223" i="7"/>
  <c r="AV221" i="7"/>
  <c r="AV219" i="7"/>
  <c r="AV217" i="7"/>
  <c r="AV215" i="7"/>
  <c r="AV213" i="7"/>
  <c r="AV211" i="7"/>
  <c r="AV209" i="7"/>
  <c r="AV278" i="7"/>
  <c r="AV274" i="7"/>
  <c r="AV270" i="7"/>
  <c r="AV268" i="7"/>
  <c r="AV266" i="7"/>
  <c r="AV264" i="7"/>
  <c r="AV262" i="7"/>
  <c r="AV260" i="7"/>
  <c r="AV258" i="7"/>
  <c r="AV273" i="7"/>
  <c r="AV256" i="7"/>
  <c r="AV254" i="7"/>
  <c r="AV252" i="7"/>
  <c r="AV250" i="7"/>
  <c r="AV248" i="7"/>
  <c r="AV246" i="7"/>
  <c r="AV244" i="7"/>
  <c r="AV242" i="7"/>
  <c r="AV240" i="7"/>
  <c r="AV238" i="7"/>
  <c r="AV236" i="7"/>
  <c r="AV234" i="7"/>
  <c r="AV232" i="7"/>
  <c r="AV230" i="7"/>
  <c r="AV275" i="7"/>
  <c r="AV280" i="7"/>
  <c r="AV276" i="7"/>
  <c r="AV272" i="7"/>
  <c r="AV269" i="7"/>
  <c r="AV267" i="7"/>
  <c r="AV265" i="7"/>
  <c r="AV263" i="7"/>
  <c r="AV261" i="7"/>
  <c r="AV259" i="7"/>
  <c r="AV277" i="7"/>
  <c r="AV257" i="7"/>
  <c r="AV255" i="7"/>
  <c r="AV253" i="7"/>
  <c r="AV251" i="7"/>
  <c r="AV249" i="7"/>
  <c r="AV247" i="7"/>
  <c r="AV245" i="7"/>
  <c r="AV243" i="7"/>
  <c r="AV241" i="7"/>
  <c r="AV239" i="7"/>
  <c r="AV237" i="7"/>
  <c r="AV235" i="7"/>
  <c r="AV233" i="7"/>
  <c r="AV231" i="7"/>
  <c r="AT209" i="7"/>
  <c r="K53" i="6"/>
  <c r="C54" i="6" s="1"/>
  <c r="I25" i="6"/>
  <c r="K26" i="6"/>
  <c r="C27" i="6" s="1"/>
  <c r="I53" i="6"/>
  <c r="V9" i="7"/>
  <c r="V53" i="6"/>
  <c r="V53" i="7"/>
  <c r="V93" i="6"/>
  <c r="G211" i="10"/>
  <c r="I211" i="10" s="1"/>
  <c r="K211" i="10"/>
  <c r="C212" i="10" s="1"/>
  <c r="G96" i="10"/>
  <c r="I96" i="10" s="1"/>
  <c r="K96" i="10"/>
  <c r="C97" i="10" s="1"/>
  <c r="G95" i="11"/>
  <c r="I95" i="11" s="1"/>
  <c r="K95" i="11"/>
  <c r="C96" i="11" s="1"/>
  <c r="AI16" i="6"/>
  <c r="AG9" i="6"/>
  <c r="AI12" i="6"/>
  <c r="AI20" i="6"/>
  <c r="AI19" i="6"/>
  <c r="AI15" i="6"/>
  <c r="AI11" i="6"/>
  <c r="AI10" i="6"/>
  <c r="AI18" i="6"/>
  <c r="AI17" i="6"/>
  <c r="AI13" i="6"/>
  <c r="AI9" i="6"/>
  <c r="AI14" i="6"/>
  <c r="AV84" i="6"/>
  <c r="AV76" i="6"/>
  <c r="AV68" i="6"/>
  <c r="AV60" i="6"/>
  <c r="AT53" i="6"/>
  <c r="AV88" i="6"/>
  <c r="AV72" i="6"/>
  <c r="AV56" i="6"/>
  <c r="AV80" i="6"/>
  <c r="AV64" i="6"/>
  <c r="AV87" i="6"/>
  <c r="AV83" i="6"/>
  <c r="AV79" i="6"/>
  <c r="AV75" i="6"/>
  <c r="AV71" i="6"/>
  <c r="AV67" i="6"/>
  <c r="AV63" i="6"/>
  <c r="AV59" i="6"/>
  <c r="AV55" i="6"/>
  <c r="AV54" i="6"/>
  <c r="AV62" i="6"/>
  <c r="AV70" i="6"/>
  <c r="AV78" i="6"/>
  <c r="AV86" i="6"/>
  <c r="AV85" i="6"/>
  <c r="AV81" i="6"/>
  <c r="AV77" i="6"/>
  <c r="AV73" i="6"/>
  <c r="AV69" i="6"/>
  <c r="AV65" i="6"/>
  <c r="AV61" i="6"/>
  <c r="AV57" i="6"/>
  <c r="AV53" i="6"/>
  <c r="AV58" i="6"/>
  <c r="AV66" i="6"/>
  <c r="AV74" i="6"/>
  <c r="AV82" i="6"/>
  <c r="AI280" i="6"/>
  <c r="AI278" i="6"/>
  <c r="AI276" i="6"/>
  <c r="AI274" i="6"/>
  <c r="AI272" i="6"/>
  <c r="AI268" i="6"/>
  <c r="AI264" i="6"/>
  <c r="AI260" i="6"/>
  <c r="AI271" i="6"/>
  <c r="AI263" i="6"/>
  <c r="AI256" i="6"/>
  <c r="AI252" i="6"/>
  <c r="AI248" i="6"/>
  <c r="AI244" i="6"/>
  <c r="AI240" i="6"/>
  <c r="AI236" i="6"/>
  <c r="AI232" i="6"/>
  <c r="AI229" i="6"/>
  <c r="AI227" i="6"/>
  <c r="AI225" i="6"/>
  <c r="AI223" i="6"/>
  <c r="AI221" i="6"/>
  <c r="AI219" i="6"/>
  <c r="AI217" i="6"/>
  <c r="AI215" i="6"/>
  <c r="AI213" i="6"/>
  <c r="AI211" i="6"/>
  <c r="AI209" i="6"/>
  <c r="AI265" i="6"/>
  <c r="AI257" i="6"/>
  <c r="AI253" i="6"/>
  <c r="AI249" i="6"/>
  <c r="AI245" i="6"/>
  <c r="AI241" i="6"/>
  <c r="AI237" i="6"/>
  <c r="AI233" i="6"/>
  <c r="AI279" i="6"/>
  <c r="AI277" i="6"/>
  <c r="AI275" i="6"/>
  <c r="AI273" i="6"/>
  <c r="AI270" i="6"/>
  <c r="AI266" i="6"/>
  <c r="AI262" i="6"/>
  <c r="AI258" i="6"/>
  <c r="AI267" i="6"/>
  <c r="AI259" i="6"/>
  <c r="AI254" i="6"/>
  <c r="AI250" i="6"/>
  <c r="AI246" i="6"/>
  <c r="AI242" i="6"/>
  <c r="AI238" i="6"/>
  <c r="AI234" i="6"/>
  <c r="AI230" i="6"/>
  <c r="AI228" i="6"/>
  <c r="AI226" i="6"/>
  <c r="AI224" i="6"/>
  <c r="AI222" i="6"/>
  <c r="AI220" i="6"/>
  <c r="AI218" i="6"/>
  <c r="AI216" i="6"/>
  <c r="AI214" i="6"/>
  <c r="AI212" i="6"/>
  <c r="AI210" i="6"/>
  <c r="AI269" i="6"/>
  <c r="AI261" i="6"/>
  <c r="AI255" i="6"/>
  <c r="AI251" i="6"/>
  <c r="AI247" i="6"/>
  <c r="AI243" i="6"/>
  <c r="AI239" i="6"/>
  <c r="AI235" i="6"/>
  <c r="AI231" i="6"/>
  <c r="AG209" i="6"/>
  <c r="AV16" i="6"/>
  <c r="AT9" i="6"/>
  <c r="AV20" i="6"/>
  <c r="AV12" i="6"/>
  <c r="AV19" i="6"/>
  <c r="AV15" i="6"/>
  <c r="AV11" i="6"/>
  <c r="AV10" i="6"/>
  <c r="AV18" i="6"/>
  <c r="AV17" i="6"/>
  <c r="AV13" i="6"/>
  <c r="AV9" i="6"/>
  <c r="AV14" i="6"/>
  <c r="I209" i="6"/>
  <c r="AI48" i="6"/>
  <c r="AI47" i="6"/>
  <c r="AI43" i="6"/>
  <c r="AI39" i="6"/>
  <c r="AI35" i="6"/>
  <c r="AI31" i="6"/>
  <c r="AI27" i="6"/>
  <c r="AI41" i="6"/>
  <c r="AI33" i="6"/>
  <c r="AI25" i="6"/>
  <c r="AI45" i="6"/>
  <c r="AI37" i="6"/>
  <c r="AI29" i="6"/>
  <c r="AG25" i="6"/>
  <c r="AI26" i="6"/>
  <c r="AI30" i="6"/>
  <c r="AI34" i="6"/>
  <c r="AI38" i="6"/>
  <c r="AI42" i="6"/>
  <c r="AI46" i="6"/>
  <c r="AI28" i="6"/>
  <c r="AI32" i="6"/>
  <c r="AI36" i="6"/>
  <c r="AI40" i="6"/>
  <c r="AI44" i="6"/>
  <c r="AV48" i="6"/>
  <c r="AV47" i="6"/>
  <c r="AV43" i="6"/>
  <c r="AV39" i="6"/>
  <c r="AV35" i="6"/>
  <c r="AV31" i="6"/>
  <c r="AV27" i="6"/>
  <c r="AV45" i="6"/>
  <c r="AV37" i="6"/>
  <c r="AV29" i="6"/>
  <c r="AV41" i="6"/>
  <c r="AV33" i="6"/>
  <c r="AV25" i="6"/>
  <c r="AT25" i="6"/>
  <c r="AV26" i="6"/>
  <c r="AV30" i="6"/>
  <c r="AV34" i="6"/>
  <c r="AV38" i="6"/>
  <c r="AV42" i="6"/>
  <c r="AV46" i="6"/>
  <c r="AV28" i="6"/>
  <c r="AV32" i="6"/>
  <c r="AV36" i="6"/>
  <c r="AV40" i="6"/>
  <c r="AV44" i="6"/>
  <c r="G209" i="6"/>
  <c r="K209" i="6"/>
  <c r="C210" i="6" s="1"/>
  <c r="K93" i="7"/>
  <c r="C94" i="7" s="1"/>
  <c r="AV48" i="7"/>
  <c r="AV45" i="7"/>
  <c r="AV41" i="7"/>
  <c r="AV37" i="7"/>
  <c r="AV33" i="7"/>
  <c r="AV29" i="7"/>
  <c r="AV25" i="7"/>
  <c r="AV43" i="7"/>
  <c r="AV35" i="7"/>
  <c r="AV27" i="7"/>
  <c r="AV47" i="7"/>
  <c r="AV39" i="7"/>
  <c r="AV31" i="7"/>
  <c r="AV28" i="7"/>
  <c r="AV32" i="7"/>
  <c r="AV36" i="7"/>
  <c r="AV40" i="7"/>
  <c r="AV44" i="7"/>
  <c r="AT25" i="7"/>
  <c r="AV26" i="7"/>
  <c r="AV30" i="7"/>
  <c r="AV34" i="7"/>
  <c r="AV38" i="7"/>
  <c r="AV42" i="7"/>
  <c r="AV46" i="7"/>
  <c r="AI48" i="7"/>
  <c r="AI45" i="7"/>
  <c r="AI41" i="7"/>
  <c r="AI37" i="7"/>
  <c r="AI33" i="7"/>
  <c r="AI29" i="7"/>
  <c r="AI25" i="7"/>
  <c r="AI47" i="7"/>
  <c r="AI39" i="7"/>
  <c r="AI31" i="7"/>
  <c r="AI43" i="7"/>
  <c r="AI35" i="7"/>
  <c r="AI27" i="7"/>
  <c r="AI28" i="7"/>
  <c r="AI32" i="7"/>
  <c r="AI36" i="7"/>
  <c r="AI40" i="7"/>
  <c r="AI44" i="7"/>
  <c r="AG25" i="7"/>
  <c r="AI26" i="7"/>
  <c r="AI30" i="7"/>
  <c r="AI34" i="7"/>
  <c r="AI38" i="7"/>
  <c r="AI42" i="7"/>
  <c r="AI46" i="7"/>
  <c r="T209" i="7"/>
  <c r="X209" i="7"/>
  <c r="P210" i="7" s="1"/>
  <c r="AI20" i="7"/>
  <c r="AI12" i="7"/>
  <c r="AG9" i="7"/>
  <c r="AI16" i="7"/>
  <c r="AI17" i="7"/>
  <c r="AI13" i="7"/>
  <c r="AI9" i="7"/>
  <c r="AI14" i="7"/>
  <c r="AI19" i="7"/>
  <c r="AI15" i="7"/>
  <c r="AI11" i="7"/>
  <c r="AI10" i="7"/>
  <c r="AI18" i="7"/>
  <c r="AI204" i="7"/>
  <c r="AI200" i="7"/>
  <c r="AI196" i="7"/>
  <c r="AI192" i="7"/>
  <c r="AI188" i="7"/>
  <c r="AI184" i="7"/>
  <c r="AI180" i="7"/>
  <c r="AI176" i="7"/>
  <c r="AI172" i="7"/>
  <c r="AI197" i="7"/>
  <c r="AI189" i="7"/>
  <c r="AI181" i="7"/>
  <c r="AI173" i="7"/>
  <c r="AI167" i="7"/>
  <c r="AI163" i="7"/>
  <c r="AI159" i="7"/>
  <c r="AI155" i="7"/>
  <c r="AI151" i="7"/>
  <c r="AI147" i="7"/>
  <c r="AI199" i="7"/>
  <c r="AI183" i="7"/>
  <c r="AI168" i="7"/>
  <c r="AI160" i="7"/>
  <c r="AI152" i="7"/>
  <c r="AG145" i="7"/>
  <c r="AI195" i="7"/>
  <c r="AI179" i="7"/>
  <c r="AI154" i="7"/>
  <c r="AI170" i="7"/>
  <c r="AK145" i="7"/>
  <c r="AC146" i="7" s="1"/>
  <c r="AG146" i="7" s="1"/>
  <c r="AI158" i="7"/>
  <c r="AI171" i="7"/>
  <c r="AI202" i="7"/>
  <c r="AI198" i="7"/>
  <c r="AI194" i="7"/>
  <c r="AI190" i="7"/>
  <c r="AI186" i="7"/>
  <c r="AI182" i="7"/>
  <c r="AI178" i="7"/>
  <c r="AI174" i="7"/>
  <c r="AI201" i="7"/>
  <c r="AI193" i="7"/>
  <c r="AI185" i="7"/>
  <c r="AI177" i="7"/>
  <c r="AI169" i="7"/>
  <c r="AI165" i="7"/>
  <c r="AI161" i="7"/>
  <c r="AI157" i="7"/>
  <c r="AI153" i="7"/>
  <c r="AI149" i="7"/>
  <c r="AI145" i="7"/>
  <c r="AE145" i="7" s="1"/>
  <c r="AI191" i="7"/>
  <c r="AI175" i="7"/>
  <c r="AI164" i="7"/>
  <c r="AI156" i="7"/>
  <c r="AI148" i="7"/>
  <c r="AI203" i="7"/>
  <c r="AI187" i="7"/>
  <c r="AI146" i="7"/>
  <c r="AI162" i="7"/>
  <c r="AI150" i="7"/>
  <c r="AI166" i="7"/>
  <c r="AV88" i="7"/>
  <c r="AV80" i="7"/>
  <c r="AV72" i="7"/>
  <c r="AV64" i="7"/>
  <c r="AV56" i="7"/>
  <c r="AV84" i="7"/>
  <c r="AV68" i="7"/>
  <c r="AT53" i="7"/>
  <c r="AV76" i="7"/>
  <c r="AV60" i="7"/>
  <c r="AV85" i="7"/>
  <c r="AV81" i="7"/>
  <c r="AV77" i="7"/>
  <c r="AV73" i="7"/>
  <c r="AV69" i="7"/>
  <c r="AV65" i="7"/>
  <c r="AV61" i="7"/>
  <c r="AV57" i="7"/>
  <c r="AV53" i="7"/>
  <c r="AV58" i="7"/>
  <c r="AV66" i="7"/>
  <c r="AV74" i="7"/>
  <c r="AV82" i="7"/>
  <c r="AV87" i="7"/>
  <c r="AV83" i="7"/>
  <c r="AV79" i="7"/>
  <c r="AV75" i="7"/>
  <c r="AV71" i="7"/>
  <c r="AV67" i="7"/>
  <c r="AV63" i="7"/>
  <c r="AV59" i="7"/>
  <c r="AV55" i="7"/>
  <c r="AV54" i="7"/>
  <c r="AV62" i="7"/>
  <c r="AV70" i="7"/>
  <c r="AV78" i="7"/>
  <c r="AV86" i="7"/>
  <c r="G209" i="7"/>
  <c r="I209" i="7" s="1"/>
  <c r="K209" i="7"/>
  <c r="C210" i="7" s="1"/>
  <c r="E35" i="6"/>
  <c r="E27" i="6"/>
  <c r="E31" i="6"/>
  <c r="V53" i="5"/>
  <c r="T93" i="5"/>
  <c r="X93" i="5"/>
  <c r="P94" i="5" s="1"/>
  <c r="T9" i="5"/>
  <c r="X9" i="5"/>
  <c r="P10" i="5" s="1"/>
  <c r="AG53" i="5"/>
  <c r="AI55" i="5"/>
  <c r="AI57" i="5"/>
  <c r="AI59" i="5"/>
  <c r="AI61" i="5"/>
  <c r="AI63" i="5"/>
  <c r="AI65" i="5"/>
  <c r="AI67" i="5"/>
  <c r="AI69" i="5"/>
  <c r="AI71" i="5"/>
  <c r="AI73" i="5"/>
  <c r="AI75" i="5"/>
  <c r="AI77" i="5"/>
  <c r="AI79" i="5"/>
  <c r="AI81" i="5"/>
  <c r="AI83" i="5"/>
  <c r="AI85" i="5"/>
  <c r="AI88" i="5"/>
  <c r="AI54" i="5"/>
  <c r="AI58" i="5"/>
  <c r="AI62" i="5"/>
  <c r="AI66" i="5"/>
  <c r="AI70" i="5"/>
  <c r="AI74" i="5"/>
  <c r="AI78" i="5"/>
  <c r="AI82" i="5"/>
  <c r="AI86" i="5"/>
  <c r="AI87" i="5"/>
  <c r="AI56" i="5"/>
  <c r="AI60" i="5"/>
  <c r="AI64" i="5"/>
  <c r="AI68" i="5"/>
  <c r="AI72" i="5"/>
  <c r="AI76" i="5"/>
  <c r="AI80" i="5"/>
  <c r="AI84" i="5"/>
  <c r="AI53" i="5"/>
  <c r="AV140" i="5"/>
  <c r="AV94" i="5"/>
  <c r="AV96" i="5"/>
  <c r="AV98" i="5"/>
  <c r="AV100" i="5"/>
  <c r="AV102" i="5"/>
  <c r="AV104" i="5"/>
  <c r="AV106" i="5"/>
  <c r="AV108" i="5"/>
  <c r="AV110" i="5"/>
  <c r="AV112" i="5"/>
  <c r="AV114" i="5"/>
  <c r="AV116" i="5"/>
  <c r="AV118" i="5"/>
  <c r="AV120" i="5"/>
  <c r="AV122" i="5"/>
  <c r="AV124" i="5"/>
  <c r="AV126" i="5"/>
  <c r="AV128" i="5"/>
  <c r="AV130" i="5"/>
  <c r="AV132" i="5"/>
  <c r="AV134" i="5"/>
  <c r="AV136" i="5"/>
  <c r="AV138" i="5"/>
  <c r="AV93" i="5"/>
  <c r="AV95" i="5"/>
  <c r="AV99" i="5"/>
  <c r="AV103" i="5"/>
  <c r="AV107" i="5"/>
  <c r="AV111" i="5"/>
  <c r="AV115" i="5"/>
  <c r="AV119" i="5"/>
  <c r="AV123" i="5"/>
  <c r="AV127" i="5"/>
  <c r="AV131" i="5"/>
  <c r="AV135" i="5"/>
  <c r="AV139" i="5"/>
  <c r="AV97" i="5"/>
  <c r="AV101" i="5"/>
  <c r="AV105" i="5"/>
  <c r="AV109" i="5"/>
  <c r="AV113" i="5"/>
  <c r="AV117" i="5"/>
  <c r="AV121" i="5"/>
  <c r="AV125" i="5"/>
  <c r="AV129" i="5"/>
  <c r="AV133" i="5"/>
  <c r="AV137" i="5"/>
  <c r="AT93" i="5"/>
  <c r="AI211" i="5"/>
  <c r="AI213" i="5"/>
  <c r="AI215" i="5"/>
  <c r="AI217" i="5"/>
  <c r="AI219" i="5"/>
  <c r="AI221" i="5"/>
  <c r="AI223" i="5"/>
  <c r="AI225" i="5"/>
  <c r="AI227" i="5"/>
  <c r="AI229" i="5"/>
  <c r="AI231" i="5"/>
  <c r="AI233" i="5"/>
  <c r="AI235" i="5"/>
  <c r="AI237" i="5"/>
  <c r="AI239" i="5"/>
  <c r="AI241" i="5"/>
  <c r="AI243" i="5"/>
  <c r="AI245" i="5"/>
  <c r="AI247" i="5"/>
  <c r="AI249" i="5"/>
  <c r="AI251" i="5"/>
  <c r="AI253" i="5"/>
  <c r="AI255" i="5"/>
  <c r="AI257" i="5"/>
  <c r="AI259" i="5"/>
  <c r="AI261" i="5"/>
  <c r="AI263" i="5"/>
  <c r="AI265" i="5"/>
  <c r="AI267" i="5"/>
  <c r="AI269" i="5"/>
  <c r="AI271" i="5"/>
  <c r="AI273" i="5"/>
  <c r="AI275" i="5"/>
  <c r="AI277" i="5"/>
  <c r="AI279" i="5"/>
  <c r="AI210" i="5"/>
  <c r="AI214" i="5"/>
  <c r="AI218" i="5"/>
  <c r="AI222" i="5"/>
  <c r="AI226" i="5"/>
  <c r="AI230" i="5"/>
  <c r="AI234" i="5"/>
  <c r="AI238" i="5"/>
  <c r="AI242" i="5"/>
  <c r="AI246" i="5"/>
  <c r="AI250" i="5"/>
  <c r="AI254" i="5"/>
  <c r="AI258" i="5"/>
  <c r="AI262" i="5"/>
  <c r="AI266" i="5"/>
  <c r="AI270" i="5"/>
  <c r="AI274" i="5"/>
  <c r="AI278" i="5"/>
  <c r="AI209" i="5"/>
  <c r="AG209" i="5"/>
  <c r="AI212" i="5"/>
  <c r="AI216" i="5"/>
  <c r="AI220" i="5"/>
  <c r="AI224" i="5"/>
  <c r="AI228" i="5"/>
  <c r="AI232" i="5"/>
  <c r="AI236" i="5"/>
  <c r="AI240" i="5"/>
  <c r="AI244" i="5"/>
  <c r="AI248" i="5"/>
  <c r="AI252" i="5"/>
  <c r="AI256" i="5"/>
  <c r="AI260" i="5"/>
  <c r="AI264" i="5"/>
  <c r="AI268" i="5"/>
  <c r="AI272" i="5"/>
  <c r="AI276" i="5"/>
  <c r="AI280" i="5"/>
  <c r="AI94" i="5"/>
  <c r="AI96" i="5"/>
  <c r="AI98" i="5"/>
  <c r="AI100" i="5"/>
  <c r="AI102" i="5"/>
  <c r="AI104" i="5"/>
  <c r="AI106" i="5"/>
  <c r="AI108" i="5"/>
  <c r="AI110" i="5"/>
  <c r="AI112" i="5"/>
  <c r="AI114" i="5"/>
  <c r="AI116" i="5"/>
  <c r="AI118" i="5"/>
  <c r="AI120" i="5"/>
  <c r="AI122" i="5"/>
  <c r="AI124" i="5"/>
  <c r="AI126" i="5"/>
  <c r="AI128" i="5"/>
  <c r="AI130" i="5"/>
  <c r="AI132" i="5"/>
  <c r="AI134" i="5"/>
  <c r="AI136" i="5"/>
  <c r="AI138" i="5"/>
  <c r="AI93" i="5"/>
  <c r="AI95" i="5"/>
  <c r="AI99" i="5"/>
  <c r="AI103" i="5"/>
  <c r="AI107" i="5"/>
  <c r="AI111" i="5"/>
  <c r="AI115" i="5"/>
  <c r="AI119" i="5"/>
  <c r="AI123" i="5"/>
  <c r="AI127" i="5"/>
  <c r="AI131" i="5"/>
  <c r="AI135" i="5"/>
  <c r="AI140" i="5"/>
  <c r="AI139" i="5"/>
  <c r="AI97" i="5"/>
  <c r="AI101" i="5"/>
  <c r="AI105" i="5"/>
  <c r="AI109" i="5"/>
  <c r="AI113" i="5"/>
  <c r="AI117" i="5"/>
  <c r="AI121" i="5"/>
  <c r="AI125" i="5"/>
  <c r="AI129" i="5"/>
  <c r="AI133" i="5"/>
  <c r="AI137" i="5"/>
  <c r="AG93" i="5"/>
  <c r="AV20" i="5"/>
  <c r="AV11" i="5"/>
  <c r="AV13" i="5"/>
  <c r="AV15" i="5"/>
  <c r="AV17" i="5"/>
  <c r="AV19" i="5"/>
  <c r="AV10" i="5"/>
  <c r="AV12" i="5"/>
  <c r="AV14" i="5"/>
  <c r="AV16" i="5"/>
  <c r="AV18" i="5"/>
  <c r="AV9" i="5"/>
  <c r="AT9" i="5"/>
  <c r="T209" i="5"/>
  <c r="X209" i="5"/>
  <c r="P210" i="5" s="1"/>
  <c r="AV211" i="5"/>
  <c r="AV213" i="5"/>
  <c r="AV215" i="5"/>
  <c r="AV217" i="5"/>
  <c r="AV219" i="5"/>
  <c r="AV221" i="5"/>
  <c r="AV223" i="5"/>
  <c r="AV225" i="5"/>
  <c r="AV227" i="5"/>
  <c r="AV229" i="5"/>
  <c r="AV231" i="5"/>
  <c r="AV233" i="5"/>
  <c r="AV235" i="5"/>
  <c r="AV237" i="5"/>
  <c r="AV239" i="5"/>
  <c r="AV241" i="5"/>
  <c r="AV243" i="5"/>
  <c r="AV245" i="5"/>
  <c r="AV247" i="5"/>
  <c r="AV249" i="5"/>
  <c r="AV251" i="5"/>
  <c r="AV253" i="5"/>
  <c r="AV255" i="5"/>
  <c r="AV257" i="5"/>
  <c r="AV259" i="5"/>
  <c r="AV261" i="5"/>
  <c r="AV263" i="5"/>
  <c r="AV265" i="5"/>
  <c r="AV267" i="5"/>
  <c r="AV269" i="5"/>
  <c r="AV271" i="5"/>
  <c r="AV273" i="5"/>
  <c r="AV275" i="5"/>
  <c r="AV277" i="5"/>
  <c r="AV279" i="5"/>
  <c r="AV209" i="5"/>
  <c r="AV210" i="5"/>
  <c r="AV214" i="5"/>
  <c r="AV218" i="5"/>
  <c r="AV222" i="5"/>
  <c r="AV226" i="5"/>
  <c r="AV230" i="5"/>
  <c r="AV234" i="5"/>
  <c r="AV238" i="5"/>
  <c r="AV242" i="5"/>
  <c r="AV246" i="5"/>
  <c r="AV250" i="5"/>
  <c r="AV254" i="5"/>
  <c r="AV258" i="5"/>
  <c r="AV262" i="5"/>
  <c r="AV266" i="5"/>
  <c r="AV270" i="5"/>
  <c r="AV274" i="5"/>
  <c r="AV278" i="5"/>
  <c r="AV212" i="5"/>
  <c r="AV216" i="5"/>
  <c r="AV220" i="5"/>
  <c r="AV224" i="5"/>
  <c r="AV228" i="5"/>
  <c r="AV232" i="5"/>
  <c r="AV236" i="5"/>
  <c r="AV240" i="5"/>
  <c r="AV244" i="5"/>
  <c r="AV248" i="5"/>
  <c r="AV252" i="5"/>
  <c r="AV256" i="5"/>
  <c r="AV260" i="5"/>
  <c r="AV264" i="5"/>
  <c r="AV268" i="5"/>
  <c r="AV272" i="5"/>
  <c r="AV276" i="5"/>
  <c r="AV280" i="5"/>
  <c r="AT209" i="5"/>
  <c r="K53" i="5"/>
  <c r="C54" i="5" s="1"/>
  <c r="G53" i="5"/>
  <c r="I9" i="5"/>
  <c r="AI48" i="5"/>
  <c r="AG25" i="5"/>
  <c r="AI27" i="5"/>
  <c r="AI29" i="5"/>
  <c r="AI31" i="5"/>
  <c r="AI33" i="5"/>
  <c r="AI35" i="5"/>
  <c r="AI37" i="5"/>
  <c r="AI39" i="5"/>
  <c r="AI41" i="5"/>
  <c r="AI43" i="5"/>
  <c r="AI45" i="5"/>
  <c r="AI47" i="5"/>
  <c r="AI28" i="5"/>
  <c r="AI32" i="5"/>
  <c r="AI36" i="5"/>
  <c r="AI40" i="5"/>
  <c r="AI44" i="5"/>
  <c r="AI25" i="5"/>
  <c r="AI26" i="5"/>
  <c r="AI30" i="5"/>
  <c r="AI34" i="5"/>
  <c r="AI38" i="5"/>
  <c r="AI42" i="5"/>
  <c r="AI46" i="5"/>
  <c r="AV88" i="5"/>
  <c r="AV55" i="5"/>
  <c r="AV57" i="5"/>
  <c r="AV59" i="5"/>
  <c r="AV61" i="5"/>
  <c r="AV63" i="5"/>
  <c r="AV65" i="5"/>
  <c r="AV67" i="5"/>
  <c r="AV54" i="5"/>
  <c r="AV58" i="5"/>
  <c r="AV62" i="5"/>
  <c r="AV66" i="5"/>
  <c r="AV69" i="5"/>
  <c r="AV71" i="5"/>
  <c r="AV73" i="5"/>
  <c r="AV75" i="5"/>
  <c r="AV77" i="5"/>
  <c r="AV79" i="5"/>
  <c r="AV81" i="5"/>
  <c r="AV83" i="5"/>
  <c r="AV85" i="5"/>
  <c r="AV87" i="5"/>
  <c r="AV53" i="5"/>
  <c r="AV56" i="5"/>
  <c r="AV60" i="5"/>
  <c r="AV64" i="5"/>
  <c r="AV68" i="5"/>
  <c r="AV70" i="5"/>
  <c r="AV72" i="5"/>
  <c r="AV74" i="5"/>
  <c r="AV76" i="5"/>
  <c r="AV78" i="5"/>
  <c r="AV80" i="5"/>
  <c r="AV82" i="5"/>
  <c r="AV84" i="5"/>
  <c r="AV86" i="5"/>
  <c r="AT53" i="5"/>
  <c r="AV147" i="5"/>
  <c r="AV149" i="5"/>
  <c r="AV151" i="5"/>
  <c r="AV153" i="5"/>
  <c r="AV155" i="5"/>
  <c r="AV157" i="5"/>
  <c r="AV159" i="5"/>
  <c r="AV161" i="5"/>
  <c r="AV163" i="5"/>
  <c r="AV165" i="5"/>
  <c r="AV167" i="5"/>
  <c r="AV169" i="5"/>
  <c r="AV171" i="5"/>
  <c r="AV173" i="5"/>
  <c r="AV175" i="5"/>
  <c r="AV177" i="5"/>
  <c r="AV179" i="5"/>
  <c r="AV181" i="5"/>
  <c r="AV183" i="5"/>
  <c r="AV185" i="5"/>
  <c r="AV187" i="5"/>
  <c r="AV189" i="5"/>
  <c r="AV191" i="5"/>
  <c r="AV193" i="5"/>
  <c r="AV195" i="5"/>
  <c r="AV197" i="5"/>
  <c r="AV199" i="5"/>
  <c r="AV201" i="5"/>
  <c r="AV203" i="5"/>
  <c r="AV204" i="5"/>
  <c r="AV148" i="5"/>
  <c r="AV152" i="5"/>
  <c r="AV156" i="5"/>
  <c r="AV160" i="5"/>
  <c r="AV164" i="5"/>
  <c r="AV168" i="5"/>
  <c r="AV172" i="5"/>
  <c r="AV176" i="5"/>
  <c r="AV180" i="5"/>
  <c r="AV184" i="5"/>
  <c r="AV188" i="5"/>
  <c r="AV192" i="5"/>
  <c r="AV196" i="5"/>
  <c r="AV200" i="5"/>
  <c r="AV145" i="5"/>
  <c r="AV146" i="5"/>
  <c r="AV150" i="5"/>
  <c r="AV154" i="5"/>
  <c r="AV158" i="5"/>
  <c r="AV162" i="5"/>
  <c r="AV166" i="5"/>
  <c r="AV170" i="5"/>
  <c r="AV174" i="5"/>
  <c r="AV178" i="5"/>
  <c r="AV182" i="5"/>
  <c r="AV186" i="5"/>
  <c r="AV190" i="5"/>
  <c r="AV194" i="5"/>
  <c r="AV198" i="5"/>
  <c r="AV202" i="5"/>
  <c r="AT145" i="5"/>
  <c r="AI9" i="5"/>
  <c r="AE9" i="5" s="1"/>
  <c r="AI10" i="5"/>
  <c r="AI12" i="5"/>
  <c r="AI14" i="5"/>
  <c r="AI16" i="5"/>
  <c r="AI18" i="5"/>
  <c r="AI20" i="5"/>
  <c r="AI11" i="5"/>
  <c r="AI15" i="5"/>
  <c r="AI19" i="5"/>
  <c r="AI13" i="5"/>
  <c r="AI17" i="5"/>
  <c r="AK9" i="5"/>
  <c r="AC10" i="5" s="1"/>
  <c r="AG10" i="5" s="1"/>
  <c r="AI204" i="5"/>
  <c r="AI147" i="5"/>
  <c r="AI149" i="5"/>
  <c r="AI151" i="5"/>
  <c r="AI153" i="5"/>
  <c r="AI155" i="5"/>
  <c r="AI157" i="5"/>
  <c r="AI159" i="5"/>
  <c r="AI161" i="5"/>
  <c r="AI163" i="5"/>
  <c r="AI165" i="5"/>
  <c r="AI167" i="5"/>
  <c r="AI169" i="5"/>
  <c r="AI171" i="5"/>
  <c r="AI173" i="5"/>
  <c r="AI175" i="5"/>
  <c r="AI177" i="5"/>
  <c r="AI179" i="5"/>
  <c r="AI181" i="5"/>
  <c r="AI183" i="5"/>
  <c r="AI185" i="5"/>
  <c r="AI187" i="5"/>
  <c r="AI189" i="5"/>
  <c r="AI191" i="5"/>
  <c r="AI193" i="5"/>
  <c r="AI195" i="5"/>
  <c r="AI197" i="5"/>
  <c r="AI199" i="5"/>
  <c r="AI201" i="5"/>
  <c r="AI203" i="5"/>
  <c r="AI145" i="5"/>
  <c r="AI146" i="5"/>
  <c r="AI148" i="5"/>
  <c r="AI150" i="5"/>
  <c r="AI152" i="5"/>
  <c r="AI154" i="5"/>
  <c r="AI156" i="5"/>
  <c r="AI158" i="5"/>
  <c r="AI160" i="5"/>
  <c r="AI162" i="5"/>
  <c r="AI164" i="5"/>
  <c r="AI166" i="5"/>
  <c r="AI168" i="5"/>
  <c r="AI172" i="5"/>
  <c r="AI176" i="5"/>
  <c r="AI180" i="5"/>
  <c r="AI184" i="5"/>
  <c r="AI188" i="5"/>
  <c r="AI192" i="5"/>
  <c r="AI196" i="5"/>
  <c r="AI200" i="5"/>
  <c r="AG145" i="5"/>
  <c r="AI170" i="5"/>
  <c r="AI174" i="5"/>
  <c r="AI178" i="5"/>
  <c r="AI182" i="5"/>
  <c r="AI186" i="5"/>
  <c r="AI190" i="5"/>
  <c r="AI194" i="5"/>
  <c r="AI198" i="5"/>
  <c r="AI202" i="5"/>
  <c r="AV26" i="5"/>
  <c r="AV28" i="5"/>
  <c r="AV30" i="5"/>
  <c r="AV32" i="5"/>
  <c r="AV34" i="5"/>
  <c r="AV36" i="5"/>
  <c r="AV38" i="5"/>
  <c r="AV40" i="5"/>
  <c r="AV42" i="5"/>
  <c r="AV44" i="5"/>
  <c r="AV46" i="5"/>
  <c r="AV48" i="5"/>
  <c r="AV27" i="5"/>
  <c r="AV29" i="5"/>
  <c r="AV31" i="5"/>
  <c r="AV33" i="5"/>
  <c r="AV35" i="5"/>
  <c r="AV37" i="5"/>
  <c r="AV39" i="5"/>
  <c r="AV41" i="5"/>
  <c r="AV43" i="5"/>
  <c r="AV45" i="5"/>
  <c r="AV47" i="5"/>
  <c r="AV25" i="5"/>
  <c r="AT25" i="5"/>
  <c r="E54" i="5"/>
  <c r="I53" i="5"/>
  <c r="K93" i="5"/>
  <c r="C94" i="5" s="1"/>
  <c r="K145" i="5"/>
  <c r="C146" i="5" s="1"/>
  <c r="G145" i="5"/>
  <c r="I145" i="5" s="1"/>
  <c r="K209" i="5"/>
  <c r="C210" i="5" s="1"/>
  <c r="G209" i="5"/>
  <c r="I209" i="5" s="1"/>
  <c r="K58" i="11"/>
  <c r="C59" i="11" s="1"/>
  <c r="G58" i="11"/>
  <c r="E59" i="11"/>
  <c r="I58" i="11"/>
  <c r="Z212" i="11"/>
  <c r="R213" i="11" s="1"/>
  <c r="V212" i="11"/>
  <c r="X212" i="11" s="1"/>
  <c r="V95" i="11"/>
  <c r="X95" i="11" s="1"/>
  <c r="Z95" i="11"/>
  <c r="R96" i="11" s="1"/>
  <c r="E59" i="10"/>
  <c r="G57" i="10"/>
  <c r="I57" i="10" s="1"/>
  <c r="K57" i="10"/>
  <c r="C58" i="10" s="1"/>
  <c r="V95" i="10"/>
  <c r="X95" i="10" s="1"/>
  <c r="Z95" i="10"/>
  <c r="R96" i="10" s="1"/>
  <c r="V212" i="10"/>
  <c r="X212" i="10" s="1"/>
  <c r="Z212" i="10"/>
  <c r="R213" i="10" s="1"/>
  <c r="E58" i="9"/>
  <c r="V11" i="9"/>
  <c r="X11" i="9" s="1"/>
  <c r="Z11" i="9"/>
  <c r="R12" i="9" s="1"/>
  <c r="K147" i="9"/>
  <c r="C148" i="9" s="1"/>
  <c r="G147" i="9"/>
  <c r="I147" i="9" s="1"/>
  <c r="G211" i="9"/>
  <c r="I211" i="9" s="1"/>
  <c r="K211" i="9"/>
  <c r="C212" i="9" s="1"/>
  <c r="AZ27" i="11"/>
  <c r="AX27" i="11" s="1"/>
  <c r="BD27" i="11" s="1"/>
  <c r="AV28" i="11" s="1"/>
  <c r="AZ96" i="11"/>
  <c r="AX96" i="11" s="1"/>
  <c r="BD96" i="11" s="1"/>
  <c r="AV97" i="11" s="1"/>
  <c r="AZ55" i="11"/>
  <c r="AX55" i="11" s="1"/>
  <c r="BD55" i="11" s="1"/>
  <c r="AV56" i="11" s="1"/>
  <c r="AZ11" i="11"/>
  <c r="AX11" i="11" s="1"/>
  <c r="BD11" i="11" s="1"/>
  <c r="AV12" i="11" s="1"/>
  <c r="AZ148" i="11"/>
  <c r="AX148" i="11" s="1"/>
  <c r="BD148" i="11" s="1"/>
  <c r="AV149" i="11" s="1"/>
  <c r="AZ211" i="11"/>
  <c r="AX211" i="11" s="1"/>
  <c r="BD211" i="11" s="1"/>
  <c r="AV212" i="11" s="1"/>
  <c r="AZ27" i="10"/>
  <c r="AX27" i="10" s="1"/>
  <c r="BD27" i="10" s="1"/>
  <c r="AV28" i="10" s="1"/>
  <c r="AZ96" i="10"/>
  <c r="AX96" i="10" s="1"/>
  <c r="BD96" i="10" s="1"/>
  <c r="AV97" i="10" s="1"/>
  <c r="AZ11" i="10"/>
  <c r="AX11" i="10" s="1"/>
  <c r="BD11" i="10" s="1"/>
  <c r="AV12" i="10" s="1"/>
  <c r="AZ55" i="10"/>
  <c r="AX55" i="10" s="1"/>
  <c r="BD55" i="10" s="1"/>
  <c r="AV56" i="10" s="1"/>
  <c r="AZ148" i="10"/>
  <c r="AX148" i="10" s="1"/>
  <c r="BD148" i="10" s="1"/>
  <c r="AV149" i="10" s="1"/>
  <c r="AZ211" i="10"/>
  <c r="AX211" i="10" s="1"/>
  <c r="BD211" i="10" s="1"/>
  <c r="AV212" i="10" s="1"/>
  <c r="AZ212" i="9"/>
  <c r="AX212" i="9" s="1"/>
  <c r="BD212" i="9" s="1"/>
  <c r="AV213" i="9" s="1"/>
  <c r="AZ149" i="9"/>
  <c r="AX149" i="9" s="1"/>
  <c r="BD149" i="9" s="1"/>
  <c r="AV150" i="9" s="1"/>
  <c r="AZ12" i="9"/>
  <c r="AX12" i="9" s="1"/>
  <c r="BD12" i="9" s="1"/>
  <c r="AV13" i="9" s="1"/>
  <c r="AZ96" i="9"/>
  <c r="AX96" i="9" s="1"/>
  <c r="BD96" i="9" s="1"/>
  <c r="AV97" i="9" s="1"/>
  <c r="AZ56" i="9"/>
  <c r="AX56" i="9" s="1"/>
  <c r="BD56" i="9" s="1"/>
  <c r="AV57" i="9" s="1"/>
  <c r="AK95" i="11"/>
  <c r="AI95" i="11" s="1"/>
  <c r="AO95" i="11" s="1"/>
  <c r="AG96" i="11" s="1"/>
  <c r="AK211" i="11"/>
  <c r="AI211" i="11" s="1"/>
  <c r="AO211" i="11" s="1"/>
  <c r="AG212" i="11" s="1"/>
  <c r="AK147" i="11"/>
  <c r="AI147" i="11" s="1"/>
  <c r="AO147" i="11" s="1"/>
  <c r="AG148" i="11" s="1"/>
  <c r="AK55" i="11"/>
  <c r="AI55" i="11" s="1"/>
  <c r="AO55" i="11" s="1"/>
  <c r="AG56" i="11" s="1"/>
  <c r="AK11" i="11"/>
  <c r="AI11" i="11" s="1"/>
  <c r="AO11" i="11" s="1"/>
  <c r="AG12" i="11" s="1"/>
  <c r="AK27" i="11"/>
  <c r="AI27" i="11" s="1"/>
  <c r="AO27" i="11" s="1"/>
  <c r="AG28" i="11" s="1"/>
  <c r="AK211" i="10"/>
  <c r="AI211" i="10" s="1"/>
  <c r="AO211" i="10" s="1"/>
  <c r="AG212" i="10" s="1"/>
  <c r="AK27" i="10"/>
  <c r="AI27" i="10" s="1"/>
  <c r="AO27" i="10" s="1"/>
  <c r="AG28" i="10" s="1"/>
  <c r="AK95" i="10"/>
  <c r="AI95" i="10" s="1"/>
  <c r="AO95" i="10" s="1"/>
  <c r="AG96" i="10" s="1"/>
  <c r="AK55" i="10"/>
  <c r="AI55" i="10" s="1"/>
  <c r="AO55" i="10" s="1"/>
  <c r="AG56" i="10" s="1"/>
  <c r="AK147" i="10"/>
  <c r="AI147" i="10" s="1"/>
  <c r="AO147" i="10" s="1"/>
  <c r="AG148" i="10" s="1"/>
  <c r="AK11" i="10"/>
  <c r="AI11" i="10" s="1"/>
  <c r="AO11" i="10" s="1"/>
  <c r="AG12" i="10" s="1"/>
  <c r="AG149" i="9"/>
  <c r="AK28" i="9"/>
  <c r="AI28" i="9" s="1"/>
  <c r="AO28" i="9" s="1"/>
  <c r="AG29" i="9" s="1"/>
  <c r="AK212" i="9"/>
  <c r="AI212" i="9" s="1"/>
  <c r="AO212" i="9" s="1"/>
  <c r="AG213" i="9" s="1"/>
  <c r="AK96" i="9"/>
  <c r="AI96" i="9" s="1"/>
  <c r="AO96" i="9" s="1"/>
  <c r="AG97" i="9" s="1"/>
  <c r="AK12" i="9"/>
  <c r="AI12" i="9" s="1"/>
  <c r="AO12" i="9" s="1"/>
  <c r="AG13" i="9" s="1"/>
  <c r="AK56" i="9"/>
  <c r="AI56" i="9" s="1"/>
  <c r="AO56" i="9" s="1"/>
  <c r="AG57" i="9" s="1"/>
  <c r="AK149" i="9"/>
  <c r="Z13" i="11"/>
  <c r="R14" i="11" s="1"/>
  <c r="V13" i="11"/>
  <c r="X13" i="11" s="1"/>
  <c r="Z56" i="11"/>
  <c r="R57" i="11" s="1"/>
  <c r="V56" i="11"/>
  <c r="X56" i="11" s="1"/>
  <c r="Z148" i="11"/>
  <c r="R149" i="11" s="1"/>
  <c r="V148" i="11"/>
  <c r="X148" i="11" s="1"/>
  <c r="V29" i="11"/>
  <c r="X29" i="11" s="1"/>
  <c r="Z29" i="11"/>
  <c r="R30" i="11" s="1"/>
  <c r="Z148" i="10"/>
  <c r="R149" i="10" s="1"/>
  <c r="V148" i="10"/>
  <c r="X148" i="10" s="1"/>
  <c r="Z12" i="10"/>
  <c r="R13" i="10" s="1"/>
  <c r="V12" i="10"/>
  <c r="X12" i="10" s="1"/>
  <c r="Z56" i="10"/>
  <c r="R57" i="10" s="1"/>
  <c r="V56" i="10"/>
  <c r="X56" i="10" s="1"/>
  <c r="V29" i="10"/>
  <c r="X29" i="10" s="1"/>
  <c r="Z29" i="10"/>
  <c r="R30" i="10" s="1"/>
  <c r="Z29" i="9"/>
  <c r="R30" i="9" s="1"/>
  <c r="V29" i="9"/>
  <c r="X29" i="9" s="1"/>
  <c r="Z57" i="9"/>
  <c r="R58" i="9" s="1"/>
  <c r="V57" i="9"/>
  <c r="X57" i="9" s="1"/>
  <c r="Z149" i="9"/>
  <c r="R150" i="9" s="1"/>
  <c r="V149" i="9"/>
  <c r="X149" i="9" s="1"/>
  <c r="Z96" i="9"/>
  <c r="R97" i="9" s="1"/>
  <c r="V96" i="9"/>
  <c r="X96" i="9" s="1"/>
  <c r="Z213" i="9"/>
  <c r="R214" i="9" s="1"/>
  <c r="V213" i="9"/>
  <c r="X213" i="9" s="1"/>
  <c r="G28" i="11"/>
  <c r="I28" i="11" s="1"/>
  <c r="K28" i="11"/>
  <c r="C29" i="11" s="1"/>
  <c r="K12" i="11"/>
  <c r="C13" i="11" s="1"/>
  <c r="G12" i="11"/>
  <c r="I12" i="11" s="1"/>
  <c r="G28" i="10"/>
  <c r="I28" i="10" s="1"/>
  <c r="K28" i="10"/>
  <c r="C29" i="10" s="1"/>
  <c r="K12" i="10"/>
  <c r="C13" i="10" s="1"/>
  <c r="G12" i="10"/>
  <c r="I12" i="10" s="1"/>
  <c r="K97" i="9"/>
  <c r="C98" i="9" s="1"/>
  <c r="G97" i="9"/>
  <c r="I97" i="9" s="1"/>
  <c r="K29" i="9"/>
  <c r="C30" i="9" s="1"/>
  <c r="G29" i="9"/>
  <c r="I29" i="9" s="1"/>
  <c r="K11" i="9"/>
  <c r="C12" i="9" s="1"/>
  <c r="G11" i="9"/>
  <c r="I11" i="9" s="1"/>
  <c r="T147" i="7"/>
  <c r="V147" i="7" s="1"/>
  <c r="X147" i="7"/>
  <c r="P148" i="7" s="1"/>
  <c r="T147" i="6"/>
  <c r="V147" i="6" s="1"/>
  <c r="X147" i="6"/>
  <c r="P148" i="6" s="1"/>
  <c r="T147" i="5"/>
  <c r="V147" i="5" s="1"/>
  <c r="X147" i="5"/>
  <c r="P148" i="5" s="1"/>
  <c r="X95" i="7"/>
  <c r="P96" i="7" s="1"/>
  <c r="T95" i="7"/>
  <c r="V95" i="7" s="1"/>
  <c r="X95" i="6"/>
  <c r="P96" i="6" s="1"/>
  <c r="T95" i="6"/>
  <c r="V95" i="6" s="1"/>
  <c r="X55" i="7"/>
  <c r="P56" i="7" s="1"/>
  <c r="T55" i="7"/>
  <c r="V55" i="7" s="1"/>
  <c r="X55" i="6"/>
  <c r="P56" i="6" s="1"/>
  <c r="T55" i="6"/>
  <c r="V55" i="6" s="1"/>
  <c r="X55" i="5"/>
  <c r="P56" i="5" s="1"/>
  <c r="T55" i="5"/>
  <c r="V55" i="5" s="1"/>
  <c r="X27" i="7"/>
  <c r="P28" i="7" s="1"/>
  <c r="T27" i="7"/>
  <c r="V27" i="7" s="1"/>
  <c r="X27" i="6"/>
  <c r="P28" i="6" s="1"/>
  <c r="T27" i="6"/>
  <c r="V27" i="6" s="1"/>
  <c r="X26" i="5"/>
  <c r="P27" i="5" s="1"/>
  <c r="X11" i="7"/>
  <c r="P12" i="7" s="1"/>
  <c r="T11" i="7"/>
  <c r="V11" i="7" s="1"/>
  <c r="X11" i="6"/>
  <c r="P12" i="6" s="1"/>
  <c r="T11" i="6"/>
  <c r="V11" i="6" s="1"/>
  <c r="E34" i="5"/>
  <c r="E47" i="5"/>
  <c r="E45" i="5"/>
  <c r="E43" i="5"/>
  <c r="E41" i="5"/>
  <c r="E39" i="5"/>
  <c r="E37" i="5"/>
  <c r="E35" i="5"/>
  <c r="E32" i="5"/>
  <c r="E30" i="5"/>
  <c r="E28" i="5"/>
  <c r="E26" i="5"/>
  <c r="E46" i="5"/>
  <c r="E42" i="5"/>
  <c r="E38" i="5"/>
  <c r="E33" i="5"/>
  <c r="E29" i="5"/>
  <c r="E48" i="5"/>
  <c r="E44" i="5"/>
  <c r="E40" i="5"/>
  <c r="E36" i="5"/>
  <c r="E31" i="5"/>
  <c r="E27" i="5"/>
  <c r="G25" i="5"/>
  <c r="K25" i="5"/>
  <c r="C26" i="5" s="1"/>
  <c r="C10" i="5"/>
  <c r="K10" i="5" s="1"/>
  <c r="E48" i="7"/>
  <c r="E46" i="7"/>
  <c r="E44" i="7"/>
  <c r="E42" i="7"/>
  <c r="E40" i="7"/>
  <c r="E38" i="7"/>
  <c r="E36" i="7"/>
  <c r="E34" i="7"/>
  <c r="E32" i="7"/>
  <c r="E30" i="7"/>
  <c r="E28" i="7"/>
  <c r="E26" i="7"/>
  <c r="E45" i="7"/>
  <c r="E41" i="7"/>
  <c r="E37" i="7"/>
  <c r="E33" i="7"/>
  <c r="E29" i="7"/>
  <c r="E47" i="7"/>
  <c r="E43" i="7"/>
  <c r="E39" i="7"/>
  <c r="E35" i="7"/>
  <c r="E31" i="7"/>
  <c r="E27" i="7"/>
  <c r="G9" i="7"/>
  <c r="K9" i="7"/>
  <c r="C10" i="7" s="1"/>
  <c r="K25" i="7"/>
  <c r="C26" i="7" s="1"/>
  <c r="G25" i="7"/>
  <c r="K53" i="7"/>
  <c r="C54" i="7" s="1"/>
  <c r="G53" i="7"/>
  <c r="E19" i="7"/>
  <c r="E17" i="7"/>
  <c r="E15" i="7"/>
  <c r="E13" i="7"/>
  <c r="E11" i="7"/>
  <c r="E18" i="7"/>
  <c r="E14" i="7"/>
  <c r="E20" i="7"/>
  <c r="E16" i="7"/>
  <c r="E12" i="7"/>
  <c r="I53" i="7"/>
  <c r="E54" i="7"/>
  <c r="E57" i="6"/>
  <c r="K27" i="6"/>
  <c r="C28" i="6" s="1"/>
  <c r="G27" i="6"/>
  <c r="I27" i="6" s="1"/>
  <c r="K9" i="6"/>
  <c r="C10" i="6" s="1"/>
  <c r="G9" i="6"/>
  <c r="I9" i="6" l="1"/>
  <c r="I9" i="7"/>
  <c r="K210" i="7"/>
  <c r="C211" i="7" s="1"/>
  <c r="G210" i="7"/>
  <c r="I210" i="7" s="1"/>
  <c r="AR53" i="7"/>
  <c r="AX53" i="7" s="1"/>
  <c r="AP54" i="7" s="1"/>
  <c r="AT54" i="7" s="1"/>
  <c r="AR54" i="7" s="1"/>
  <c r="AX54" i="7" s="1"/>
  <c r="AP55" i="7" s="1"/>
  <c r="AT55" i="7" s="1"/>
  <c r="AR55" i="7" s="1"/>
  <c r="AX55" i="7" s="1"/>
  <c r="AP56" i="7" s="1"/>
  <c r="AV89" i="7"/>
  <c r="I25" i="8" s="1"/>
  <c r="AE146" i="7"/>
  <c r="AK146" i="7" s="1"/>
  <c r="AC147" i="7" s="1"/>
  <c r="AG147" i="7" s="1"/>
  <c r="AE147" i="7" s="1"/>
  <c r="AK147" i="7" s="1"/>
  <c r="AC148" i="7" s="1"/>
  <c r="AI205" i="7"/>
  <c r="G27" i="8" s="1"/>
  <c r="X210" i="7"/>
  <c r="P211" i="7" s="1"/>
  <c r="T210" i="7"/>
  <c r="V210" i="7" s="1"/>
  <c r="AR25" i="7"/>
  <c r="AX25" i="7" s="1"/>
  <c r="AP26" i="7" s="1"/>
  <c r="AT26" i="7" s="1"/>
  <c r="AR26" i="7" s="1"/>
  <c r="AX26" i="7" s="1"/>
  <c r="AP27" i="7" s="1"/>
  <c r="AT27" i="7" s="1"/>
  <c r="AV49" i="7"/>
  <c r="I24" i="8" s="1"/>
  <c r="K94" i="7"/>
  <c r="C95" i="7" s="1"/>
  <c r="G94" i="7"/>
  <c r="AR25" i="6"/>
  <c r="AV49" i="6"/>
  <c r="I15" i="8" s="1"/>
  <c r="AE209" i="6"/>
  <c r="AK209" i="6" s="1"/>
  <c r="AC210" i="6" s="1"/>
  <c r="AI281" i="6"/>
  <c r="G19" i="8" s="1"/>
  <c r="AV89" i="6"/>
  <c r="I16" i="8" s="1"/>
  <c r="AR53" i="6"/>
  <c r="AE9" i="6"/>
  <c r="AK9" i="6" s="1"/>
  <c r="AC10" i="6" s="1"/>
  <c r="AG10" i="6" s="1"/>
  <c r="AE10" i="6" s="1"/>
  <c r="AK10" i="6" s="1"/>
  <c r="AC11" i="6" s="1"/>
  <c r="AG11" i="6" s="1"/>
  <c r="AE11" i="6" s="1"/>
  <c r="AK11" i="6" s="1"/>
  <c r="AC12" i="6" s="1"/>
  <c r="AI21" i="6"/>
  <c r="G14" i="8" s="1"/>
  <c r="K96" i="11"/>
  <c r="C97" i="11" s="1"/>
  <c r="G96" i="11"/>
  <c r="I96" i="11" s="1"/>
  <c r="K97" i="10"/>
  <c r="C98" i="10" s="1"/>
  <c r="G97" i="10"/>
  <c r="I97" i="10" s="1"/>
  <c r="G212" i="10"/>
  <c r="I212" i="10" s="1"/>
  <c r="K212" i="10"/>
  <c r="C213" i="10" s="1"/>
  <c r="AR209" i="7"/>
  <c r="AX209" i="7" s="1"/>
  <c r="AP210" i="7" s="1"/>
  <c r="AT210" i="7" s="1"/>
  <c r="AR210" i="7" s="1"/>
  <c r="AX210" i="7" s="1"/>
  <c r="AP211" i="7" s="1"/>
  <c r="AT211" i="7" s="1"/>
  <c r="AR211" i="7" s="1"/>
  <c r="AX211" i="7" s="1"/>
  <c r="AP212" i="7" s="1"/>
  <c r="AT212" i="7" s="1"/>
  <c r="AR212" i="7" s="1"/>
  <c r="AX212" i="7" s="1"/>
  <c r="AP213" i="7" s="1"/>
  <c r="AV281" i="7"/>
  <c r="I28" i="8" s="1"/>
  <c r="AR146" i="7"/>
  <c r="AX146" i="7" s="1"/>
  <c r="AP147" i="7" s="1"/>
  <c r="AT147" i="7" s="1"/>
  <c r="AR147" i="7" s="1"/>
  <c r="AX147" i="7" s="1"/>
  <c r="AP148" i="7" s="1"/>
  <c r="AV205" i="7"/>
  <c r="I27" i="8" s="1"/>
  <c r="AE53" i="7"/>
  <c r="AK53" i="7" s="1"/>
  <c r="AC54" i="7" s="1"/>
  <c r="AG54" i="7" s="1"/>
  <c r="AE54" i="7" s="1"/>
  <c r="AK54" i="7" s="1"/>
  <c r="AC55" i="7" s="1"/>
  <c r="AG55" i="7" s="1"/>
  <c r="AE55" i="7" s="1"/>
  <c r="AK55" i="7" s="1"/>
  <c r="AC56" i="7" s="1"/>
  <c r="AI89" i="7"/>
  <c r="G25" i="8" s="1"/>
  <c r="G94" i="6"/>
  <c r="K94" i="6"/>
  <c r="C95" i="6" s="1"/>
  <c r="K146" i="6"/>
  <c r="C147" i="6" s="1"/>
  <c r="G146" i="6"/>
  <c r="I146" i="6" s="1"/>
  <c r="G146" i="7"/>
  <c r="I146" i="7" s="1"/>
  <c r="K146" i="7"/>
  <c r="C147" i="7" s="1"/>
  <c r="G212" i="11"/>
  <c r="I212" i="11" s="1"/>
  <c r="K212" i="11"/>
  <c r="C213" i="11" s="1"/>
  <c r="G149" i="10"/>
  <c r="I149" i="10" s="1"/>
  <c r="K149" i="10"/>
  <c r="C150" i="10" s="1"/>
  <c r="AR209" i="6"/>
  <c r="AV281" i="6"/>
  <c r="I19" i="8" s="1"/>
  <c r="AR93" i="6"/>
  <c r="AE94" i="6"/>
  <c r="AK94" i="6" s="1"/>
  <c r="AC95" i="6" s="1"/>
  <c r="AG95" i="6" s="1"/>
  <c r="AE95" i="6" s="1"/>
  <c r="AK95" i="6" s="1"/>
  <c r="AC96" i="6" s="1"/>
  <c r="AG96" i="6" s="1"/>
  <c r="AE96" i="6" s="1"/>
  <c r="AK96" i="6" s="1"/>
  <c r="AC97" i="6" s="1"/>
  <c r="AE93" i="6"/>
  <c r="AK93" i="6" s="1"/>
  <c r="AC94" i="6" s="1"/>
  <c r="AG94" i="6" s="1"/>
  <c r="AI89" i="6"/>
  <c r="G16" i="8" s="1"/>
  <c r="AE53" i="6"/>
  <c r="AK53" i="6" s="1"/>
  <c r="AC54" i="6" s="1"/>
  <c r="AG54" i="6" s="1"/>
  <c r="AE54" i="6" s="1"/>
  <c r="AK54" i="6" s="1"/>
  <c r="AC55" i="6" s="1"/>
  <c r="AG55" i="6" s="1"/>
  <c r="AE55" i="6" s="1"/>
  <c r="AK55" i="6" s="1"/>
  <c r="AC56" i="6" s="1"/>
  <c r="X210" i="6"/>
  <c r="P211" i="6" s="1"/>
  <c r="T210" i="6"/>
  <c r="V210" i="6" s="1"/>
  <c r="AI205" i="6"/>
  <c r="G18" i="8" s="1"/>
  <c r="AE145" i="6"/>
  <c r="AK145" i="6" s="1"/>
  <c r="AC146" i="6" s="1"/>
  <c r="AG146" i="6" s="1"/>
  <c r="I25" i="7"/>
  <c r="AI21" i="7"/>
  <c r="G23" i="8" s="1"/>
  <c r="AE9" i="7"/>
  <c r="AK9" i="7" s="1"/>
  <c r="AC10" i="7" s="1"/>
  <c r="AG10" i="7" s="1"/>
  <c r="AE10" i="7" s="1"/>
  <c r="AK10" i="7" s="1"/>
  <c r="AC11" i="7" s="1"/>
  <c r="AG11" i="7" s="1"/>
  <c r="AE11" i="7" s="1"/>
  <c r="AK11" i="7" s="1"/>
  <c r="AC12" i="7" s="1"/>
  <c r="V209" i="7"/>
  <c r="AE25" i="7"/>
  <c r="AK25" i="7" s="1"/>
  <c r="AC26" i="7" s="1"/>
  <c r="AG26" i="7" s="1"/>
  <c r="AE26" i="7" s="1"/>
  <c r="AK26" i="7" s="1"/>
  <c r="AC27" i="7" s="1"/>
  <c r="AG27" i="7" s="1"/>
  <c r="AE27" i="7" s="1"/>
  <c r="AK27" i="7" s="1"/>
  <c r="AC28" i="7" s="1"/>
  <c r="AG28" i="7" s="1"/>
  <c r="AE28" i="7" s="1"/>
  <c r="AK28" i="7" s="1"/>
  <c r="AC29" i="7" s="1"/>
  <c r="AG29" i="7" s="1"/>
  <c r="AE29" i="7" s="1"/>
  <c r="AK29" i="7" s="1"/>
  <c r="AC30" i="7" s="1"/>
  <c r="AI49" i="7"/>
  <c r="G24" i="8" s="1"/>
  <c r="G210" i="6"/>
  <c r="I210" i="6" s="1"/>
  <c r="K210" i="6"/>
  <c r="C211" i="6" s="1"/>
  <c r="AE25" i="6"/>
  <c r="AK25" i="6" s="1"/>
  <c r="AC26" i="6" s="1"/>
  <c r="AG26" i="6" s="1"/>
  <c r="AI49" i="6"/>
  <c r="G15" i="8" s="1"/>
  <c r="AR9" i="6"/>
  <c r="AV21" i="6"/>
  <c r="I14" i="8" s="1"/>
  <c r="G54" i="6"/>
  <c r="K54" i="6"/>
  <c r="C55" i="6" s="1"/>
  <c r="AV21" i="7"/>
  <c r="I23" i="8" s="1"/>
  <c r="AR9" i="7"/>
  <c r="AX9" i="7" s="1"/>
  <c r="AP10" i="7" s="1"/>
  <c r="AT10" i="7" s="1"/>
  <c r="AR10" i="7" s="1"/>
  <c r="AX10" i="7" s="1"/>
  <c r="AP11" i="7" s="1"/>
  <c r="AT11" i="7" s="1"/>
  <c r="AR11" i="7" s="1"/>
  <c r="AX11" i="7" s="1"/>
  <c r="AP12" i="7" s="1"/>
  <c r="AE209" i="7"/>
  <c r="AK209" i="7" s="1"/>
  <c r="AC210" i="7" s="1"/>
  <c r="AI281" i="7"/>
  <c r="G28" i="8" s="1"/>
  <c r="AI141" i="7"/>
  <c r="G26" i="8" s="1"/>
  <c r="AE93" i="7"/>
  <c r="AK93" i="7" s="1"/>
  <c r="AC94" i="7" s="1"/>
  <c r="AG94" i="7" s="1"/>
  <c r="AE94" i="7" s="1"/>
  <c r="AK94" i="7" s="1"/>
  <c r="AC95" i="7" s="1"/>
  <c r="AG95" i="7" s="1"/>
  <c r="AE95" i="7" s="1"/>
  <c r="AK95" i="7" s="1"/>
  <c r="AC96" i="7" s="1"/>
  <c r="AG96" i="7" s="1"/>
  <c r="AE96" i="7" s="1"/>
  <c r="AK96" i="7" s="1"/>
  <c r="AC97" i="7" s="1"/>
  <c r="AG97" i="7" s="1"/>
  <c r="AE97" i="7" s="1"/>
  <c r="AK97" i="7" s="1"/>
  <c r="AC98" i="7" s="1"/>
  <c r="AV141" i="7"/>
  <c r="I26" i="8" s="1"/>
  <c r="AR93" i="7"/>
  <c r="AX93" i="7" s="1"/>
  <c r="AP94" i="7" s="1"/>
  <c r="AT94" i="7" s="1"/>
  <c r="I145" i="6"/>
  <c r="I145" i="7"/>
  <c r="AV141" i="6"/>
  <c r="I17" i="8" s="1"/>
  <c r="AI141" i="6"/>
  <c r="G17" i="8" s="1"/>
  <c r="AV205" i="6"/>
  <c r="I18" i="8" s="1"/>
  <c r="AR145" i="6"/>
  <c r="V209" i="6"/>
  <c r="K148" i="11"/>
  <c r="C149" i="11" s="1"/>
  <c r="G148" i="11"/>
  <c r="I148" i="11" s="1"/>
  <c r="AE145" i="5"/>
  <c r="AK145" i="5" s="1"/>
  <c r="AC146" i="5" s="1"/>
  <c r="I25" i="5"/>
  <c r="K210" i="5"/>
  <c r="C211" i="5" s="1"/>
  <c r="G210" i="5"/>
  <c r="I210" i="5" s="1"/>
  <c r="K146" i="5"/>
  <c r="C147" i="5" s="1"/>
  <c r="G146" i="5"/>
  <c r="I146" i="5" s="1"/>
  <c r="G94" i="5"/>
  <c r="I94" i="5" s="1"/>
  <c r="K94" i="5"/>
  <c r="C95" i="5" s="1"/>
  <c r="AG146" i="5"/>
  <c r="AR145" i="5"/>
  <c r="AX145" i="5" s="1"/>
  <c r="AP146" i="5" s="1"/>
  <c r="AT146" i="5" s="1"/>
  <c r="AR146" i="5" s="1"/>
  <c r="AX146" i="5" s="1"/>
  <c r="AP147" i="5" s="1"/>
  <c r="AT147" i="5" s="1"/>
  <c r="AR147" i="5" s="1"/>
  <c r="AX147" i="5" s="1"/>
  <c r="AP148" i="5" s="1"/>
  <c r="AT148" i="5" s="1"/>
  <c r="AR148" i="5" s="1"/>
  <c r="AX148" i="5" s="1"/>
  <c r="AP149" i="5" s="1"/>
  <c r="AR209" i="5"/>
  <c r="AX209" i="5" s="1"/>
  <c r="AP210" i="5" s="1"/>
  <c r="AT210" i="5" s="1"/>
  <c r="AR210" i="5" s="1"/>
  <c r="AX210" i="5" s="1"/>
  <c r="AP211" i="5" s="1"/>
  <c r="AT211" i="5" s="1"/>
  <c r="AR211" i="5" s="1"/>
  <c r="AX211" i="5" s="1"/>
  <c r="AP212" i="5" s="1"/>
  <c r="AT212" i="5" s="1"/>
  <c r="AR212" i="5" s="1"/>
  <c r="AX212" i="5" s="1"/>
  <c r="AP213" i="5" s="1"/>
  <c r="AT213" i="5" s="1"/>
  <c r="AR213" i="5" s="1"/>
  <c r="AX213" i="5" s="1"/>
  <c r="AP214" i="5" s="1"/>
  <c r="V209" i="5"/>
  <c r="AV21" i="5"/>
  <c r="I5" i="8" s="1"/>
  <c r="AE93" i="5"/>
  <c r="AK93" i="5" s="1"/>
  <c r="AC94" i="5" s="1"/>
  <c r="AR93" i="5"/>
  <c r="AX93" i="5" s="1"/>
  <c r="AP94" i="5" s="1"/>
  <c r="AT94" i="5" s="1"/>
  <c r="AR94" i="5" s="1"/>
  <c r="AX94" i="5" s="1"/>
  <c r="AP95" i="5" s="1"/>
  <c r="AT95" i="5" s="1"/>
  <c r="AR95" i="5" s="1"/>
  <c r="AX95" i="5" s="1"/>
  <c r="AP96" i="5" s="1"/>
  <c r="AT96" i="5" s="1"/>
  <c r="AR96" i="5" s="1"/>
  <c r="AX96" i="5" s="1"/>
  <c r="AP97" i="5" s="1"/>
  <c r="AV141" i="5"/>
  <c r="I8" i="8" s="1"/>
  <c r="V9" i="5"/>
  <c r="V93" i="5"/>
  <c r="X27" i="5"/>
  <c r="P28" i="5" s="1"/>
  <c r="T28" i="5" s="1"/>
  <c r="T27" i="5"/>
  <c r="E55" i="5"/>
  <c r="E56" i="5" s="1"/>
  <c r="AR25" i="5"/>
  <c r="AX25" i="5" s="1"/>
  <c r="AP26" i="5" s="1"/>
  <c r="AT26" i="5" s="1"/>
  <c r="AR26" i="5" s="1"/>
  <c r="AX26" i="5" s="1"/>
  <c r="AP27" i="5" s="1"/>
  <c r="AT27" i="5" s="1"/>
  <c r="AR27" i="5" s="1"/>
  <c r="AX27" i="5" s="1"/>
  <c r="AP28" i="5" s="1"/>
  <c r="AT28" i="5" s="1"/>
  <c r="AR28" i="5" s="1"/>
  <c r="AX28" i="5" s="1"/>
  <c r="AP29" i="5" s="1"/>
  <c r="AT29" i="5" s="1"/>
  <c r="AR29" i="5" s="1"/>
  <c r="AX29" i="5" s="1"/>
  <c r="AP30" i="5" s="1"/>
  <c r="AV49" i="5"/>
  <c r="I6" i="8" s="1"/>
  <c r="AE146" i="5"/>
  <c r="AK146" i="5" s="1"/>
  <c r="AC147" i="5" s="1"/>
  <c r="AV205" i="5"/>
  <c r="I9" i="8" s="1"/>
  <c r="AR53" i="5"/>
  <c r="AX53" i="5" s="1"/>
  <c r="AP54" i="5" s="1"/>
  <c r="AT54" i="5" s="1"/>
  <c r="AR54" i="5" s="1"/>
  <c r="AX54" i="5" s="1"/>
  <c r="AP55" i="5" s="1"/>
  <c r="AT55" i="5" s="1"/>
  <c r="AR55" i="5" s="1"/>
  <c r="AX55" i="5" s="1"/>
  <c r="AP56" i="5" s="1"/>
  <c r="AT56" i="5" s="1"/>
  <c r="AR56" i="5" s="1"/>
  <c r="AX56" i="5" s="1"/>
  <c r="AP57" i="5" s="1"/>
  <c r="AV89" i="5"/>
  <c r="I7" i="8" s="1"/>
  <c r="AE25" i="5"/>
  <c r="AK25" i="5" s="1"/>
  <c r="AC26" i="5" s="1"/>
  <c r="G54" i="5"/>
  <c r="I54" i="5" s="1"/>
  <c r="K54" i="5"/>
  <c r="C55" i="5" s="1"/>
  <c r="AV281" i="5"/>
  <c r="I10" i="8" s="1"/>
  <c r="T210" i="5"/>
  <c r="V210" i="5" s="1"/>
  <c r="X210" i="5"/>
  <c r="P211" i="5" s="1"/>
  <c r="AR9" i="5"/>
  <c r="AX9" i="5" s="1"/>
  <c r="AP10" i="5" s="1"/>
  <c r="AT10" i="5" s="1"/>
  <c r="AR10" i="5" s="1"/>
  <c r="AX10" i="5" s="1"/>
  <c r="AP11" i="5" s="1"/>
  <c r="AT11" i="5" s="1"/>
  <c r="AR11" i="5" s="1"/>
  <c r="AX11" i="5" s="1"/>
  <c r="AP12" i="5" s="1"/>
  <c r="AT12" i="5" s="1"/>
  <c r="AR12" i="5" s="1"/>
  <c r="AX12" i="5" s="1"/>
  <c r="AP13" i="5" s="1"/>
  <c r="AE209" i="5"/>
  <c r="AK209" i="5" s="1"/>
  <c r="AC210" i="5" s="1"/>
  <c r="AE53" i="5"/>
  <c r="AK53" i="5" s="1"/>
  <c r="AC54" i="5" s="1"/>
  <c r="T10" i="5"/>
  <c r="V10" i="5" s="1"/>
  <c r="X10" i="5"/>
  <c r="P11" i="5" s="1"/>
  <c r="T94" i="5"/>
  <c r="V94" i="5" s="1"/>
  <c r="X94" i="5"/>
  <c r="P95" i="5" s="1"/>
  <c r="E60" i="11"/>
  <c r="K59" i="11"/>
  <c r="C60" i="11" s="1"/>
  <c r="G59" i="11"/>
  <c r="I59" i="11" s="1"/>
  <c r="V96" i="11"/>
  <c r="X96" i="11" s="1"/>
  <c r="Z96" i="11"/>
  <c r="R97" i="11" s="1"/>
  <c r="Z213" i="11"/>
  <c r="R214" i="11" s="1"/>
  <c r="V213" i="11"/>
  <c r="X213" i="11" s="1"/>
  <c r="E60" i="10"/>
  <c r="K58" i="10"/>
  <c r="C59" i="10" s="1"/>
  <c r="G58" i="10"/>
  <c r="I58" i="10" s="1"/>
  <c r="V213" i="10"/>
  <c r="X213" i="10" s="1"/>
  <c r="Z213" i="10"/>
  <c r="R214" i="10" s="1"/>
  <c r="Z96" i="10"/>
  <c r="R97" i="10" s="1"/>
  <c r="V96" i="10"/>
  <c r="X96" i="10" s="1"/>
  <c r="E59" i="9"/>
  <c r="G212" i="9"/>
  <c r="I212" i="9" s="1"/>
  <c r="K212" i="9"/>
  <c r="C213" i="9" s="1"/>
  <c r="Z12" i="9"/>
  <c r="R13" i="9" s="1"/>
  <c r="V12" i="9"/>
  <c r="X12" i="9" s="1"/>
  <c r="G148" i="9"/>
  <c r="I148" i="9" s="1"/>
  <c r="K148" i="9"/>
  <c r="C149" i="9" s="1"/>
  <c r="AZ12" i="11"/>
  <c r="AX12" i="11" s="1"/>
  <c r="BD12" i="11" s="1"/>
  <c r="AV13" i="11" s="1"/>
  <c r="AZ97" i="11"/>
  <c r="AX97" i="11" s="1"/>
  <c r="BD97" i="11" s="1"/>
  <c r="AV98" i="11" s="1"/>
  <c r="AZ149" i="11"/>
  <c r="AX149" i="11" s="1"/>
  <c r="BD149" i="11" s="1"/>
  <c r="AV150" i="11" s="1"/>
  <c r="AZ56" i="11"/>
  <c r="AX56" i="11" s="1"/>
  <c r="BD56" i="11" s="1"/>
  <c r="AV57" i="11" s="1"/>
  <c r="AZ28" i="11"/>
  <c r="AX28" i="11" s="1"/>
  <c r="BD28" i="11" s="1"/>
  <c r="AV29" i="11" s="1"/>
  <c r="AZ212" i="11"/>
  <c r="AX212" i="11" s="1"/>
  <c r="BD212" i="11" s="1"/>
  <c r="AV213" i="11" s="1"/>
  <c r="AZ56" i="10"/>
  <c r="AX56" i="10" s="1"/>
  <c r="BD56" i="10" s="1"/>
  <c r="AV57" i="10" s="1"/>
  <c r="AZ97" i="10"/>
  <c r="AX97" i="10" s="1"/>
  <c r="BD97" i="10" s="1"/>
  <c r="AV98" i="10" s="1"/>
  <c r="AZ149" i="10"/>
  <c r="AX149" i="10" s="1"/>
  <c r="BD149" i="10" s="1"/>
  <c r="AV150" i="10" s="1"/>
  <c r="AZ12" i="10"/>
  <c r="AX12" i="10" s="1"/>
  <c r="BD12" i="10" s="1"/>
  <c r="AV13" i="10" s="1"/>
  <c r="AZ28" i="10"/>
  <c r="AX28" i="10" s="1"/>
  <c r="BD28" i="10" s="1"/>
  <c r="AV29" i="10" s="1"/>
  <c r="AZ212" i="10"/>
  <c r="AX212" i="10" s="1"/>
  <c r="BD212" i="10"/>
  <c r="AV213" i="10" s="1"/>
  <c r="AZ57" i="9"/>
  <c r="AX57" i="9" s="1"/>
  <c r="BD57" i="9" s="1"/>
  <c r="AV58" i="9" s="1"/>
  <c r="AZ97" i="9"/>
  <c r="AX97" i="9" s="1"/>
  <c r="BD97" i="9" s="1"/>
  <c r="AV98" i="9" s="1"/>
  <c r="AZ13" i="9"/>
  <c r="AX13" i="9" s="1"/>
  <c r="BD13" i="9" s="1"/>
  <c r="AV14" i="9" s="1"/>
  <c r="AZ150" i="9"/>
  <c r="AX150" i="9" s="1"/>
  <c r="BD150" i="9" s="1"/>
  <c r="AV151" i="9" s="1"/>
  <c r="AZ213" i="9"/>
  <c r="AX213" i="9" s="1"/>
  <c r="BD213" i="9" s="1"/>
  <c r="AV214" i="9" s="1"/>
  <c r="AK212" i="11"/>
  <c r="AI212" i="11" s="1"/>
  <c r="AO212" i="11" s="1"/>
  <c r="AG213" i="11" s="1"/>
  <c r="AK96" i="11"/>
  <c r="AI96" i="11" s="1"/>
  <c r="AO96" i="11" s="1"/>
  <c r="AG97" i="11" s="1"/>
  <c r="AK28" i="11"/>
  <c r="AI28" i="11" s="1"/>
  <c r="AO28" i="11" s="1"/>
  <c r="AG29" i="11" s="1"/>
  <c r="AK12" i="11"/>
  <c r="AI12" i="11" s="1"/>
  <c r="AO12" i="11" s="1"/>
  <c r="AG13" i="11" s="1"/>
  <c r="AK56" i="11"/>
  <c r="AI56" i="11" s="1"/>
  <c r="AO56" i="11" s="1"/>
  <c r="AG57" i="11" s="1"/>
  <c r="AK148" i="11"/>
  <c r="AI148" i="11" s="1"/>
  <c r="AO148" i="11" s="1"/>
  <c r="AG149" i="11" s="1"/>
  <c r="AO12" i="10"/>
  <c r="AG13" i="10" s="1"/>
  <c r="AK12" i="10"/>
  <c r="AI12" i="10" s="1"/>
  <c r="AO148" i="10"/>
  <c r="AG149" i="10" s="1"/>
  <c r="AK148" i="10"/>
  <c r="AI148" i="10" s="1"/>
  <c r="AO56" i="10"/>
  <c r="AG57" i="10" s="1"/>
  <c r="AK56" i="10"/>
  <c r="AI56" i="10" s="1"/>
  <c r="AO96" i="10"/>
  <c r="AG97" i="10" s="1"/>
  <c r="AK96" i="10"/>
  <c r="AI96" i="10" s="1"/>
  <c r="AO28" i="10"/>
  <c r="AG29" i="10" s="1"/>
  <c r="AK28" i="10"/>
  <c r="AI28" i="10" s="1"/>
  <c r="AO212" i="10"/>
  <c r="AG213" i="10" s="1"/>
  <c r="AK212" i="10"/>
  <c r="AI212" i="10" s="1"/>
  <c r="AI149" i="9"/>
  <c r="AO149" i="9" s="1"/>
  <c r="AK13" i="9"/>
  <c r="AI13" i="9" s="1"/>
  <c r="AO13" i="9" s="1"/>
  <c r="AG14" i="9" s="1"/>
  <c r="AK213" i="9"/>
  <c r="AI213" i="9" s="1"/>
  <c r="AO213" i="9" s="1"/>
  <c r="AG214" i="9" s="1"/>
  <c r="AK57" i="9"/>
  <c r="AI57" i="9" s="1"/>
  <c r="AO57" i="9" s="1"/>
  <c r="AG58" i="9" s="1"/>
  <c r="AK97" i="9"/>
  <c r="AI97" i="9" s="1"/>
  <c r="AO97" i="9" s="1"/>
  <c r="AG98" i="9" s="1"/>
  <c r="AK29" i="9"/>
  <c r="AI29" i="9" s="1"/>
  <c r="AO29" i="9" s="1"/>
  <c r="AG30" i="9" s="1"/>
  <c r="Z149" i="11"/>
  <c r="R150" i="11" s="1"/>
  <c r="V149" i="11"/>
  <c r="X149" i="11" s="1"/>
  <c r="Z57" i="11"/>
  <c r="R58" i="11" s="1"/>
  <c r="V57" i="11"/>
  <c r="X57" i="11" s="1"/>
  <c r="Z14" i="11"/>
  <c r="R15" i="11" s="1"/>
  <c r="V14" i="11"/>
  <c r="X14" i="11" s="1"/>
  <c r="Z30" i="11"/>
  <c r="R31" i="11" s="1"/>
  <c r="V30" i="11"/>
  <c r="X30" i="11" s="1"/>
  <c r="Z57" i="10"/>
  <c r="R58" i="10" s="1"/>
  <c r="V57" i="10"/>
  <c r="X57" i="10" s="1"/>
  <c r="Z30" i="10"/>
  <c r="R31" i="10" s="1"/>
  <c r="V30" i="10"/>
  <c r="X30" i="10" s="1"/>
  <c r="Z13" i="10"/>
  <c r="R14" i="10" s="1"/>
  <c r="V13" i="10"/>
  <c r="X13" i="10" s="1"/>
  <c r="Z149" i="10"/>
  <c r="R150" i="10" s="1"/>
  <c r="V149" i="10"/>
  <c r="X149" i="10" s="1"/>
  <c r="Z214" i="9"/>
  <c r="R215" i="9" s="1"/>
  <c r="V214" i="9"/>
  <c r="X214" i="9" s="1"/>
  <c r="Z97" i="9"/>
  <c r="R98" i="9" s="1"/>
  <c r="V97" i="9"/>
  <c r="X97" i="9" s="1"/>
  <c r="Z150" i="9"/>
  <c r="R151" i="9" s="1"/>
  <c r="V150" i="9"/>
  <c r="X150" i="9" s="1"/>
  <c r="Z58" i="9"/>
  <c r="R59" i="9" s="1"/>
  <c r="V58" i="9"/>
  <c r="X58" i="9" s="1"/>
  <c r="Z30" i="9"/>
  <c r="R31" i="9" s="1"/>
  <c r="V30" i="9"/>
  <c r="X30" i="9" s="1"/>
  <c r="G29" i="11"/>
  <c r="I29" i="11" s="1"/>
  <c r="K29" i="11"/>
  <c r="C30" i="11" s="1"/>
  <c r="K13" i="11"/>
  <c r="C14" i="11" s="1"/>
  <c r="G13" i="11"/>
  <c r="I13" i="11" s="1"/>
  <c r="G29" i="10"/>
  <c r="I29" i="10" s="1"/>
  <c r="K29" i="10"/>
  <c r="C30" i="10" s="1"/>
  <c r="K13" i="10"/>
  <c r="C14" i="10" s="1"/>
  <c r="G13" i="10"/>
  <c r="I13" i="10" s="1"/>
  <c r="K98" i="9"/>
  <c r="C99" i="9" s="1"/>
  <c r="G98" i="9"/>
  <c r="I98" i="9" s="1"/>
  <c r="K30" i="9"/>
  <c r="C31" i="9" s="1"/>
  <c r="G30" i="9"/>
  <c r="I30" i="9" s="1"/>
  <c r="K12" i="9"/>
  <c r="C13" i="9" s="1"/>
  <c r="G12" i="9"/>
  <c r="I12" i="9" s="1"/>
  <c r="AT213" i="7"/>
  <c r="AR213" i="7" s="1"/>
  <c r="AX213" i="7" s="1"/>
  <c r="AP214" i="7" s="1"/>
  <c r="AT214" i="5"/>
  <c r="AR214" i="5" s="1"/>
  <c r="AX214" i="5" s="1"/>
  <c r="AP215" i="5" s="1"/>
  <c r="AT56" i="7"/>
  <c r="AR56" i="7" s="1"/>
  <c r="AX56" i="7" s="1"/>
  <c r="AP57" i="7" s="1"/>
  <c r="AT12" i="7"/>
  <c r="AR12" i="7" s="1"/>
  <c r="AX12" i="7" s="1"/>
  <c r="AP13" i="7" s="1"/>
  <c r="AT149" i="5"/>
  <c r="AR149" i="5" s="1"/>
  <c r="AX149" i="5" s="1"/>
  <c r="AP150" i="5" s="1"/>
  <c r="AT97" i="5"/>
  <c r="AR97" i="5" s="1"/>
  <c r="AX97" i="5" s="1"/>
  <c r="AP98" i="5" s="1"/>
  <c r="AT57" i="5"/>
  <c r="AR57" i="5" s="1"/>
  <c r="AX57" i="5" s="1"/>
  <c r="AP58" i="5" s="1"/>
  <c r="AT13" i="5"/>
  <c r="AR13" i="5" s="1"/>
  <c r="AX13" i="5" s="1"/>
  <c r="AP14" i="5" s="1"/>
  <c r="AG56" i="7"/>
  <c r="AE56" i="7" s="1"/>
  <c r="AK56" i="7" s="1"/>
  <c r="AC57" i="7" s="1"/>
  <c r="AG12" i="7"/>
  <c r="AE12" i="7" s="1"/>
  <c r="AK12" i="7" s="1"/>
  <c r="AC13" i="7" s="1"/>
  <c r="AG97" i="6"/>
  <c r="AE97" i="6" s="1"/>
  <c r="AK97" i="6" s="1"/>
  <c r="AC98" i="6" s="1"/>
  <c r="AG56" i="6"/>
  <c r="AE56" i="6" s="1"/>
  <c r="AK56" i="6" s="1"/>
  <c r="AC57" i="6" s="1"/>
  <c r="AG12" i="6"/>
  <c r="AE12" i="6" s="1"/>
  <c r="AK12" i="6" s="1"/>
  <c r="AC13" i="6" s="1"/>
  <c r="X148" i="7"/>
  <c r="P149" i="7" s="1"/>
  <c r="T148" i="7"/>
  <c r="V148" i="7" s="1"/>
  <c r="X148" i="6"/>
  <c r="P149" i="6" s="1"/>
  <c r="T148" i="6"/>
  <c r="V148" i="6" s="1"/>
  <c r="X148" i="5"/>
  <c r="P149" i="5" s="1"/>
  <c r="T148" i="5"/>
  <c r="V148" i="5" s="1"/>
  <c r="X96" i="7"/>
  <c r="P97" i="7" s="1"/>
  <c r="T96" i="7"/>
  <c r="V96" i="7" s="1"/>
  <c r="X96" i="6"/>
  <c r="P97" i="6" s="1"/>
  <c r="T96" i="6"/>
  <c r="V96" i="6" s="1"/>
  <c r="T56" i="7"/>
  <c r="V56" i="7" s="1"/>
  <c r="X56" i="7"/>
  <c r="P57" i="7" s="1"/>
  <c r="T56" i="6"/>
  <c r="V56" i="6" s="1"/>
  <c r="X56" i="6"/>
  <c r="P57" i="6" s="1"/>
  <c r="X56" i="5"/>
  <c r="P57" i="5" s="1"/>
  <c r="T56" i="5"/>
  <c r="V56" i="5" s="1"/>
  <c r="X28" i="7"/>
  <c r="P29" i="7" s="1"/>
  <c r="T28" i="7"/>
  <c r="V28" i="7" s="1"/>
  <c r="X28" i="6"/>
  <c r="P29" i="6" s="1"/>
  <c r="T28" i="6"/>
  <c r="V28" i="6" s="1"/>
  <c r="V28" i="5"/>
  <c r="X12" i="7"/>
  <c r="P13" i="7" s="1"/>
  <c r="T12" i="7"/>
  <c r="V12" i="7" s="1"/>
  <c r="X12" i="6"/>
  <c r="P13" i="6" s="1"/>
  <c r="T12" i="6"/>
  <c r="V12" i="6" s="1"/>
  <c r="G10" i="5"/>
  <c r="G26" i="5"/>
  <c r="I26" i="5" s="1"/>
  <c r="K26" i="5"/>
  <c r="C27" i="5" s="1"/>
  <c r="E55" i="7"/>
  <c r="K10" i="7"/>
  <c r="C11" i="7" s="1"/>
  <c r="G10" i="7"/>
  <c r="I10" i="7" s="1"/>
  <c r="K54" i="7"/>
  <c r="C55" i="7" s="1"/>
  <c r="G54" i="7"/>
  <c r="I54" i="7" s="1"/>
  <c r="K26" i="7"/>
  <c r="C27" i="7" s="1"/>
  <c r="G26" i="7"/>
  <c r="I26" i="7" s="1"/>
  <c r="E58" i="6"/>
  <c r="G28" i="6"/>
  <c r="I28" i="6" s="1"/>
  <c r="K28" i="6"/>
  <c r="C29" i="6" s="1"/>
  <c r="K10" i="6"/>
  <c r="C11" i="6" s="1"/>
  <c r="G10" i="6"/>
  <c r="I10" i="6" s="1"/>
  <c r="AR27" i="7" l="1"/>
  <c r="AX27" i="7" s="1"/>
  <c r="AP28" i="7" s="1"/>
  <c r="AT28" i="7" s="1"/>
  <c r="AR28" i="7" s="1"/>
  <c r="AX28" i="7" s="1"/>
  <c r="AP29" i="7" s="1"/>
  <c r="AT29" i="7" s="1"/>
  <c r="AR29" i="7" s="1"/>
  <c r="AX29" i="7" s="1"/>
  <c r="AP30" i="7" s="1"/>
  <c r="AT30" i="7" s="1"/>
  <c r="AR30" i="7" s="1"/>
  <c r="AX30" i="7" s="1"/>
  <c r="AP31" i="7" s="1"/>
  <c r="I54" i="6"/>
  <c r="AX9" i="6"/>
  <c r="AP10" i="6" s="1"/>
  <c r="AT10" i="6" s="1"/>
  <c r="K150" i="10"/>
  <c r="C151" i="10" s="1"/>
  <c r="G150" i="10"/>
  <c r="I150" i="10" s="1"/>
  <c r="K213" i="11"/>
  <c r="C214" i="11" s="1"/>
  <c r="G213" i="11"/>
  <c r="I213" i="11" s="1"/>
  <c r="G147" i="7"/>
  <c r="K147" i="7"/>
  <c r="C148" i="7" s="1"/>
  <c r="K95" i="6"/>
  <c r="C96" i="6" s="1"/>
  <c r="G95" i="6"/>
  <c r="I95" i="6" s="1"/>
  <c r="AR94" i="7"/>
  <c r="AX94" i="7" s="1"/>
  <c r="AP95" i="7" s="1"/>
  <c r="AT95" i="7" s="1"/>
  <c r="AR95" i="7" s="1"/>
  <c r="AX95" i="7" s="1"/>
  <c r="AP96" i="7" s="1"/>
  <c r="AT96" i="7" s="1"/>
  <c r="AR96" i="7" s="1"/>
  <c r="AX96" i="7" s="1"/>
  <c r="AP97" i="7" s="1"/>
  <c r="AT97" i="7" s="1"/>
  <c r="AR97" i="7" s="1"/>
  <c r="AX97" i="7" s="1"/>
  <c r="AP98" i="7" s="1"/>
  <c r="G98" i="10"/>
  <c r="I98" i="10" s="1"/>
  <c r="K98" i="10"/>
  <c r="C99" i="10" s="1"/>
  <c r="K97" i="11"/>
  <c r="C98" i="11" s="1"/>
  <c r="G97" i="11"/>
  <c r="I97" i="11" s="1"/>
  <c r="AX53" i="6"/>
  <c r="AP54" i="6" s="1"/>
  <c r="AT54" i="6" s="1"/>
  <c r="AE26" i="6"/>
  <c r="AK26" i="6" s="1"/>
  <c r="AC27" i="6" s="1"/>
  <c r="AG27" i="6" s="1"/>
  <c r="AE27" i="6" s="1"/>
  <c r="AK27" i="6" s="1"/>
  <c r="AC28" i="6" s="1"/>
  <c r="AG28" i="6" s="1"/>
  <c r="AE28" i="6" s="1"/>
  <c r="AK28" i="6" s="1"/>
  <c r="AC29" i="6" s="1"/>
  <c r="AG29" i="6" s="1"/>
  <c r="AE29" i="6" s="1"/>
  <c r="AK29" i="6" s="1"/>
  <c r="AC30" i="6" s="1"/>
  <c r="AX25" i="6"/>
  <c r="AP26" i="6" s="1"/>
  <c r="AT26" i="6" s="1"/>
  <c r="K95" i="7"/>
  <c r="C96" i="7" s="1"/>
  <c r="G95" i="7"/>
  <c r="I95" i="7" s="1"/>
  <c r="X211" i="7"/>
  <c r="P212" i="7" s="1"/>
  <c r="T211" i="7"/>
  <c r="G149" i="11"/>
  <c r="I149" i="11" s="1"/>
  <c r="K149" i="11"/>
  <c r="C150" i="11" s="1"/>
  <c r="AX145" i="6"/>
  <c r="AP146" i="6" s="1"/>
  <c r="AT146" i="6" s="1"/>
  <c r="AG210" i="7"/>
  <c r="K55" i="6"/>
  <c r="C56" i="6" s="1"/>
  <c r="G55" i="6"/>
  <c r="I55" i="6" s="1"/>
  <c r="G211" i="6"/>
  <c r="I211" i="6" s="1"/>
  <c r="K211" i="6"/>
  <c r="C212" i="6" s="1"/>
  <c r="AE146" i="6"/>
  <c r="AK146" i="6" s="1"/>
  <c r="AC147" i="6" s="1"/>
  <c r="AG147" i="6" s="1"/>
  <c r="AE147" i="6" s="1"/>
  <c r="AK147" i="6" s="1"/>
  <c r="AC148" i="6" s="1"/>
  <c r="T211" i="6"/>
  <c r="X211" i="6"/>
  <c r="P212" i="6" s="1"/>
  <c r="AX93" i="6"/>
  <c r="AP94" i="6" s="1"/>
  <c r="AT94" i="6" s="1"/>
  <c r="AX209" i="6"/>
  <c r="AP210" i="6" s="1"/>
  <c r="AT210" i="6" s="1"/>
  <c r="G147" i="6"/>
  <c r="K147" i="6"/>
  <c r="C148" i="6" s="1"/>
  <c r="I94" i="6"/>
  <c r="AT148" i="7"/>
  <c r="K213" i="10"/>
  <c r="C214" i="10" s="1"/>
  <c r="G213" i="10"/>
  <c r="I213" i="10" s="1"/>
  <c r="AG210" i="6"/>
  <c r="I94" i="7"/>
  <c r="AG148" i="7"/>
  <c r="G211" i="7"/>
  <c r="K211" i="7"/>
  <c r="C212" i="7" s="1"/>
  <c r="I10" i="5"/>
  <c r="AG54" i="5"/>
  <c r="AG210" i="5"/>
  <c r="X211" i="5"/>
  <c r="P212" i="5" s="1"/>
  <c r="T211" i="5"/>
  <c r="V211" i="5" s="1"/>
  <c r="AG26" i="5"/>
  <c r="E57" i="5"/>
  <c r="AG147" i="5"/>
  <c r="G147" i="5"/>
  <c r="I147" i="5" s="1"/>
  <c r="K147" i="5"/>
  <c r="C148" i="5" s="1"/>
  <c r="K211" i="5"/>
  <c r="C212" i="5" s="1"/>
  <c r="G211" i="5"/>
  <c r="I211" i="5" s="1"/>
  <c r="X28" i="5"/>
  <c r="P29" i="5" s="1"/>
  <c r="T29" i="5" s="1"/>
  <c r="X95" i="5"/>
  <c r="P96" i="5" s="1"/>
  <c r="T95" i="5"/>
  <c r="V95" i="5" s="1"/>
  <c r="T11" i="5"/>
  <c r="V11" i="5" s="1"/>
  <c r="X11" i="5"/>
  <c r="P12" i="5" s="1"/>
  <c r="G55" i="5"/>
  <c r="I55" i="5" s="1"/>
  <c r="K55" i="5"/>
  <c r="C56" i="5" s="1"/>
  <c r="V27" i="5"/>
  <c r="AG94" i="5"/>
  <c r="G95" i="5"/>
  <c r="I95" i="5" s="1"/>
  <c r="K95" i="5"/>
  <c r="C96" i="5" s="1"/>
  <c r="K60" i="11"/>
  <c r="C61" i="11" s="1"/>
  <c r="G60" i="11"/>
  <c r="E61" i="11"/>
  <c r="I60" i="11"/>
  <c r="V97" i="11"/>
  <c r="X97" i="11" s="1"/>
  <c r="Z97" i="11"/>
  <c r="R98" i="11" s="1"/>
  <c r="Z214" i="11"/>
  <c r="R215" i="11" s="1"/>
  <c r="V214" i="11"/>
  <c r="X214" i="11" s="1"/>
  <c r="G59" i="10"/>
  <c r="I59" i="10" s="1"/>
  <c r="K59" i="10"/>
  <c r="C60" i="10" s="1"/>
  <c r="E61" i="10"/>
  <c r="V97" i="10"/>
  <c r="X97" i="10" s="1"/>
  <c r="Z97" i="10"/>
  <c r="R98" i="10" s="1"/>
  <c r="V214" i="10"/>
  <c r="X214" i="10" s="1"/>
  <c r="Z214" i="10"/>
  <c r="R215" i="10" s="1"/>
  <c r="E60" i="9"/>
  <c r="K149" i="9"/>
  <c r="C150" i="9" s="1"/>
  <c r="G149" i="9"/>
  <c r="I149" i="9" s="1"/>
  <c r="G213" i="9"/>
  <c r="I213" i="9" s="1"/>
  <c r="K213" i="9"/>
  <c r="C214" i="9" s="1"/>
  <c r="V13" i="9"/>
  <c r="X13" i="9" s="1"/>
  <c r="Z13" i="9"/>
  <c r="R14" i="9" s="1"/>
  <c r="AZ57" i="11"/>
  <c r="AX57" i="11" s="1"/>
  <c r="BD57" i="11" s="1"/>
  <c r="AV58" i="11" s="1"/>
  <c r="AZ98" i="11"/>
  <c r="AX98" i="11" s="1"/>
  <c r="BD98" i="11" s="1"/>
  <c r="AV99" i="11" s="1"/>
  <c r="AZ29" i="11"/>
  <c r="AX29" i="11" s="1"/>
  <c r="BD29" i="11" s="1"/>
  <c r="AV30" i="11" s="1"/>
  <c r="AZ150" i="11"/>
  <c r="AX150" i="11" s="1"/>
  <c r="BD150" i="11" s="1"/>
  <c r="AV151" i="11" s="1"/>
  <c r="AZ13" i="11"/>
  <c r="AX13" i="11" s="1"/>
  <c r="BD13" i="11" s="1"/>
  <c r="AV14" i="11" s="1"/>
  <c r="AZ213" i="11"/>
  <c r="AX213" i="11" s="1"/>
  <c r="BD213" i="11" s="1"/>
  <c r="AV214" i="11" s="1"/>
  <c r="AZ13" i="10"/>
  <c r="AX13" i="10" s="1"/>
  <c r="BD13" i="10" s="1"/>
  <c r="AV14" i="10" s="1"/>
  <c r="AZ98" i="10"/>
  <c r="AX98" i="10" s="1"/>
  <c r="BD98" i="10" s="1"/>
  <c r="AV99" i="10" s="1"/>
  <c r="AZ29" i="10"/>
  <c r="AX29" i="10" s="1"/>
  <c r="BD29" i="10" s="1"/>
  <c r="AV30" i="10" s="1"/>
  <c r="AZ150" i="10"/>
  <c r="AX150" i="10" s="1"/>
  <c r="BD150" i="10" s="1"/>
  <c r="AV151" i="10" s="1"/>
  <c r="AZ57" i="10"/>
  <c r="AX57" i="10" s="1"/>
  <c r="BD57" i="10" s="1"/>
  <c r="AV58" i="10" s="1"/>
  <c r="AZ213" i="10"/>
  <c r="AX213" i="10" s="1"/>
  <c r="BD213" i="10" s="1"/>
  <c r="AV214" i="10" s="1"/>
  <c r="AZ214" i="9"/>
  <c r="AX214" i="9" s="1"/>
  <c r="BD214" i="9" s="1"/>
  <c r="AV215" i="9" s="1"/>
  <c r="AZ14" i="9"/>
  <c r="AX14" i="9" s="1"/>
  <c r="BD14" i="9" s="1"/>
  <c r="AV15" i="9" s="1"/>
  <c r="AZ151" i="9"/>
  <c r="AX151" i="9" s="1"/>
  <c r="BD151" i="9" s="1"/>
  <c r="AV152" i="9" s="1"/>
  <c r="AZ98" i="9"/>
  <c r="AX98" i="9" s="1"/>
  <c r="BD98" i="9" s="1"/>
  <c r="AV99" i="9" s="1"/>
  <c r="AZ58" i="9"/>
  <c r="AX58" i="9" s="1"/>
  <c r="BD58" i="9" s="1"/>
  <c r="AV59" i="9" s="1"/>
  <c r="AK97" i="11"/>
  <c r="AI97" i="11" s="1"/>
  <c r="AO97" i="11" s="1"/>
  <c r="AG98" i="11" s="1"/>
  <c r="AK213" i="11"/>
  <c r="AI213" i="11" s="1"/>
  <c r="AO213" i="11" s="1"/>
  <c r="AG214" i="11" s="1"/>
  <c r="AK149" i="11"/>
  <c r="AI149" i="11" s="1"/>
  <c r="AO149" i="11" s="1"/>
  <c r="AG150" i="11" s="1"/>
  <c r="AK57" i="11"/>
  <c r="AI57" i="11" s="1"/>
  <c r="AO57" i="11" s="1"/>
  <c r="AG58" i="11" s="1"/>
  <c r="AK13" i="11"/>
  <c r="AI13" i="11" s="1"/>
  <c r="AO13" i="11" s="1"/>
  <c r="AG14" i="11" s="1"/>
  <c r="AK29" i="11"/>
  <c r="AI29" i="11" s="1"/>
  <c r="AO29" i="11" s="1"/>
  <c r="AG30" i="11" s="1"/>
  <c r="AK213" i="10"/>
  <c r="AI213" i="10" s="1"/>
  <c r="AO213" i="10" s="1"/>
  <c r="AG214" i="10" s="1"/>
  <c r="AK29" i="10"/>
  <c r="AI29" i="10" s="1"/>
  <c r="AO29" i="10" s="1"/>
  <c r="AG30" i="10" s="1"/>
  <c r="AK97" i="10"/>
  <c r="AI97" i="10" s="1"/>
  <c r="AO97" i="10" s="1"/>
  <c r="AG98" i="10" s="1"/>
  <c r="AK57" i="10"/>
  <c r="AI57" i="10" s="1"/>
  <c r="AO57" i="10" s="1"/>
  <c r="AG58" i="10" s="1"/>
  <c r="AK149" i="10"/>
  <c r="AI149" i="10" s="1"/>
  <c r="AO149" i="10" s="1"/>
  <c r="AG150" i="10" s="1"/>
  <c r="AK13" i="10"/>
  <c r="AI13" i="10" s="1"/>
  <c r="AO13" i="10" s="1"/>
  <c r="AG14" i="10" s="1"/>
  <c r="AG150" i="9"/>
  <c r="AK150" i="9" s="1"/>
  <c r="AK30" i="9"/>
  <c r="AI30" i="9" s="1"/>
  <c r="AO30" i="9" s="1"/>
  <c r="AG31" i="9" s="1"/>
  <c r="AK58" i="9"/>
  <c r="AI58" i="9" s="1"/>
  <c r="AO58" i="9" s="1"/>
  <c r="AG59" i="9" s="1"/>
  <c r="AK14" i="9"/>
  <c r="AI14" i="9" s="1"/>
  <c r="AO14" i="9" s="1"/>
  <c r="AG15" i="9" s="1"/>
  <c r="AK98" i="9"/>
  <c r="AI98" i="9" s="1"/>
  <c r="AO98" i="9" s="1"/>
  <c r="AG99" i="9" s="1"/>
  <c r="AK214" i="9"/>
  <c r="AI214" i="9" s="1"/>
  <c r="AO214" i="9" s="1"/>
  <c r="AG215" i="9" s="1"/>
  <c r="V31" i="11"/>
  <c r="X31" i="11" s="1"/>
  <c r="Z31" i="11"/>
  <c r="R32" i="11" s="1"/>
  <c r="Z15" i="11"/>
  <c r="R16" i="11" s="1"/>
  <c r="V15" i="11"/>
  <c r="X15" i="11" s="1"/>
  <c r="Z58" i="11"/>
  <c r="R59" i="11" s="1"/>
  <c r="V58" i="11"/>
  <c r="X58" i="11" s="1"/>
  <c r="Z150" i="11"/>
  <c r="R151" i="11" s="1"/>
  <c r="V150" i="11"/>
  <c r="X150" i="11" s="1"/>
  <c r="Z150" i="10"/>
  <c r="R151" i="10" s="1"/>
  <c r="V150" i="10"/>
  <c r="X150" i="10" s="1"/>
  <c r="Z14" i="10"/>
  <c r="R15" i="10" s="1"/>
  <c r="V14" i="10"/>
  <c r="X14" i="10" s="1"/>
  <c r="V31" i="10"/>
  <c r="X31" i="10" s="1"/>
  <c r="Z31" i="10"/>
  <c r="R32" i="10" s="1"/>
  <c r="Z58" i="10"/>
  <c r="R59" i="10" s="1"/>
  <c r="V58" i="10"/>
  <c r="X58" i="10" s="1"/>
  <c r="Z31" i="9"/>
  <c r="R32" i="9" s="1"/>
  <c r="V31" i="9"/>
  <c r="X31" i="9" s="1"/>
  <c r="Z59" i="9"/>
  <c r="R60" i="9" s="1"/>
  <c r="V59" i="9"/>
  <c r="X59" i="9" s="1"/>
  <c r="Z151" i="9"/>
  <c r="R152" i="9" s="1"/>
  <c r="V151" i="9"/>
  <c r="X151" i="9" s="1"/>
  <c r="Z98" i="9"/>
  <c r="R99" i="9" s="1"/>
  <c r="V98" i="9"/>
  <c r="X98" i="9" s="1"/>
  <c r="Z215" i="9"/>
  <c r="R216" i="9" s="1"/>
  <c r="V215" i="9"/>
  <c r="X215" i="9" s="1"/>
  <c r="K14" i="11"/>
  <c r="C15" i="11" s="1"/>
  <c r="G14" i="11"/>
  <c r="I14" i="11" s="1"/>
  <c r="G30" i="11"/>
  <c r="I30" i="11" s="1"/>
  <c r="K30" i="11"/>
  <c r="C31" i="11" s="1"/>
  <c r="K14" i="10"/>
  <c r="C15" i="10" s="1"/>
  <c r="G14" i="10"/>
  <c r="I14" i="10" s="1"/>
  <c r="G30" i="10"/>
  <c r="I30" i="10" s="1"/>
  <c r="K30" i="10"/>
  <c r="C31" i="10" s="1"/>
  <c r="K99" i="9"/>
  <c r="C100" i="9" s="1"/>
  <c r="G99" i="9"/>
  <c r="I99" i="9" s="1"/>
  <c r="G31" i="9"/>
  <c r="I31" i="9" s="1"/>
  <c r="K31" i="9"/>
  <c r="C32" i="9" s="1"/>
  <c r="K13" i="9"/>
  <c r="C14" i="9" s="1"/>
  <c r="G13" i="9"/>
  <c r="I13" i="9" s="1"/>
  <c r="AT214" i="7"/>
  <c r="AR214" i="7" s="1"/>
  <c r="AX214" i="7" s="1"/>
  <c r="AP215" i="7" s="1"/>
  <c r="AT215" i="5"/>
  <c r="AT13" i="7"/>
  <c r="AR13" i="7" s="1"/>
  <c r="AX13" i="7" s="1"/>
  <c r="AP14" i="7" s="1"/>
  <c r="AT57" i="7"/>
  <c r="AR57" i="7" s="1"/>
  <c r="AX57" i="7" s="1"/>
  <c r="AP58" i="7" s="1"/>
  <c r="AT98" i="7"/>
  <c r="AR98" i="7" s="1"/>
  <c r="AX98" i="7" s="1"/>
  <c r="AP99" i="7" s="1"/>
  <c r="AT150" i="5"/>
  <c r="AR150" i="5" s="1"/>
  <c r="AX150" i="5" s="1"/>
  <c r="AP151" i="5" s="1"/>
  <c r="AT98" i="5"/>
  <c r="AT58" i="5"/>
  <c r="AR58" i="5" s="1"/>
  <c r="AX58" i="5" s="1"/>
  <c r="AP59" i="5" s="1"/>
  <c r="AT30" i="5"/>
  <c r="AR30" i="5" s="1"/>
  <c r="AX30" i="5" s="1"/>
  <c r="AP31" i="5" s="1"/>
  <c r="AT14" i="5"/>
  <c r="AR14" i="5" s="1"/>
  <c r="AX14" i="5" s="1"/>
  <c r="AP15" i="5" s="1"/>
  <c r="AG13" i="7"/>
  <c r="AE13" i="7" s="1"/>
  <c r="AK13" i="7" s="1"/>
  <c r="AC14" i="7" s="1"/>
  <c r="AG30" i="7"/>
  <c r="AE30" i="7" s="1"/>
  <c r="AK30" i="7" s="1"/>
  <c r="AC31" i="7" s="1"/>
  <c r="AG57" i="7"/>
  <c r="AE57" i="7" s="1"/>
  <c r="AK57" i="7" s="1"/>
  <c r="AC58" i="7" s="1"/>
  <c r="AG98" i="7"/>
  <c r="AE98" i="7" s="1"/>
  <c r="AK98" i="7" s="1"/>
  <c r="AC99" i="7" s="1"/>
  <c r="AG13" i="6"/>
  <c r="AE13" i="6" s="1"/>
  <c r="AK13" i="6" s="1"/>
  <c r="AC14" i="6" s="1"/>
  <c r="AG30" i="6"/>
  <c r="AE30" i="6" s="1"/>
  <c r="AK30" i="6" s="1"/>
  <c r="AC31" i="6" s="1"/>
  <c r="AG57" i="6"/>
  <c r="AE57" i="6" s="1"/>
  <c r="AK57" i="6" s="1"/>
  <c r="AC58" i="6" s="1"/>
  <c r="AG98" i="6"/>
  <c r="AE98" i="6" s="1"/>
  <c r="AK98" i="6" s="1"/>
  <c r="AC99" i="6" s="1"/>
  <c r="X149" i="7"/>
  <c r="P150" i="7" s="1"/>
  <c r="T149" i="7"/>
  <c r="V149" i="7" s="1"/>
  <c r="X149" i="6"/>
  <c r="P150" i="6" s="1"/>
  <c r="T149" i="6"/>
  <c r="V149" i="6" s="1"/>
  <c r="X149" i="5"/>
  <c r="P150" i="5" s="1"/>
  <c r="T149" i="5"/>
  <c r="V149" i="5" s="1"/>
  <c r="X97" i="7"/>
  <c r="P98" i="7" s="1"/>
  <c r="T97" i="7"/>
  <c r="V97" i="7" s="1"/>
  <c r="X97" i="6"/>
  <c r="P98" i="6" s="1"/>
  <c r="T97" i="6"/>
  <c r="V97" i="6" s="1"/>
  <c r="X57" i="7"/>
  <c r="P58" i="7" s="1"/>
  <c r="T57" i="7"/>
  <c r="V57" i="7" s="1"/>
  <c r="X57" i="6"/>
  <c r="P58" i="6" s="1"/>
  <c r="T57" i="6"/>
  <c r="V57" i="6" s="1"/>
  <c r="X57" i="5"/>
  <c r="P58" i="5" s="1"/>
  <c r="T57" i="5"/>
  <c r="V57" i="5" s="1"/>
  <c r="X29" i="7"/>
  <c r="P30" i="7" s="1"/>
  <c r="T29" i="7"/>
  <c r="V29" i="7" s="1"/>
  <c r="X29" i="6"/>
  <c r="P30" i="6" s="1"/>
  <c r="T29" i="6"/>
  <c r="V29" i="6" s="1"/>
  <c r="X29" i="5"/>
  <c r="P30" i="5" s="1"/>
  <c r="T30" i="5" s="1"/>
  <c r="V29" i="5"/>
  <c r="X13" i="7"/>
  <c r="P14" i="7" s="1"/>
  <c r="T13" i="7"/>
  <c r="V13" i="7" s="1"/>
  <c r="X13" i="6"/>
  <c r="P14" i="6" s="1"/>
  <c r="T13" i="6"/>
  <c r="V13" i="6" s="1"/>
  <c r="G27" i="5"/>
  <c r="I27" i="5" s="1"/>
  <c r="K27" i="5"/>
  <c r="C28" i="5" s="1"/>
  <c r="C11" i="5"/>
  <c r="K11" i="7"/>
  <c r="C12" i="7" s="1"/>
  <c r="G11" i="7"/>
  <c r="I11" i="7" s="1"/>
  <c r="E56" i="7"/>
  <c r="K27" i="7"/>
  <c r="C28" i="7" s="1"/>
  <c r="G27" i="7"/>
  <c r="I27" i="7" s="1"/>
  <c r="K55" i="7"/>
  <c r="C56" i="7" s="1"/>
  <c r="G55" i="7"/>
  <c r="I55" i="7" s="1"/>
  <c r="E59" i="6"/>
  <c r="K29" i="6"/>
  <c r="C30" i="6" s="1"/>
  <c r="G29" i="6"/>
  <c r="I29" i="6" s="1"/>
  <c r="K11" i="6"/>
  <c r="C12" i="6" s="1"/>
  <c r="G11" i="6"/>
  <c r="I11" i="6" s="1"/>
  <c r="K212" i="7" l="1"/>
  <c r="C213" i="7" s="1"/>
  <c r="G212" i="7"/>
  <c r="I212" i="7" s="1"/>
  <c r="AE148" i="7"/>
  <c r="AK148" i="7" s="1"/>
  <c r="AC149" i="7" s="1"/>
  <c r="AE210" i="6"/>
  <c r="AK210" i="6" s="1"/>
  <c r="AC211" i="6" s="1"/>
  <c r="AG211" i="6" s="1"/>
  <c r="AE211" i="6" s="1"/>
  <c r="AK211" i="6" s="1"/>
  <c r="AC212" i="6" s="1"/>
  <c r="AG212" i="6" s="1"/>
  <c r="AE212" i="6" s="1"/>
  <c r="AK212" i="6" s="1"/>
  <c r="AC213" i="6" s="1"/>
  <c r="G214" i="10"/>
  <c r="I214" i="10" s="1"/>
  <c r="K214" i="10"/>
  <c r="C215" i="10" s="1"/>
  <c r="AR148" i="7"/>
  <c r="AX148" i="7" s="1"/>
  <c r="AP149" i="7" s="1"/>
  <c r="K148" i="6"/>
  <c r="C149" i="6" s="1"/>
  <c r="G148" i="6"/>
  <c r="I148" i="6" s="1"/>
  <c r="AR94" i="6"/>
  <c r="T212" i="6"/>
  <c r="V212" i="6" s="1"/>
  <c r="X212" i="6"/>
  <c r="P213" i="6" s="1"/>
  <c r="AG148" i="6"/>
  <c r="AE148" i="6" s="1"/>
  <c r="AK148" i="6" s="1"/>
  <c r="AC149" i="6" s="1"/>
  <c r="G212" i="6"/>
  <c r="I212" i="6" s="1"/>
  <c r="K212" i="6"/>
  <c r="C213" i="6" s="1"/>
  <c r="K56" i="6"/>
  <c r="C57" i="6" s="1"/>
  <c r="G56" i="6"/>
  <c r="AE210" i="7"/>
  <c r="AK210" i="7" s="1"/>
  <c r="AC211" i="7" s="1"/>
  <c r="AG211" i="7" s="1"/>
  <c r="AE211" i="7" s="1"/>
  <c r="AK211" i="7" s="1"/>
  <c r="AC212" i="7" s="1"/>
  <c r="AG212" i="7" s="1"/>
  <c r="AE212" i="7" s="1"/>
  <c r="AK212" i="7" s="1"/>
  <c r="AC213" i="7" s="1"/>
  <c r="AG213" i="7" s="1"/>
  <c r="AE213" i="7" s="1"/>
  <c r="AK213" i="7" s="1"/>
  <c r="AC214" i="7" s="1"/>
  <c r="AR146" i="6"/>
  <c r="G150" i="11"/>
  <c r="I150" i="11" s="1"/>
  <c r="K150" i="11"/>
  <c r="C151" i="11" s="1"/>
  <c r="V211" i="7"/>
  <c r="K96" i="7"/>
  <c r="C97" i="7" s="1"/>
  <c r="G96" i="7"/>
  <c r="AR26" i="6"/>
  <c r="AR54" i="6"/>
  <c r="K99" i="10"/>
  <c r="C100" i="10" s="1"/>
  <c r="G99" i="10"/>
  <c r="I99" i="10" s="1"/>
  <c r="K148" i="7"/>
  <c r="C149" i="7" s="1"/>
  <c r="G148" i="7"/>
  <c r="I148" i="7" s="1"/>
  <c r="AR10" i="6"/>
  <c r="I211" i="7"/>
  <c r="I147" i="6"/>
  <c r="AR210" i="6"/>
  <c r="V211" i="6"/>
  <c r="T212" i="7"/>
  <c r="V212" i="7" s="1"/>
  <c r="X212" i="7"/>
  <c r="P213" i="7" s="1"/>
  <c r="K98" i="11"/>
  <c r="C99" i="11" s="1"/>
  <c r="G98" i="11"/>
  <c r="I98" i="11" s="1"/>
  <c r="K96" i="6"/>
  <c r="C97" i="6" s="1"/>
  <c r="G96" i="6"/>
  <c r="I147" i="7"/>
  <c r="K214" i="11"/>
  <c r="C215" i="11" s="1"/>
  <c r="G214" i="11"/>
  <c r="I214" i="11" s="1"/>
  <c r="G151" i="10"/>
  <c r="I151" i="10" s="1"/>
  <c r="K151" i="10"/>
  <c r="C152" i="10" s="1"/>
  <c r="K96" i="5"/>
  <c r="C97" i="5" s="1"/>
  <c r="G96" i="5"/>
  <c r="I96" i="5" s="1"/>
  <c r="AE94" i="5"/>
  <c r="AK94" i="5" s="1"/>
  <c r="AC95" i="5" s="1"/>
  <c r="AG95" i="5" s="1"/>
  <c r="AE95" i="5" s="1"/>
  <c r="AK95" i="5" s="1"/>
  <c r="AC96" i="5" s="1"/>
  <c r="AG96" i="5" s="1"/>
  <c r="AE96" i="5" s="1"/>
  <c r="AK96" i="5" s="1"/>
  <c r="AC97" i="5" s="1"/>
  <c r="AG97" i="5" s="1"/>
  <c r="AE97" i="5" s="1"/>
  <c r="AK97" i="5" s="1"/>
  <c r="AC98" i="5" s="1"/>
  <c r="AG98" i="5" s="1"/>
  <c r="AE98" i="5" s="1"/>
  <c r="AK98" i="5" s="1"/>
  <c r="AC99" i="5" s="1"/>
  <c r="AG99" i="5" s="1"/>
  <c r="AE99" i="5" s="1"/>
  <c r="AK99" i="5" s="1"/>
  <c r="AC100" i="5" s="1"/>
  <c r="T96" i="5"/>
  <c r="X96" i="5"/>
  <c r="P97" i="5" s="1"/>
  <c r="G148" i="5"/>
  <c r="I148" i="5" s="1"/>
  <c r="K148" i="5"/>
  <c r="C149" i="5" s="1"/>
  <c r="AE147" i="5"/>
  <c r="AK147" i="5" s="1"/>
  <c r="AC148" i="5" s="1"/>
  <c r="E58" i="5"/>
  <c r="AE26" i="5"/>
  <c r="AK26" i="5" s="1"/>
  <c r="AC27" i="5" s="1"/>
  <c r="T212" i="5"/>
  <c r="X212" i="5"/>
  <c r="P213" i="5" s="1"/>
  <c r="AE210" i="5"/>
  <c r="AK210" i="5" s="1"/>
  <c r="AC211" i="5" s="1"/>
  <c r="AG211" i="5" s="1"/>
  <c r="AE211" i="5" s="1"/>
  <c r="AK211" i="5" s="1"/>
  <c r="AC212" i="5" s="1"/>
  <c r="AG212" i="5" s="1"/>
  <c r="AE212" i="5" s="1"/>
  <c r="AK212" i="5" s="1"/>
  <c r="AC213" i="5" s="1"/>
  <c r="AG213" i="5" s="1"/>
  <c r="AE213" i="5" s="1"/>
  <c r="AK213" i="5" s="1"/>
  <c r="AC214" i="5" s="1"/>
  <c r="AG214" i="5" s="1"/>
  <c r="AE214" i="5" s="1"/>
  <c r="AK214" i="5" s="1"/>
  <c r="AC215" i="5" s="1"/>
  <c r="AG215" i="5" s="1"/>
  <c r="AE215" i="5" s="1"/>
  <c r="AK215" i="5" s="1"/>
  <c r="AC216" i="5" s="1"/>
  <c r="AR98" i="5"/>
  <c r="AX98" i="5" s="1"/>
  <c r="AP99" i="5" s="1"/>
  <c r="AR215" i="5"/>
  <c r="AX215" i="5" s="1"/>
  <c r="AP216" i="5" s="1"/>
  <c r="K56" i="5"/>
  <c r="C57" i="5" s="1"/>
  <c r="G56" i="5"/>
  <c r="I56" i="5" s="1"/>
  <c r="T12" i="5"/>
  <c r="V12" i="5" s="1"/>
  <c r="X12" i="5"/>
  <c r="P13" i="5" s="1"/>
  <c r="K212" i="5"/>
  <c r="C213" i="5" s="1"/>
  <c r="G212" i="5"/>
  <c r="I212" i="5" s="1"/>
  <c r="AE54" i="5"/>
  <c r="AK54" i="5" s="1"/>
  <c r="AC55" i="5" s="1"/>
  <c r="AG55" i="5" s="1"/>
  <c r="AE55" i="5" s="1"/>
  <c r="AK55" i="5" s="1"/>
  <c r="AC56" i="5" s="1"/>
  <c r="E62" i="11"/>
  <c r="K61" i="11"/>
  <c r="C62" i="11" s="1"/>
  <c r="G61" i="11"/>
  <c r="I61" i="11" s="1"/>
  <c r="Z98" i="11"/>
  <c r="R99" i="11" s="1"/>
  <c r="V98" i="11"/>
  <c r="X98" i="11" s="1"/>
  <c r="V215" i="11"/>
  <c r="X215" i="11" s="1"/>
  <c r="Z215" i="11"/>
  <c r="R216" i="11" s="1"/>
  <c r="K60" i="10"/>
  <c r="C61" i="10" s="1"/>
  <c r="G60" i="10"/>
  <c r="I60" i="10" s="1"/>
  <c r="E62" i="10"/>
  <c r="V215" i="10"/>
  <c r="X215" i="10" s="1"/>
  <c r="Z215" i="10"/>
  <c r="R216" i="10" s="1"/>
  <c r="V98" i="10"/>
  <c r="X98" i="10" s="1"/>
  <c r="Z98" i="10"/>
  <c r="R99" i="10" s="1"/>
  <c r="E61" i="9"/>
  <c r="Z14" i="9"/>
  <c r="R15" i="9" s="1"/>
  <c r="V14" i="9"/>
  <c r="X14" i="9" s="1"/>
  <c r="G214" i="9"/>
  <c r="I214" i="9" s="1"/>
  <c r="K214" i="9"/>
  <c r="C215" i="9" s="1"/>
  <c r="G150" i="9"/>
  <c r="I150" i="9" s="1"/>
  <c r="K150" i="9"/>
  <c r="C151" i="9" s="1"/>
  <c r="AZ151" i="11"/>
  <c r="AX151" i="11" s="1"/>
  <c r="BD151" i="11" s="1"/>
  <c r="AV152" i="11" s="1"/>
  <c r="AZ99" i="11"/>
  <c r="AX99" i="11" s="1"/>
  <c r="BD99" i="11" s="1"/>
  <c r="AV100" i="11" s="1"/>
  <c r="AZ14" i="11"/>
  <c r="AX14" i="11" s="1"/>
  <c r="BD14" i="11" s="1"/>
  <c r="AV15" i="11" s="1"/>
  <c r="AZ30" i="11"/>
  <c r="AX30" i="11" s="1"/>
  <c r="BD30" i="11" s="1"/>
  <c r="AV31" i="11" s="1"/>
  <c r="AZ58" i="11"/>
  <c r="AX58" i="11" s="1"/>
  <c r="BD58" i="11" s="1"/>
  <c r="AV59" i="11" s="1"/>
  <c r="AZ214" i="11"/>
  <c r="AX214" i="11" s="1"/>
  <c r="BD214" i="11" s="1"/>
  <c r="AV215" i="11" s="1"/>
  <c r="AZ151" i="10"/>
  <c r="AX151" i="10" s="1"/>
  <c r="BD151" i="10" s="1"/>
  <c r="AV152" i="10" s="1"/>
  <c r="AZ99" i="10"/>
  <c r="AX99" i="10" s="1"/>
  <c r="BD99" i="10" s="1"/>
  <c r="AV100" i="10" s="1"/>
  <c r="AZ58" i="10"/>
  <c r="AX58" i="10" s="1"/>
  <c r="BD58" i="10" s="1"/>
  <c r="AV59" i="10" s="1"/>
  <c r="AZ30" i="10"/>
  <c r="AX30" i="10" s="1"/>
  <c r="BD30" i="10" s="1"/>
  <c r="AV31" i="10" s="1"/>
  <c r="AZ14" i="10"/>
  <c r="AX14" i="10" s="1"/>
  <c r="BD14" i="10" s="1"/>
  <c r="AV15" i="10" s="1"/>
  <c r="AZ214" i="10"/>
  <c r="AX214" i="10" s="1"/>
  <c r="BD214" i="10" s="1"/>
  <c r="AV215" i="10" s="1"/>
  <c r="AZ59" i="9"/>
  <c r="AX59" i="9" s="1"/>
  <c r="BD59" i="9" s="1"/>
  <c r="AV60" i="9" s="1"/>
  <c r="AZ99" i="9"/>
  <c r="AX99" i="9" s="1"/>
  <c r="BD99" i="9" s="1"/>
  <c r="AV100" i="9" s="1"/>
  <c r="AZ152" i="9"/>
  <c r="AX152" i="9" s="1"/>
  <c r="BD152" i="9" s="1"/>
  <c r="AV153" i="9" s="1"/>
  <c r="AZ15" i="9"/>
  <c r="AX15" i="9" s="1"/>
  <c r="BD15" i="9" s="1"/>
  <c r="AV16" i="9" s="1"/>
  <c r="AZ215" i="9"/>
  <c r="AX215" i="9" s="1"/>
  <c r="BD215" i="9" s="1"/>
  <c r="AV216" i="9" s="1"/>
  <c r="AK214" i="11"/>
  <c r="AI214" i="11" s="1"/>
  <c r="AO214" i="11" s="1"/>
  <c r="AG215" i="11" s="1"/>
  <c r="AK98" i="11"/>
  <c r="AI98" i="11" s="1"/>
  <c r="AO98" i="11" s="1"/>
  <c r="AG99" i="11" s="1"/>
  <c r="AK30" i="11"/>
  <c r="AI30" i="11" s="1"/>
  <c r="AO30" i="11" s="1"/>
  <c r="AG31" i="11" s="1"/>
  <c r="AK14" i="11"/>
  <c r="AI14" i="11" s="1"/>
  <c r="AO14" i="11" s="1"/>
  <c r="AG15" i="11" s="1"/>
  <c r="AK58" i="11"/>
  <c r="AI58" i="11" s="1"/>
  <c r="AO58" i="11" s="1"/>
  <c r="AG59" i="11" s="1"/>
  <c r="AK150" i="11"/>
  <c r="AI150" i="11" s="1"/>
  <c r="AO150" i="11" s="1"/>
  <c r="AG151" i="11" s="1"/>
  <c r="AK14" i="10"/>
  <c r="AI14" i="10" s="1"/>
  <c r="AO14" i="10" s="1"/>
  <c r="AG15" i="10" s="1"/>
  <c r="AK150" i="10"/>
  <c r="AI150" i="10" s="1"/>
  <c r="AO150" i="10" s="1"/>
  <c r="AG151" i="10" s="1"/>
  <c r="AK58" i="10"/>
  <c r="AI58" i="10" s="1"/>
  <c r="AO58" i="10" s="1"/>
  <c r="AG59" i="10" s="1"/>
  <c r="AK98" i="10"/>
  <c r="AI98" i="10" s="1"/>
  <c r="AO98" i="10" s="1"/>
  <c r="AG99" i="10" s="1"/>
  <c r="AK30" i="10"/>
  <c r="AI30" i="10" s="1"/>
  <c r="AO30" i="10" s="1"/>
  <c r="AG31" i="10" s="1"/>
  <c r="AK214" i="10"/>
  <c r="AI214" i="10" s="1"/>
  <c r="AO214" i="10" s="1"/>
  <c r="AG215" i="10" s="1"/>
  <c r="AI150" i="9"/>
  <c r="AO150" i="9" s="1"/>
  <c r="AK99" i="9"/>
  <c r="AI99" i="9" s="1"/>
  <c r="AO99" i="9" s="1"/>
  <c r="AG100" i="9" s="1"/>
  <c r="AK59" i="9"/>
  <c r="AI59" i="9" s="1"/>
  <c r="AO59" i="9" s="1"/>
  <c r="AG60" i="9" s="1"/>
  <c r="AK215" i="9"/>
  <c r="AI215" i="9" s="1"/>
  <c r="AO215" i="9" s="1"/>
  <c r="AG216" i="9" s="1"/>
  <c r="AK15" i="9"/>
  <c r="AI15" i="9" s="1"/>
  <c r="AO15" i="9" s="1"/>
  <c r="AG16" i="9" s="1"/>
  <c r="AK31" i="9"/>
  <c r="AI31" i="9" s="1"/>
  <c r="AO31" i="9" s="1"/>
  <c r="AG32" i="9" s="1"/>
  <c r="Z151" i="11"/>
  <c r="R152" i="11" s="1"/>
  <c r="V151" i="11"/>
  <c r="X151" i="11" s="1"/>
  <c r="Z59" i="11"/>
  <c r="R60" i="11" s="1"/>
  <c r="V59" i="11"/>
  <c r="X59" i="11" s="1"/>
  <c r="Z16" i="11"/>
  <c r="R17" i="11" s="1"/>
  <c r="V16" i="11"/>
  <c r="X16" i="11" s="1"/>
  <c r="Z32" i="11"/>
  <c r="R33" i="11" s="1"/>
  <c r="V32" i="11"/>
  <c r="X32" i="11" s="1"/>
  <c r="Z32" i="10"/>
  <c r="R33" i="10" s="1"/>
  <c r="V32" i="10"/>
  <c r="X32" i="10" s="1"/>
  <c r="Z59" i="10"/>
  <c r="R60" i="10" s="1"/>
  <c r="V59" i="10"/>
  <c r="X59" i="10" s="1"/>
  <c r="Z15" i="10"/>
  <c r="R16" i="10" s="1"/>
  <c r="V15" i="10"/>
  <c r="X15" i="10" s="1"/>
  <c r="Z151" i="10"/>
  <c r="R152" i="10" s="1"/>
  <c r="V151" i="10"/>
  <c r="X151" i="10" s="1"/>
  <c r="Z216" i="9"/>
  <c r="R217" i="9" s="1"/>
  <c r="V216" i="9"/>
  <c r="X216" i="9" s="1"/>
  <c r="Z99" i="9"/>
  <c r="R100" i="9" s="1"/>
  <c r="V99" i="9"/>
  <c r="X99" i="9" s="1"/>
  <c r="Z152" i="9"/>
  <c r="R153" i="9" s="1"/>
  <c r="V152" i="9"/>
  <c r="X152" i="9" s="1"/>
  <c r="Z60" i="9"/>
  <c r="R61" i="9" s="1"/>
  <c r="V60" i="9"/>
  <c r="X60" i="9" s="1"/>
  <c r="Z32" i="9"/>
  <c r="R33" i="9" s="1"/>
  <c r="V32" i="9"/>
  <c r="X32" i="9" s="1"/>
  <c r="G31" i="11"/>
  <c r="I31" i="11" s="1"/>
  <c r="K31" i="11"/>
  <c r="C32" i="11" s="1"/>
  <c r="K15" i="11"/>
  <c r="C16" i="11" s="1"/>
  <c r="G15" i="11"/>
  <c r="I15" i="11" s="1"/>
  <c r="G31" i="10"/>
  <c r="I31" i="10" s="1"/>
  <c r="K31" i="10"/>
  <c r="C32" i="10" s="1"/>
  <c r="K15" i="10"/>
  <c r="C16" i="10" s="1"/>
  <c r="G15" i="10"/>
  <c r="I15" i="10" s="1"/>
  <c r="G100" i="9"/>
  <c r="I100" i="9" s="1"/>
  <c r="K100" i="9"/>
  <c r="C101" i="9" s="1"/>
  <c r="K32" i="9"/>
  <c r="C33" i="9" s="1"/>
  <c r="G32" i="9"/>
  <c r="I32" i="9" s="1"/>
  <c r="K14" i="9"/>
  <c r="C15" i="9" s="1"/>
  <c r="G14" i="9"/>
  <c r="I14" i="9" s="1"/>
  <c r="AT215" i="7"/>
  <c r="AR215" i="7" s="1"/>
  <c r="AX215" i="7" s="1"/>
  <c r="AP216" i="7" s="1"/>
  <c r="AG214" i="7"/>
  <c r="AE214" i="7" s="1"/>
  <c r="AK214" i="7" s="1"/>
  <c r="AC215" i="7" s="1"/>
  <c r="AT216" i="5"/>
  <c r="AR216" i="5" s="1"/>
  <c r="AX216" i="5" s="1"/>
  <c r="AP217" i="5" s="1"/>
  <c r="AG216" i="5"/>
  <c r="AE216" i="5" s="1"/>
  <c r="AK216" i="5" s="1"/>
  <c r="AC217" i="5" s="1"/>
  <c r="AT99" i="7"/>
  <c r="AT31" i="7"/>
  <c r="AR31" i="7" s="1"/>
  <c r="AX31" i="7" s="1"/>
  <c r="AP32" i="7" s="1"/>
  <c r="AT58" i="7"/>
  <c r="AR58" i="7" s="1"/>
  <c r="AX58" i="7" s="1"/>
  <c r="AP59" i="7" s="1"/>
  <c r="AT14" i="7"/>
  <c r="AR14" i="7" s="1"/>
  <c r="AX14" i="7" s="1"/>
  <c r="AP15" i="7" s="1"/>
  <c r="AT151" i="5"/>
  <c r="AR151" i="5" s="1"/>
  <c r="AX151" i="5" s="1"/>
  <c r="AP152" i="5" s="1"/>
  <c r="AT99" i="5"/>
  <c r="AR99" i="5" s="1"/>
  <c r="AX99" i="5" s="1"/>
  <c r="AP100" i="5" s="1"/>
  <c r="AT59" i="5"/>
  <c r="AR59" i="5" s="1"/>
  <c r="AX59" i="5" s="1"/>
  <c r="AP60" i="5" s="1"/>
  <c r="AT31" i="5"/>
  <c r="AT15" i="5"/>
  <c r="AR15" i="5" s="1"/>
  <c r="AX15" i="5" s="1"/>
  <c r="AP16" i="5" s="1"/>
  <c r="AG99" i="7"/>
  <c r="AE99" i="7" s="1"/>
  <c r="AK99" i="7" s="1"/>
  <c r="AC100" i="7" s="1"/>
  <c r="AG31" i="7"/>
  <c r="AG58" i="7"/>
  <c r="AE58" i="7" s="1"/>
  <c r="AK58" i="7" s="1"/>
  <c r="AC59" i="7" s="1"/>
  <c r="AG14" i="7"/>
  <c r="AE14" i="7" s="1"/>
  <c r="AK14" i="7" s="1"/>
  <c r="AC15" i="7" s="1"/>
  <c r="AG99" i="6"/>
  <c r="AE99" i="6" s="1"/>
  <c r="AK99" i="6" s="1"/>
  <c r="AC100" i="6" s="1"/>
  <c r="AG31" i="6"/>
  <c r="AE31" i="6" s="1"/>
  <c r="AK31" i="6" s="1"/>
  <c r="AC32" i="6" s="1"/>
  <c r="AG58" i="6"/>
  <c r="AG14" i="6"/>
  <c r="AE14" i="6" s="1"/>
  <c r="AK14" i="6" s="1"/>
  <c r="AC15" i="6" s="1"/>
  <c r="AG100" i="5"/>
  <c r="AE100" i="5" s="1"/>
  <c r="AK100" i="5" s="1"/>
  <c r="AC101" i="5" s="1"/>
  <c r="X150" i="7"/>
  <c r="P151" i="7" s="1"/>
  <c r="T150" i="7"/>
  <c r="X150" i="6"/>
  <c r="P151" i="6" s="1"/>
  <c r="T150" i="6"/>
  <c r="V150" i="6" s="1"/>
  <c r="X150" i="5"/>
  <c r="P151" i="5" s="1"/>
  <c r="T150" i="5"/>
  <c r="X98" i="7"/>
  <c r="P99" i="7" s="1"/>
  <c r="T98" i="7"/>
  <c r="V98" i="7" s="1"/>
  <c r="X98" i="6"/>
  <c r="P99" i="6" s="1"/>
  <c r="T98" i="6"/>
  <c r="T58" i="7"/>
  <c r="V58" i="7" s="1"/>
  <c r="X58" i="7"/>
  <c r="P59" i="7" s="1"/>
  <c r="T58" i="6"/>
  <c r="V58" i="6" s="1"/>
  <c r="X58" i="6"/>
  <c r="P59" i="6" s="1"/>
  <c r="T58" i="5"/>
  <c r="V58" i="5" s="1"/>
  <c r="X58" i="5"/>
  <c r="P59" i="5" s="1"/>
  <c r="X30" i="7"/>
  <c r="P31" i="7" s="1"/>
  <c r="T30" i="7"/>
  <c r="V30" i="7" s="1"/>
  <c r="X30" i="6"/>
  <c r="P31" i="6" s="1"/>
  <c r="T30" i="6"/>
  <c r="X30" i="5"/>
  <c r="P31" i="5" s="1"/>
  <c r="T31" i="5" s="1"/>
  <c r="V30" i="5"/>
  <c r="X14" i="7"/>
  <c r="P15" i="7" s="1"/>
  <c r="T14" i="7"/>
  <c r="X14" i="6"/>
  <c r="P15" i="6" s="1"/>
  <c r="T14" i="6"/>
  <c r="V14" i="6" s="1"/>
  <c r="K11" i="5"/>
  <c r="G11" i="5"/>
  <c r="G28" i="5"/>
  <c r="I28" i="5" s="1"/>
  <c r="K28" i="5"/>
  <c r="C29" i="5" s="1"/>
  <c r="K56" i="7"/>
  <c r="C57" i="7" s="1"/>
  <c r="G56" i="7"/>
  <c r="G28" i="7"/>
  <c r="I28" i="7" s="1"/>
  <c r="K28" i="7"/>
  <c r="C29" i="7" s="1"/>
  <c r="E57" i="7"/>
  <c r="K12" i="7"/>
  <c r="C13" i="7" s="1"/>
  <c r="G12" i="7"/>
  <c r="I12" i="7" s="1"/>
  <c r="E60" i="6"/>
  <c r="K30" i="6"/>
  <c r="C31" i="6" s="1"/>
  <c r="G30" i="6"/>
  <c r="I30" i="6" s="1"/>
  <c r="K12" i="6"/>
  <c r="C13" i="6" s="1"/>
  <c r="G12" i="6"/>
  <c r="I12" i="6" s="1"/>
  <c r="AG149" i="6" l="1"/>
  <c r="AE149" i="6" s="1"/>
  <c r="AK149" i="6" s="1"/>
  <c r="AC150" i="6" s="1"/>
  <c r="AG150" i="6" s="1"/>
  <c r="AE150" i="6" s="1"/>
  <c r="AK150" i="6" s="1"/>
  <c r="AC151" i="6" s="1"/>
  <c r="AG151" i="6" s="1"/>
  <c r="AE151" i="6" s="1"/>
  <c r="AK151" i="6" s="1"/>
  <c r="AC152" i="6" s="1"/>
  <c r="AE31" i="7"/>
  <c r="AK31" i="7" s="1"/>
  <c r="AC32" i="7" s="1"/>
  <c r="K152" i="10"/>
  <c r="C153" i="10" s="1"/>
  <c r="G152" i="10"/>
  <c r="I152" i="10" s="1"/>
  <c r="I96" i="6"/>
  <c r="G99" i="11"/>
  <c r="I99" i="11" s="1"/>
  <c r="K99" i="11"/>
  <c r="C100" i="11" s="1"/>
  <c r="AX10" i="6"/>
  <c r="AP11" i="6" s="1"/>
  <c r="AT11" i="6" s="1"/>
  <c r="K100" i="10"/>
  <c r="C101" i="10" s="1"/>
  <c r="G100" i="10"/>
  <c r="I100" i="10" s="1"/>
  <c r="AX54" i="6"/>
  <c r="AP55" i="6" s="1"/>
  <c r="AT55" i="6" s="1"/>
  <c r="AX26" i="6"/>
  <c r="AP27" i="6" s="1"/>
  <c r="AT27" i="6" s="1"/>
  <c r="G97" i="7"/>
  <c r="I97" i="7" s="1"/>
  <c r="K97" i="7"/>
  <c r="C98" i="7" s="1"/>
  <c r="K151" i="11"/>
  <c r="C152" i="11" s="1"/>
  <c r="G151" i="11"/>
  <c r="I151" i="11" s="1"/>
  <c r="AX146" i="6"/>
  <c r="AP147" i="6" s="1"/>
  <c r="AT147" i="6" s="1"/>
  <c r="I56" i="6"/>
  <c r="T213" i="6"/>
  <c r="X213" i="6"/>
  <c r="P214" i="6" s="1"/>
  <c r="AX94" i="6"/>
  <c r="AP95" i="6" s="1"/>
  <c r="AT95" i="6" s="1"/>
  <c r="K215" i="10"/>
  <c r="C216" i="10" s="1"/>
  <c r="G215" i="10"/>
  <c r="I215" i="10" s="1"/>
  <c r="I56" i="7"/>
  <c r="V14" i="7"/>
  <c r="V30" i="6"/>
  <c r="V98" i="6"/>
  <c r="V150" i="7"/>
  <c r="AE58" i="6"/>
  <c r="AK58" i="6" s="1"/>
  <c r="AC59" i="6" s="1"/>
  <c r="AR99" i="7"/>
  <c r="AX99" i="7" s="1"/>
  <c r="AP100" i="7" s="1"/>
  <c r="G215" i="11"/>
  <c r="I215" i="11" s="1"/>
  <c r="K215" i="11"/>
  <c r="C216" i="11" s="1"/>
  <c r="G97" i="6"/>
  <c r="I97" i="6" s="1"/>
  <c r="K97" i="6"/>
  <c r="C98" i="6" s="1"/>
  <c r="X213" i="7"/>
  <c r="P214" i="7" s="1"/>
  <c r="T213" i="7"/>
  <c r="V213" i="7" s="1"/>
  <c r="AX210" i="6"/>
  <c r="AP211" i="6" s="1"/>
  <c r="AT211" i="6" s="1"/>
  <c r="G149" i="7"/>
  <c r="K149" i="7"/>
  <c r="C150" i="7" s="1"/>
  <c r="I96" i="7"/>
  <c r="K57" i="6"/>
  <c r="C58" i="6" s="1"/>
  <c r="G57" i="6"/>
  <c r="I57" i="6" s="1"/>
  <c r="K213" i="6"/>
  <c r="C214" i="6" s="1"/>
  <c r="G213" i="6"/>
  <c r="G149" i="6"/>
  <c r="K149" i="6"/>
  <c r="C150" i="6" s="1"/>
  <c r="AT149" i="7"/>
  <c r="AG213" i="6"/>
  <c r="AG149" i="7"/>
  <c r="K213" i="7"/>
  <c r="C214" i="7" s="1"/>
  <c r="G213" i="7"/>
  <c r="AG56" i="5"/>
  <c r="AE56" i="5" s="1"/>
  <c r="AK56" i="5" s="1"/>
  <c r="AC57" i="5" s="1"/>
  <c r="AG57" i="5" s="1"/>
  <c r="AE57" i="5" s="1"/>
  <c r="AK57" i="5" s="1"/>
  <c r="AC58" i="5" s="1"/>
  <c r="G213" i="5"/>
  <c r="I213" i="5" s="1"/>
  <c r="K213" i="5"/>
  <c r="C214" i="5" s="1"/>
  <c r="G57" i="5"/>
  <c r="I57" i="5" s="1"/>
  <c r="K57" i="5"/>
  <c r="C58" i="5" s="1"/>
  <c r="X213" i="5"/>
  <c r="P214" i="5" s="1"/>
  <c r="T213" i="5"/>
  <c r="V213" i="5" s="1"/>
  <c r="E59" i="5"/>
  <c r="AG148" i="5"/>
  <c r="V96" i="5"/>
  <c r="G97" i="5"/>
  <c r="I97" i="5" s="1"/>
  <c r="K97" i="5"/>
  <c r="C98" i="5" s="1"/>
  <c r="I11" i="5"/>
  <c r="V150" i="5"/>
  <c r="AR31" i="5"/>
  <c r="AX31" i="5" s="1"/>
  <c r="AP32" i="5" s="1"/>
  <c r="T13" i="5"/>
  <c r="V13" i="5" s="1"/>
  <c r="X13" i="5"/>
  <c r="P14" i="5" s="1"/>
  <c r="V212" i="5"/>
  <c r="AG27" i="5"/>
  <c r="G149" i="5"/>
  <c r="I149" i="5" s="1"/>
  <c r="K149" i="5"/>
  <c r="C150" i="5" s="1"/>
  <c r="T97" i="5"/>
  <c r="V97" i="5" s="1"/>
  <c r="X97" i="5"/>
  <c r="P98" i="5" s="1"/>
  <c r="K62" i="11"/>
  <c r="C63" i="11" s="1"/>
  <c r="G62" i="11"/>
  <c r="E63" i="11"/>
  <c r="I62" i="11"/>
  <c r="V216" i="11"/>
  <c r="X216" i="11" s="1"/>
  <c r="Z216" i="11"/>
  <c r="R217" i="11" s="1"/>
  <c r="Z99" i="11"/>
  <c r="R100" i="11" s="1"/>
  <c r="V99" i="11"/>
  <c r="X99" i="11" s="1"/>
  <c r="E63" i="10"/>
  <c r="G61" i="10"/>
  <c r="I61" i="10" s="1"/>
  <c r="K61" i="10"/>
  <c r="C62" i="10" s="1"/>
  <c r="V99" i="10"/>
  <c r="X99" i="10" s="1"/>
  <c r="Z99" i="10"/>
  <c r="R100" i="10" s="1"/>
  <c r="Z216" i="10"/>
  <c r="R217" i="10" s="1"/>
  <c r="V216" i="10"/>
  <c r="X216" i="10" s="1"/>
  <c r="E62" i="9"/>
  <c r="G151" i="9"/>
  <c r="I151" i="9" s="1"/>
  <c r="K151" i="9"/>
  <c r="C152" i="9" s="1"/>
  <c r="K215" i="9"/>
  <c r="C216" i="9" s="1"/>
  <c r="G215" i="9"/>
  <c r="I215" i="9" s="1"/>
  <c r="Z15" i="9"/>
  <c r="R16" i="9" s="1"/>
  <c r="V15" i="9"/>
  <c r="X15" i="9" s="1"/>
  <c r="AZ31" i="11"/>
  <c r="AX31" i="11" s="1"/>
  <c r="BD31" i="11" s="1"/>
  <c r="AV32" i="11" s="1"/>
  <c r="AZ100" i="11"/>
  <c r="AX100" i="11" s="1"/>
  <c r="BD100" i="11" s="1"/>
  <c r="AV101" i="11" s="1"/>
  <c r="AZ59" i="11"/>
  <c r="AX59" i="11" s="1"/>
  <c r="BD59" i="11" s="1"/>
  <c r="AV60" i="11" s="1"/>
  <c r="AZ15" i="11"/>
  <c r="AX15" i="11" s="1"/>
  <c r="BD15" i="11" s="1"/>
  <c r="AV16" i="11" s="1"/>
  <c r="AZ152" i="11"/>
  <c r="AX152" i="11" s="1"/>
  <c r="BD152" i="11" s="1"/>
  <c r="AV153" i="11" s="1"/>
  <c r="AZ215" i="11"/>
  <c r="AX215" i="11" s="1"/>
  <c r="BD215" i="11" s="1"/>
  <c r="AV216" i="11" s="1"/>
  <c r="AZ31" i="10"/>
  <c r="AX31" i="10" s="1"/>
  <c r="BD31" i="10" s="1"/>
  <c r="AV32" i="10" s="1"/>
  <c r="AZ100" i="10"/>
  <c r="AX100" i="10" s="1"/>
  <c r="BD100" i="10" s="1"/>
  <c r="AV101" i="10" s="1"/>
  <c r="AZ15" i="10"/>
  <c r="AX15" i="10" s="1"/>
  <c r="BD15" i="10" s="1"/>
  <c r="AV16" i="10" s="1"/>
  <c r="AZ59" i="10"/>
  <c r="AX59" i="10" s="1"/>
  <c r="BD59" i="10" s="1"/>
  <c r="AV60" i="10" s="1"/>
  <c r="AZ152" i="10"/>
  <c r="AX152" i="10" s="1"/>
  <c r="BD152" i="10" s="1"/>
  <c r="AV153" i="10" s="1"/>
  <c r="AZ215" i="10"/>
  <c r="AX215" i="10" s="1"/>
  <c r="BD215" i="10"/>
  <c r="AV216" i="10" s="1"/>
  <c r="AZ216" i="9"/>
  <c r="AX216" i="9" s="1"/>
  <c r="BD216" i="9" s="1"/>
  <c r="AV217" i="9" s="1"/>
  <c r="AZ16" i="9"/>
  <c r="AX16" i="9" s="1"/>
  <c r="BD16" i="9" s="1"/>
  <c r="AV17" i="9" s="1"/>
  <c r="AZ153" i="9"/>
  <c r="AX153" i="9" s="1"/>
  <c r="BD153" i="9" s="1"/>
  <c r="AV154" i="9" s="1"/>
  <c r="AZ100" i="9"/>
  <c r="AX100" i="9" s="1"/>
  <c r="BD100" i="9" s="1"/>
  <c r="AV101" i="9" s="1"/>
  <c r="AZ60" i="9"/>
  <c r="AX60" i="9" s="1"/>
  <c r="BD60" i="9" s="1"/>
  <c r="AV61" i="9" s="1"/>
  <c r="AK99" i="11"/>
  <c r="AI99" i="11" s="1"/>
  <c r="AO99" i="11" s="1"/>
  <c r="AG100" i="11" s="1"/>
  <c r="AK215" i="11"/>
  <c r="AI215" i="11" s="1"/>
  <c r="AO215" i="11" s="1"/>
  <c r="AG216" i="11" s="1"/>
  <c r="AK151" i="11"/>
  <c r="AI151" i="11" s="1"/>
  <c r="AO151" i="11" s="1"/>
  <c r="AG152" i="11" s="1"/>
  <c r="AK59" i="11"/>
  <c r="AI59" i="11" s="1"/>
  <c r="AO59" i="11" s="1"/>
  <c r="AG60" i="11" s="1"/>
  <c r="AK15" i="11"/>
  <c r="AI15" i="11" s="1"/>
  <c r="AO15" i="11" s="1"/>
  <c r="AG16" i="11" s="1"/>
  <c r="AK31" i="11"/>
  <c r="AI31" i="11" s="1"/>
  <c r="AO31" i="11" s="1"/>
  <c r="AG32" i="11" s="1"/>
  <c r="AO215" i="10"/>
  <c r="AG216" i="10" s="1"/>
  <c r="AK215" i="10"/>
  <c r="AI215" i="10" s="1"/>
  <c r="AO31" i="10"/>
  <c r="AG32" i="10" s="1"/>
  <c r="AK31" i="10"/>
  <c r="AI31" i="10" s="1"/>
  <c r="AO99" i="10"/>
  <c r="AG100" i="10" s="1"/>
  <c r="AK99" i="10"/>
  <c r="AI99" i="10" s="1"/>
  <c r="AO59" i="10"/>
  <c r="AG60" i="10" s="1"/>
  <c r="AK59" i="10"/>
  <c r="AI59" i="10" s="1"/>
  <c r="AO151" i="10"/>
  <c r="AG152" i="10" s="1"/>
  <c r="AK151" i="10"/>
  <c r="AI151" i="10" s="1"/>
  <c r="AO15" i="10"/>
  <c r="AG16" i="10" s="1"/>
  <c r="AK15" i="10"/>
  <c r="AI15" i="10" s="1"/>
  <c r="AG151" i="9"/>
  <c r="AK151" i="9" s="1"/>
  <c r="AK32" i="9"/>
  <c r="AI32" i="9" s="1"/>
  <c r="AO32" i="9" s="1"/>
  <c r="AG33" i="9" s="1"/>
  <c r="AK216" i="9"/>
  <c r="AI216" i="9" s="1"/>
  <c r="AO216" i="9" s="1"/>
  <c r="AG217" i="9" s="1"/>
  <c r="AK100" i="9"/>
  <c r="AI100" i="9" s="1"/>
  <c r="AO100" i="9" s="1"/>
  <c r="AG101" i="9" s="1"/>
  <c r="AK16" i="9"/>
  <c r="AI16" i="9" s="1"/>
  <c r="AO16" i="9" s="1"/>
  <c r="AG17" i="9" s="1"/>
  <c r="AK60" i="9"/>
  <c r="AI60" i="9" s="1"/>
  <c r="AO60" i="9" s="1"/>
  <c r="AG61" i="9" s="1"/>
  <c r="V33" i="11"/>
  <c r="X33" i="11" s="1"/>
  <c r="Z33" i="11"/>
  <c r="R34" i="11" s="1"/>
  <c r="Z17" i="11"/>
  <c r="R18" i="11" s="1"/>
  <c r="V17" i="11"/>
  <c r="X17" i="11" s="1"/>
  <c r="Z60" i="11"/>
  <c r="R61" i="11" s="1"/>
  <c r="V60" i="11"/>
  <c r="X60" i="11" s="1"/>
  <c r="Z152" i="11"/>
  <c r="R153" i="11" s="1"/>
  <c r="V152" i="11"/>
  <c r="X152" i="11" s="1"/>
  <c r="Z152" i="10"/>
  <c r="R153" i="10" s="1"/>
  <c r="V152" i="10"/>
  <c r="X152" i="10" s="1"/>
  <c r="Z16" i="10"/>
  <c r="R17" i="10" s="1"/>
  <c r="V16" i="10"/>
  <c r="X16" i="10" s="1"/>
  <c r="Z60" i="10"/>
  <c r="R61" i="10" s="1"/>
  <c r="V60" i="10"/>
  <c r="X60" i="10" s="1"/>
  <c r="V33" i="10"/>
  <c r="X33" i="10" s="1"/>
  <c r="Z33" i="10"/>
  <c r="R34" i="10" s="1"/>
  <c r="Z33" i="9"/>
  <c r="R34" i="9" s="1"/>
  <c r="V33" i="9"/>
  <c r="X33" i="9" s="1"/>
  <c r="Z61" i="9"/>
  <c r="R62" i="9" s="1"/>
  <c r="V61" i="9"/>
  <c r="X61" i="9" s="1"/>
  <c r="Z153" i="9"/>
  <c r="R154" i="9" s="1"/>
  <c r="V153" i="9"/>
  <c r="X153" i="9" s="1"/>
  <c r="Z100" i="9"/>
  <c r="R101" i="9" s="1"/>
  <c r="V100" i="9"/>
  <c r="X100" i="9" s="1"/>
  <c r="Z217" i="9"/>
  <c r="R218" i="9" s="1"/>
  <c r="V217" i="9"/>
  <c r="X217" i="9" s="1"/>
  <c r="G32" i="11"/>
  <c r="I32" i="11" s="1"/>
  <c r="K32" i="11"/>
  <c r="C33" i="11" s="1"/>
  <c r="K16" i="11"/>
  <c r="C17" i="11" s="1"/>
  <c r="G16" i="11"/>
  <c r="I16" i="11" s="1"/>
  <c r="G32" i="10"/>
  <c r="I32" i="10" s="1"/>
  <c r="K32" i="10"/>
  <c r="C33" i="10" s="1"/>
  <c r="K16" i="10"/>
  <c r="C17" i="10" s="1"/>
  <c r="G16" i="10"/>
  <c r="I16" i="10" s="1"/>
  <c r="K101" i="9"/>
  <c r="C102" i="9" s="1"/>
  <c r="G101" i="9"/>
  <c r="I101" i="9" s="1"/>
  <c r="K33" i="9"/>
  <c r="C34" i="9" s="1"/>
  <c r="G33" i="9"/>
  <c r="I33" i="9" s="1"/>
  <c r="K15" i="9"/>
  <c r="C16" i="9" s="1"/>
  <c r="G15" i="9"/>
  <c r="I15" i="9" s="1"/>
  <c r="AG215" i="7"/>
  <c r="AE215" i="7" s="1"/>
  <c r="AK215" i="7" s="1"/>
  <c r="AC216" i="7" s="1"/>
  <c r="AT216" i="7"/>
  <c r="AR216" i="7" s="1"/>
  <c r="AX216" i="7" s="1"/>
  <c r="AP217" i="7" s="1"/>
  <c r="AT217" i="5"/>
  <c r="AG217" i="5"/>
  <c r="AE217" i="5" s="1"/>
  <c r="AK217" i="5" s="1"/>
  <c r="AC218" i="5" s="1"/>
  <c r="AT59" i="7"/>
  <c r="AR59" i="7" s="1"/>
  <c r="AX59" i="7" s="1"/>
  <c r="AP60" i="7" s="1"/>
  <c r="AT32" i="7"/>
  <c r="AR32" i="7" s="1"/>
  <c r="AX32" i="7" s="1"/>
  <c r="AP33" i="7" s="1"/>
  <c r="AT15" i="7"/>
  <c r="AR15" i="7" s="1"/>
  <c r="AX15" i="7" s="1"/>
  <c r="AP16" i="7" s="1"/>
  <c r="AT100" i="7"/>
  <c r="AR100" i="7" s="1"/>
  <c r="AX100" i="7" s="1"/>
  <c r="AP101" i="7" s="1"/>
  <c r="AT152" i="5"/>
  <c r="AR152" i="5" s="1"/>
  <c r="AX152" i="5" s="1"/>
  <c r="AP153" i="5" s="1"/>
  <c r="AT100" i="5"/>
  <c r="AT60" i="5"/>
  <c r="AR60" i="5" s="1"/>
  <c r="AX60" i="5" s="1"/>
  <c r="AP61" i="5" s="1"/>
  <c r="AT32" i="5"/>
  <c r="AR32" i="5" s="1"/>
  <c r="AX32" i="5" s="1"/>
  <c r="AP33" i="5" s="1"/>
  <c r="AT16" i="5"/>
  <c r="AR16" i="5" s="1"/>
  <c r="AX16" i="5" s="1"/>
  <c r="AP17" i="5" s="1"/>
  <c r="AG59" i="7"/>
  <c r="AE59" i="7" s="1"/>
  <c r="AK59" i="7" s="1"/>
  <c r="AC60" i="7" s="1"/>
  <c r="AG32" i="7"/>
  <c r="AE32" i="7" s="1"/>
  <c r="AK32" i="7" s="1"/>
  <c r="AC33" i="7" s="1"/>
  <c r="AG15" i="7"/>
  <c r="AE15" i="7" s="1"/>
  <c r="AK15" i="7" s="1"/>
  <c r="AC16" i="7" s="1"/>
  <c r="AG100" i="7"/>
  <c r="AE100" i="7" s="1"/>
  <c r="AK100" i="7" s="1"/>
  <c r="AC101" i="7" s="1"/>
  <c r="AG59" i="6"/>
  <c r="AE59" i="6" s="1"/>
  <c r="AK59" i="6" s="1"/>
  <c r="AC60" i="6" s="1"/>
  <c r="AG32" i="6"/>
  <c r="AE32" i="6" s="1"/>
  <c r="AK32" i="6" s="1"/>
  <c r="AC33" i="6" s="1"/>
  <c r="AG15" i="6"/>
  <c r="AE15" i="6" s="1"/>
  <c r="AK15" i="6" s="1"/>
  <c r="AC16" i="6" s="1"/>
  <c r="AG100" i="6"/>
  <c r="AE100" i="6" s="1"/>
  <c r="AK100" i="6" s="1"/>
  <c r="AC101" i="6" s="1"/>
  <c r="AG101" i="5"/>
  <c r="AE101" i="5" s="1"/>
  <c r="AK101" i="5" s="1"/>
  <c r="AC102" i="5" s="1"/>
  <c r="X151" i="7"/>
  <c r="P152" i="7" s="1"/>
  <c r="T151" i="7"/>
  <c r="V151" i="7" s="1"/>
  <c r="X151" i="6"/>
  <c r="P152" i="6" s="1"/>
  <c r="T151" i="6"/>
  <c r="V151" i="6" s="1"/>
  <c r="X151" i="5"/>
  <c r="P152" i="5" s="1"/>
  <c r="T151" i="5"/>
  <c r="V151" i="5" s="1"/>
  <c r="X99" i="7"/>
  <c r="P100" i="7" s="1"/>
  <c r="T99" i="7"/>
  <c r="V99" i="7" s="1"/>
  <c r="X99" i="6"/>
  <c r="P100" i="6" s="1"/>
  <c r="T99" i="6"/>
  <c r="V99" i="6" s="1"/>
  <c r="X59" i="7"/>
  <c r="P60" i="7" s="1"/>
  <c r="T59" i="7"/>
  <c r="V59" i="7" s="1"/>
  <c r="X59" i="6"/>
  <c r="P60" i="6" s="1"/>
  <c r="T59" i="6"/>
  <c r="V59" i="6" s="1"/>
  <c r="X59" i="5"/>
  <c r="P60" i="5" s="1"/>
  <c r="T59" i="5"/>
  <c r="V59" i="5" s="1"/>
  <c r="X31" i="7"/>
  <c r="P32" i="7" s="1"/>
  <c r="T31" i="7"/>
  <c r="V31" i="7" s="1"/>
  <c r="X31" i="6"/>
  <c r="P32" i="6" s="1"/>
  <c r="T31" i="6"/>
  <c r="V31" i="6" s="1"/>
  <c r="X31" i="5"/>
  <c r="P32" i="5" s="1"/>
  <c r="T32" i="5" s="1"/>
  <c r="V31" i="5"/>
  <c r="X15" i="7"/>
  <c r="P16" i="7" s="1"/>
  <c r="T15" i="7"/>
  <c r="V15" i="7" s="1"/>
  <c r="X15" i="6"/>
  <c r="P16" i="6" s="1"/>
  <c r="T15" i="6"/>
  <c r="V15" i="6" s="1"/>
  <c r="K29" i="5"/>
  <c r="C30" i="5" s="1"/>
  <c r="G29" i="5"/>
  <c r="I29" i="5" s="1"/>
  <c r="C12" i="5"/>
  <c r="G13" i="7"/>
  <c r="I13" i="7" s="1"/>
  <c r="K13" i="7"/>
  <c r="C14" i="7" s="1"/>
  <c r="K57" i="7"/>
  <c r="C58" i="7" s="1"/>
  <c r="G57" i="7"/>
  <c r="E58" i="7"/>
  <c r="K29" i="7"/>
  <c r="C30" i="7" s="1"/>
  <c r="G29" i="7"/>
  <c r="I29" i="7" s="1"/>
  <c r="E61" i="6"/>
  <c r="K31" i="6"/>
  <c r="C32" i="6" s="1"/>
  <c r="G31" i="6"/>
  <c r="I31" i="6" s="1"/>
  <c r="K13" i="6"/>
  <c r="C14" i="6" s="1"/>
  <c r="G13" i="6"/>
  <c r="I13" i="6" s="1"/>
  <c r="AG152" i="6" l="1"/>
  <c r="AE152" i="6" s="1"/>
  <c r="AK152" i="6" s="1"/>
  <c r="AC153" i="6" s="1"/>
  <c r="I57" i="7"/>
  <c r="K214" i="7"/>
  <c r="C215" i="7" s="1"/>
  <c r="G214" i="7"/>
  <c r="I214" i="7" s="1"/>
  <c r="AR149" i="7"/>
  <c r="AX149" i="7" s="1"/>
  <c r="AP150" i="7" s="1"/>
  <c r="AT150" i="7" s="1"/>
  <c r="AR150" i="7" s="1"/>
  <c r="AX150" i="7" s="1"/>
  <c r="AP151" i="7" s="1"/>
  <c r="AT151" i="7" s="1"/>
  <c r="AR151" i="7" s="1"/>
  <c r="AX151" i="7" s="1"/>
  <c r="AP152" i="7" s="1"/>
  <c r="I149" i="6"/>
  <c r="I213" i="6"/>
  <c r="G150" i="7"/>
  <c r="I150" i="7" s="1"/>
  <c r="K150" i="7"/>
  <c r="C151" i="7" s="1"/>
  <c r="K216" i="10"/>
  <c r="C217" i="10" s="1"/>
  <c r="G216" i="10"/>
  <c r="I216" i="10" s="1"/>
  <c r="AR95" i="6"/>
  <c r="V213" i="6"/>
  <c r="AR147" i="6"/>
  <c r="G152" i="11"/>
  <c r="I152" i="11" s="1"/>
  <c r="K152" i="11"/>
  <c r="C153" i="11" s="1"/>
  <c r="AR27" i="6"/>
  <c r="AR55" i="6"/>
  <c r="G101" i="10"/>
  <c r="I101" i="10" s="1"/>
  <c r="K101" i="10"/>
  <c r="C102" i="10" s="1"/>
  <c r="K100" i="11"/>
  <c r="C101" i="11" s="1"/>
  <c r="G100" i="11"/>
  <c r="I100" i="11" s="1"/>
  <c r="G153" i="10"/>
  <c r="I153" i="10" s="1"/>
  <c r="K153" i="10"/>
  <c r="C154" i="10" s="1"/>
  <c r="I213" i="7"/>
  <c r="AE149" i="7"/>
  <c r="AK149" i="7" s="1"/>
  <c r="AC150" i="7" s="1"/>
  <c r="AG150" i="7" s="1"/>
  <c r="AE150" i="7" s="1"/>
  <c r="AK150" i="7" s="1"/>
  <c r="AC151" i="7" s="1"/>
  <c r="AG151" i="7" s="1"/>
  <c r="AE151" i="7" s="1"/>
  <c r="AK151" i="7" s="1"/>
  <c r="AC152" i="7" s="1"/>
  <c r="AE213" i="6"/>
  <c r="AK213" i="6" s="1"/>
  <c r="AC214" i="6" s="1"/>
  <c r="G150" i="6"/>
  <c r="I150" i="6" s="1"/>
  <c r="K150" i="6"/>
  <c r="C151" i="6" s="1"/>
  <c r="G214" i="6"/>
  <c r="I214" i="6" s="1"/>
  <c r="K214" i="6"/>
  <c r="C215" i="6" s="1"/>
  <c r="G58" i="6"/>
  <c r="I58" i="6" s="1"/>
  <c r="K58" i="6"/>
  <c r="C59" i="6" s="1"/>
  <c r="I149" i="7"/>
  <c r="AR211" i="6"/>
  <c r="T214" i="7"/>
  <c r="X214" i="7"/>
  <c r="P215" i="7" s="1"/>
  <c r="G98" i="6"/>
  <c r="I98" i="6" s="1"/>
  <c r="K98" i="6"/>
  <c r="C99" i="6" s="1"/>
  <c r="K216" i="11"/>
  <c r="C217" i="11" s="1"/>
  <c r="G216" i="11"/>
  <c r="I216" i="11" s="1"/>
  <c r="X214" i="6"/>
  <c r="P215" i="6" s="1"/>
  <c r="T214" i="6"/>
  <c r="V214" i="6" s="1"/>
  <c r="G98" i="7"/>
  <c r="K98" i="7"/>
  <c r="C99" i="7" s="1"/>
  <c r="AR11" i="6"/>
  <c r="AG58" i="5"/>
  <c r="AE58" i="5" s="1"/>
  <c r="AK58" i="5" s="1"/>
  <c r="AC59" i="5" s="1"/>
  <c r="AR217" i="5"/>
  <c r="AX217" i="5" s="1"/>
  <c r="AP218" i="5" s="1"/>
  <c r="T98" i="5"/>
  <c r="X98" i="5"/>
  <c r="P99" i="5" s="1"/>
  <c r="G150" i="5"/>
  <c r="I150" i="5" s="1"/>
  <c r="K150" i="5"/>
  <c r="C151" i="5" s="1"/>
  <c r="T14" i="5"/>
  <c r="X14" i="5"/>
  <c r="P15" i="5" s="1"/>
  <c r="G98" i="5"/>
  <c r="I98" i="5" s="1"/>
  <c r="K98" i="5"/>
  <c r="C99" i="5" s="1"/>
  <c r="AE148" i="5"/>
  <c r="AK148" i="5" s="1"/>
  <c r="AC149" i="5" s="1"/>
  <c r="AG149" i="5" s="1"/>
  <c r="AE149" i="5" s="1"/>
  <c r="AK149" i="5" s="1"/>
  <c r="AC150" i="5" s="1"/>
  <c r="AG150" i="5" s="1"/>
  <c r="AE150" i="5" s="1"/>
  <c r="AK150" i="5" s="1"/>
  <c r="AC151" i="5" s="1"/>
  <c r="AG151" i="5" s="1"/>
  <c r="AE151" i="5" s="1"/>
  <c r="AK151" i="5" s="1"/>
  <c r="AC152" i="5" s="1"/>
  <c r="AG152" i="5" s="1"/>
  <c r="AE152" i="5" s="1"/>
  <c r="AK152" i="5" s="1"/>
  <c r="AC153" i="5" s="1"/>
  <c r="AG153" i="5" s="1"/>
  <c r="AE153" i="5" s="1"/>
  <c r="AK153" i="5" s="1"/>
  <c r="AC154" i="5" s="1"/>
  <c r="AG154" i="5" s="1"/>
  <c r="AE154" i="5" s="1"/>
  <c r="AK154" i="5" s="1"/>
  <c r="AC155" i="5" s="1"/>
  <c r="X214" i="5"/>
  <c r="P215" i="5" s="1"/>
  <c r="T214" i="5"/>
  <c r="AR100" i="5"/>
  <c r="AX100" i="5" s="1"/>
  <c r="AP101" i="5" s="1"/>
  <c r="AE27" i="5"/>
  <c r="AK27" i="5" s="1"/>
  <c r="AC28" i="5" s="1"/>
  <c r="E60" i="5"/>
  <c r="G58" i="5"/>
  <c r="I58" i="5" s="1"/>
  <c r="K58" i="5"/>
  <c r="C59" i="5" s="1"/>
  <c r="G214" i="5"/>
  <c r="I214" i="5" s="1"/>
  <c r="K214" i="5"/>
  <c r="C215" i="5" s="1"/>
  <c r="E64" i="11"/>
  <c r="K63" i="11"/>
  <c r="C64" i="11" s="1"/>
  <c r="G63" i="11"/>
  <c r="I63" i="11" s="1"/>
  <c r="Z217" i="11"/>
  <c r="R218" i="11" s="1"/>
  <c r="V217" i="11"/>
  <c r="X217" i="11" s="1"/>
  <c r="Z100" i="11"/>
  <c r="R101" i="11" s="1"/>
  <c r="V100" i="11"/>
  <c r="X100" i="11" s="1"/>
  <c r="K62" i="10"/>
  <c r="C63" i="10" s="1"/>
  <c r="G62" i="10"/>
  <c r="I62" i="10" s="1"/>
  <c r="E64" i="10"/>
  <c r="Z217" i="10"/>
  <c r="R218" i="10" s="1"/>
  <c r="V217" i="10"/>
  <c r="X217" i="10" s="1"/>
  <c r="Z100" i="10"/>
  <c r="R101" i="10" s="1"/>
  <c r="V100" i="10"/>
  <c r="X100" i="10" s="1"/>
  <c r="E63" i="9"/>
  <c r="G152" i="9"/>
  <c r="I152" i="9" s="1"/>
  <c r="K152" i="9"/>
  <c r="C153" i="9" s="1"/>
  <c r="Z16" i="9"/>
  <c r="R17" i="9" s="1"/>
  <c r="V16" i="9"/>
  <c r="X16" i="9" s="1"/>
  <c r="G216" i="9"/>
  <c r="I216" i="9" s="1"/>
  <c r="K216" i="9"/>
  <c r="C217" i="9" s="1"/>
  <c r="AZ16" i="11"/>
  <c r="AX16" i="11" s="1"/>
  <c r="BD16" i="11" s="1"/>
  <c r="AV17" i="11" s="1"/>
  <c r="AZ101" i="11"/>
  <c r="AX101" i="11" s="1"/>
  <c r="BD101" i="11" s="1"/>
  <c r="AV102" i="11" s="1"/>
  <c r="AZ153" i="11"/>
  <c r="AX153" i="11" s="1"/>
  <c r="BD153" i="11" s="1"/>
  <c r="AV154" i="11" s="1"/>
  <c r="AZ60" i="11"/>
  <c r="AX60" i="11" s="1"/>
  <c r="BD60" i="11" s="1"/>
  <c r="AV61" i="11" s="1"/>
  <c r="AZ32" i="11"/>
  <c r="AX32" i="11" s="1"/>
  <c r="BD32" i="11" s="1"/>
  <c r="AV33" i="11" s="1"/>
  <c r="AZ216" i="11"/>
  <c r="AX216" i="11" s="1"/>
  <c r="BD216" i="11" s="1"/>
  <c r="AV217" i="11" s="1"/>
  <c r="AZ60" i="10"/>
  <c r="AX60" i="10" s="1"/>
  <c r="BD60" i="10" s="1"/>
  <c r="AV61" i="10" s="1"/>
  <c r="AZ101" i="10"/>
  <c r="AX101" i="10" s="1"/>
  <c r="BD101" i="10" s="1"/>
  <c r="AV102" i="10" s="1"/>
  <c r="AZ153" i="10"/>
  <c r="AX153" i="10" s="1"/>
  <c r="BD153" i="10" s="1"/>
  <c r="AV154" i="10" s="1"/>
  <c r="AZ16" i="10"/>
  <c r="AX16" i="10" s="1"/>
  <c r="BD16" i="10" s="1"/>
  <c r="AV17" i="10" s="1"/>
  <c r="AZ32" i="10"/>
  <c r="AX32" i="10" s="1"/>
  <c r="BD32" i="10" s="1"/>
  <c r="AV33" i="10" s="1"/>
  <c r="AZ216" i="10"/>
  <c r="AX216" i="10" s="1"/>
  <c r="BD216" i="10" s="1"/>
  <c r="AV217" i="10" s="1"/>
  <c r="AZ61" i="9"/>
  <c r="AX61" i="9" s="1"/>
  <c r="BD61" i="9" s="1"/>
  <c r="AV62" i="9" s="1"/>
  <c r="AZ154" i="9"/>
  <c r="AX154" i="9" s="1"/>
  <c r="BD154" i="9" s="1"/>
  <c r="AV155" i="9" s="1"/>
  <c r="AZ17" i="9"/>
  <c r="AX17" i="9" s="1"/>
  <c r="BD17" i="9" s="1"/>
  <c r="AV18" i="9" s="1"/>
  <c r="AZ101" i="9"/>
  <c r="AX101" i="9" s="1"/>
  <c r="BD101" i="9" s="1"/>
  <c r="AV102" i="9" s="1"/>
  <c r="AZ217" i="9"/>
  <c r="AX217" i="9" s="1"/>
  <c r="BD217" i="9" s="1"/>
  <c r="AV218" i="9" s="1"/>
  <c r="AK216" i="11"/>
  <c r="AI216" i="11" s="1"/>
  <c r="AO216" i="11" s="1"/>
  <c r="AG217" i="11" s="1"/>
  <c r="AK100" i="11"/>
  <c r="AI100" i="11" s="1"/>
  <c r="AO100" i="11" s="1"/>
  <c r="AG101" i="11" s="1"/>
  <c r="AK32" i="11"/>
  <c r="AI32" i="11" s="1"/>
  <c r="AO32" i="11" s="1"/>
  <c r="AG33" i="11" s="1"/>
  <c r="AK16" i="11"/>
  <c r="AI16" i="11" s="1"/>
  <c r="AO16" i="11" s="1"/>
  <c r="AG17" i="11" s="1"/>
  <c r="AK60" i="11"/>
  <c r="AI60" i="11" s="1"/>
  <c r="AO60" i="11" s="1"/>
  <c r="AG61" i="11" s="1"/>
  <c r="AK152" i="11"/>
  <c r="AI152" i="11" s="1"/>
  <c r="AO152" i="11" s="1"/>
  <c r="AG153" i="11" s="1"/>
  <c r="AK16" i="10"/>
  <c r="AI16" i="10" s="1"/>
  <c r="AO16" i="10" s="1"/>
  <c r="AG17" i="10" s="1"/>
  <c r="AK152" i="10"/>
  <c r="AI152" i="10" s="1"/>
  <c r="AO152" i="10" s="1"/>
  <c r="AG153" i="10" s="1"/>
  <c r="AK60" i="10"/>
  <c r="AI60" i="10" s="1"/>
  <c r="AO60" i="10" s="1"/>
  <c r="AG61" i="10" s="1"/>
  <c r="AK100" i="10"/>
  <c r="AI100" i="10" s="1"/>
  <c r="AO100" i="10" s="1"/>
  <c r="AG101" i="10" s="1"/>
  <c r="AK32" i="10"/>
  <c r="AI32" i="10" s="1"/>
  <c r="AO32" i="10" s="1"/>
  <c r="AG33" i="10" s="1"/>
  <c r="AK216" i="10"/>
  <c r="AI216" i="10" s="1"/>
  <c r="AO216" i="10" s="1"/>
  <c r="AG217" i="10" s="1"/>
  <c r="AI151" i="9"/>
  <c r="AO151" i="9" s="1"/>
  <c r="AK17" i="9"/>
  <c r="AI17" i="9" s="1"/>
  <c r="AO17" i="9" s="1"/>
  <c r="AG18" i="9" s="1"/>
  <c r="AK217" i="9"/>
  <c r="AI217" i="9" s="1"/>
  <c r="AO217" i="9" s="1"/>
  <c r="AG218" i="9" s="1"/>
  <c r="AK61" i="9"/>
  <c r="AI61" i="9" s="1"/>
  <c r="AO61" i="9" s="1"/>
  <c r="AG62" i="9" s="1"/>
  <c r="AK101" i="9"/>
  <c r="AI101" i="9" s="1"/>
  <c r="AO101" i="9" s="1"/>
  <c r="AG102" i="9" s="1"/>
  <c r="AK33" i="9"/>
  <c r="AI33" i="9" s="1"/>
  <c r="AO33" i="9" s="1"/>
  <c r="AG34" i="9" s="1"/>
  <c r="Z34" i="11"/>
  <c r="R35" i="11" s="1"/>
  <c r="V34" i="11"/>
  <c r="X34" i="11" s="1"/>
  <c r="Z153" i="11"/>
  <c r="R154" i="11" s="1"/>
  <c r="V153" i="11"/>
  <c r="X153" i="11" s="1"/>
  <c r="Z61" i="11"/>
  <c r="R62" i="11" s="1"/>
  <c r="V61" i="11"/>
  <c r="X61" i="11" s="1"/>
  <c r="Z18" i="11"/>
  <c r="R19" i="11" s="1"/>
  <c r="V18" i="11"/>
  <c r="X18" i="11" s="1"/>
  <c r="Z61" i="10"/>
  <c r="R62" i="10" s="1"/>
  <c r="V61" i="10"/>
  <c r="X61" i="10" s="1"/>
  <c r="Z17" i="10"/>
  <c r="R18" i="10" s="1"/>
  <c r="V17" i="10"/>
  <c r="X17" i="10" s="1"/>
  <c r="Z153" i="10"/>
  <c r="R154" i="10" s="1"/>
  <c r="V153" i="10"/>
  <c r="X153" i="10" s="1"/>
  <c r="Z34" i="10"/>
  <c r="R35" i="10" s="1"/>
  <c r="V34" i="10"/>
  <c r="X34" i="10" s="1"/>
  <c r="Z218" i="9"/>
  <c r="R219" i="9" s="1"/>
  <c r="V218" i="9"/>
  <c r="X218" i="9" s="1"/>
  <c r="Z101" i="9"/>
  <c r="R102" i="9" s="1"/>
  <c r="V101" i="9"/>
  <c r="X101" i="9" s="1"/>
  <c r="Z154" i="9"/>
  <c r="R155" i="9" s="1"/>
  <c r="V154" i="9"/>
  <c r="X154" i="9" s="1"/>
  <c r="Z62" i="9"/>
  <c r="R63" i="9" s="1"/>
  <c r="V62" i="9"/>
  <c r="X62" i="9" s="1"/>
  <c r="Z34" i="9"/>
  <c r="R35" i="9" s="1"/>
  <c r="V34" i="9"/>
  <c r="X34" i="9" s="1"/>
  <c r="G33" i="11"/>
  <c r="I33" i="11" s="1"/>
  <c r="K33" i="11"/>
  <c r="C34" i="11" s="1"/>
  <c r="K17" i="11"/>
  <c r="C18" i="11" s="1"/>
  <c r="G17" i="11"/>
  <c r="I17" i="11" s="1"/>
  <c r="G33" i="10"/>
  <c r="I33" i="10" s="1"/>
  <c r="K33" i="10"/>
  <c r="C34" i="10" s="1"/>
  <c r="K17" i="10"/>
  <c r="C18" i="10" s="1"/>
  <c r="G17" i="10"/>
  <c r="I17" i="10" s="1"/>
  <c r="G102" i="9"/>
  <c r="I102" i="9" s="1"/>
  <c r="K102" i="9"/>
  <c r="C103" i="9" s="1"/>
  <c r="K34" i="9"/>
  <c r="C35" i="9" s="1"/>
  <c r="G34" i="9"/>
  <c r="I34" i="9" s="1"/>
  <c r="K16" i="9"/>
  <c r="C17" i="9" s="1"/>
  <c r="G16" i="9"/>
  <c r="I16" i="9" s="1"/>
  <c r="AT217" i="7"/>
  <c r="AR217" i="7" s="1"/>
  <c r="AX217" i="7" s="1"/>
  <c r="AP218" i="7" s="1"/>
  <c r="AG216" i="7"/>
  <c r="AE216" i="7" s="1"/>
  <c r="AK216" i="7" s="1"/>
  <c r="AC217" i="7" s="1"/>
  <c r="AT218" i="5"/>
  <c r="AR218" i="5" s="1"/>
  <c r="AX218" i="5" s="1"/>
  <c r="AP219" i="5" s="1"/>
  <c r="AG218" i="5"/>
  <c r="AE218" i="5" s="1"/>
  <c r="AK218" i="5" s="1"/>
  <c r="AC219" i="5" s="1"/>
  <c r="AT101" i="7"/>
  <c r="AR101" i="7" s="1"/>
  <c r="AX101" i="7" s="1"/>
  <c r="AP102" i="7" s="1"/>
  <c r="AT33" i="7"/>
  <c r="AR33" i="7" s="1"/>
  <c r="AX33" i="7" s="1"/>
  <c r="AP34" i="7" s="1"/>
  <c r="AT16" i="7"/>
  <c r="AR16" i="7" s="1"/>
  <c r="AX16" i="7" s="1"/>
  <c r="AP17" i="7" s="1"/>
  <c r="AT60" i="7"/>
  <c r="AR60" i="7" s="1"/>
  <c r="AX60" i="7" s="1"/>
  <c r="AP61" i="7" s="1"/>
  <c r="AT153" i="5"/>
  <c r="AR153" i="5" s="1"/>
  <c r="AX153" i="5" s="1"/>
  <c r="AP154" i="5" s="1"/>
  <c r="AT101" i="5"/>
  <c r="AR101" i="5" s="1"/>
  <c r="AX101" i="5" s="1"/>
  <c r="AP102" i="5" s="1"/>
  <c r="AT61" i="5"/>
  <c r="AR61" i="5" s="1"/>
  <c r="AX61" i="5" s="1"/>
  <c r="AP62" i="5" s="1"/>
  <c r="AT33" i="5"/>
  <c r="AT17" i="5"/>
  <c r="AR17" i="5" s="1"/>
  <c r="AX17" i="5" s="1"/>
  <c r="AP18" i="5" s="1"/>
  <c r="AG101" i="7"/>
  <c r="AE101" i="7" s="1"/>
  <c r="AK101" i="7" s="1"/>
  <c r="AC102" i="7" s="1"/>
  <c r="AG33" i="7"/>
  <c r="AE33" i="7" s="1"/>
  <c r="AK33" i="7" s="1"/>
  <c r="AC34" i="7" s="1"/>
  <c r="AG16" i="7"/>
  <c r="AE16" i="7" s="1"/>
  <c r="AK16" i="7" s="1"/>
  <c r="AC17" i="7" s="1"/>
  <c r="AG60" i="7"/>
  <c r="AE60" i="7" s="1"/>
  <c r="AK60" i="7" s="1"/>
  <c r="AC61" i="7" s="1"/>
  <c r="AG101" i="6"/>
  <c r="AE101" i="6" s="1"/>
  <c r="AK101" i="6" s="1"/>
  <c r="AC102" i="6" s="1"/>
  <c r="AG33" i="6"/>
  <c r="AE33" i="6" s="1"/>
  <c r="AK33" i="6" s="1"/>
  <c r="AC34" i="6" s="1"/>
  <c r="AG16" i="6"/>
  <c r="AE16" i="6" s="1"/>
  <c r="AK16" i="6" s="1"/>
  <c r="AC17" i="6" s="1"/>
  <c r="AG60" i="6"/>
  <c r="AE60" i="6" s="1"/>
  <c r="AK60" i="6" s="1"/>
  <c r="AC61" i="6" s="1"/>
  <c r="AG102" i="5"/>
  <c r="AE102" i="5" s="1"/>
  <c r="AK102" i="5" s="1"/>
  <c r="AC103" i="5" s="1"/>
  <c r="X152" i="7"/>
  <c r="P153" i="7" s="1"/>
  <c r="T152" i="7"/>
  <c r="V152" i="7" s="1"/>
  <c r="X152" i="6"/>
  <c r="P153" i="6" s="1"/>
  <c r="T152" i="6"/>
  <c r="V152" i="6" s="1"/>
  <c r="X152" i="5"/>
  <c r="P153" i="5" s="1"/>
  <c r="T152" i="5"/>
  <c r="V152" i="5" s="1"/>
  <c r="X100" i="7"/>
  <c r="P101" i="7" s="1"/>
  <c r="T100" i="7"/>
  <c r="V100" i="7" s="1"/>
  <c r="X100" i="6"/>
  <c r="P101" i="6" s="1"/>
  <c r="T100" i="6"/>
  <c r="V100" i="6" s="1"/>
  <c r="T60" i="7"/>
  <c r="V60" i="7" s="1"/>
  <c r="X60" i="7"/>
  <c r="P61" i="7" s="1"/>
  <c r="T60" i="6"/>
  <c r="V60" i="6" s="1"/>
  <c r="X60" i="6"/>
  <c r="P61" i="6" s="1"/>
  <c r="X60" i="5"/>
  <c r="P61" i="5" s="1"/>
  <c r="T60" i="5"/>
  <c r="V60" i="5" s="1"/>
  <c r="X32" i="7"/>
  <c r="P33" i="7" s="1"/>
  <c r="T32" i="7"/>
  <c r="V32" i="7" s="1"/>
  <c r="X32" i="6"/>
  <c r="P33" i="6" s="1"/>
  <c r="T32" i="6"/>
  <c r="V32" i="6" s="1"/>
  <c r="V32" i="5"/>
  <c r="X32" i="5"/>
  <c r="P33" i="5" s="1"/>
  <c r="T33" i="5" s="1"/>
  <c r="X16" i="7"/>
  <c r="P17" i="7" s="1"/>
  <c r="T16" i="7"/>
  <c r="V16" i="7" s="1"/>
  <c r="X16" i="6"/>
  <c r="P17" i="6" s="1"/>
  <c r="T16" i="6"/>
  <c r="V16" i="6" s="1"/>
  <c r="K12" i="5"/>
  <c r="C13" i="5" s="1"/>
  <c r="G12" i="5"/>
  <c r="K30" i="5"/>
  <c r="C31" i="5" s="1"/>
  <c r="G30" i="5"/>
  <c r="K14" i="7"/>
  <c r="C15" i="7" s="1"/>
  <c r="G14" i="7"/>
  <c r="I14" i="7" s="1"/>
  <c r="K30" i="7"/>
  <c r="C31" i="7" s="1"/>
  <c r="G30" i="7"/>
  <c r="I30" i="7" s="1"/>
  <c r="E59" i="7"/>
  <c r="G58" i="7"/>
  <c r="I58" i="7" s="1"/>
  <c r="K58" i="7"/>
  <c r="C59" i="7" s="1"/>
  <c r="E62" i="6"/>
  <c r="G32" i="6"/>
  <c r="I32" i="6" s="1"/>
  <c r="K32" i="6"/>
  <c r="C33" i="6" s="1"/>
  <c r="K14" i="6"/>
  <c r="C15" i="6" s="1"/>
  <c r="G14" i="6"/>
  <c r="I14" i="6" s="1"/>
  <c r="AG153" i="6" l="1"/>
  <c r="AE153" i="6" s="1"/>
  <c r="AK153" i="6" s="1"/>
  <c r="AC154" i="6" s="1"/>
  <c r="AG154" i="6" s="1"/>
  <c r="AE154" i="6" s="1"/>
  <c r="AK154" i="6" s="1"/>
  <c r="AC155" i="6" s="1"/>
  <c r="AX11" i="6"/>
  <c r="AP12" i="6" s="1"/>
  <c r="I98" i="7"/>
  <c r="X215" i="6"/>
  <c r="P216" i="6" s="1"/>
  <c r="T215" i="6"/>
  <c r="V215" i="6" s="1"/>
  <c r="K99" i="6"/>
  <c r="C100" i="6" s="1"/>
  <c r="G99" i="6"/>
  <c r="I99" i="6" s="1"/>
  <c r="T215" i="7"/>
  <c r="V215" i="7" s="1"/>
  <c r="X215" i="7"/>
  <c r="P216" i="7" s="1"/>
  <c r="AX211" i="6"/>
  <c r="AP212" i="6" s="1"/>
  <c r="AT212" i="6" s="1"/>
  <c r="AG214" i="6"/>
  <c r="AG152" i="7"/>
  <c r="G154" i="10"/>
  <c r="I154" i="10" s="1"/>
  <c r="K154" i="10"/>
  <c r="C155" i="10" s="1"/>
  <c r="AX55" i="6"/>
  <c r="AP56" i="6" s="1"/>
  <c r="AX27" i="6"/>
  <c r="AP28" i="6" s="1"/>
  <c r="AT28" i="6" s="1"/>
  <c r="AX147" i="6"/>
  <c r="AP148" i="6" s="1"/>
  <c r="AX95" i="6"/>
  <c r="AP96" i="6" s="1"/>
  <c r="AT96" i="6" s="1"/>
  <c r="G217" i="10"/>
  <c r="I217" i="10" s="1"/>
  <c r="K217" i="10"/>
  <c r="C218" i="10" s="1"/>
  <c r="G99" i="7"/>
  <c r="I99" i="7" s="1"/>
  <c r="K99" i="7"/>
  <c r="C100" i="7" s="1"/>
  <c r="K217" i="11"/>
  <c r="C218" i="11" s="1"/>
  <c r="G217" i="11"/>
  <c r="I217" i="11" s="1"/>
  <c r="V214" i="7"/>
  <c r="G59" i="6"/>
  <c r="I59" i="6" s="1"/>
  <c r="K59" i="6"/>
  <c r="C60" i="6" s="1"/>
  <c r="G215" i="6"/>
  <c r="I215" i="6" s="1"/>
  <c r="K215" i="6"/>
  <c r="C216" i="6" s="1"/>
  <c r="K151" i="6"/>
  <c r="C152" i="6" s="1"/>
  <c r="G151" i="6"/>
  <c r="I151" i="6" s="1"/>
  <c r="K101" i="11"/>
  <c r="C102" i="11" s="1"/>
  <c r="G101" i="11"/>
  <c r="I101" i="11" s="1"/>
  <c r="K102" i="10"/>
  <c r="C103" i="10" s="1"/>
  <c r="G102" i="10"/>
  <c r="I102" i="10" s="1"/>
  <c r="K153" i="11"/>
  <c r="C154" i="11" s="1"/>
  <c r="G153" i="11"/>
  <c r="I153" i="11" s="1"/>
  <c r="K151" i="7"/>
  <c r="C152" i="7" s="1"/>
  <c r="G151" i="7"/>
  <c r="AT152" i="7"/>
  <c r="AR152" i="7" s="1"/>
  <c r="AX152" i="7" s="1"/>
  <c r="AP153" i="7" s="1"/>
  <c r="K215" i="7"/>
  <c r="C216" i="7" s="1"/>
  <c r="G215" i="7"/>
  <c r="E61" i="5"/>
  <c r="E62" i="5" s="1"/>
  <c r="AG28" i="5"/>
  <c r="V214" i="5"/>
  <c r="T15" i="5"/>
  <c r="V15" i="5" s="1"/>
  <c r="X15" i="5"/>
  <c r="P16" i="5" s="1"/>
  <c r="G151" i="5"/>
  <c r="I151" i="5" s="1"/>
  <c r="K151" i="5"/>
  <c r="C152" i="5" s="1"/>
  <c r="T99" i="5"/>
  <c r="V99" i="5" s="1"/>
  <c r="X99" i="5"/>
  <c r="P100" i="5" s="1"/>
  <c r="AG59" i="5"/>
  <c r="AE59" i="5" s="1"/>
  <c r="AK59" i="5" s="1"/>
  <c r="AC60" i="5" s="1"/>
  <c r="I30" i="5"/>
  <c r="I12" i="5"/>
  <c r="AR33" i="5"/>
  <c r="AX33" i="5" s="1"/>
  <c r="AP34" i="5" s="1"/>
  <c r="G215" i="5"/>
  <c r="I215" i="5" s="1"/>
  <c r="K215" i="5"/>
  <c r="C216" i="5" s="1"/>
  <c r="G59" i="5"/>
  <c r="I59" i="5" s="1"/>
  <c r="K59" i="5"/>
  <c r="C60" i="5" s="1"/>
  <c r="T215" i="5"/>
  <c r="V215" i="5" s="1"/>
  <c r="X215" i="5"/>
  <c r="P216" i="5" s="1"/>
  <c r="G99" i="5"/>
  <c r="I99" i="5" s="1"/>
  <c r="K99" i="5"/>
  <c r="C100" i="5" s="1"/>
  <c r="V14" i="5"/>
  <c r="V98" i="5"/>
  <c r="K64" i="11"/>
  <c r="C65" i="11" s="1"/>
  <c r="G64" i="11"/>
  <c r="E65" i="11"/>
  <c r="I64" i="11"/>
  <c r="V101" i="11"/>
  <c r="X101" i="11" s="1"/>
  <c r="Z101" i="11"/>
  <c r="R102" i="11" s="1"/>
  <c r="V218" i="11"/>
  <c r="X218" i="11" s="1"/>
  <c r="Z218" i="11"/>
  <c r="R219" i="11" s="1"/>
  <c r="E65" i="10"/>
  <c r="G63" i="10"/>
  <c r="I63" i="10" s="1"/>
  <c r="K63" i="10"/>
  <c r="C64" i="10" s="1"/>
  <c r="Z101" i="10"/>
  <c r="R102" i="10" s="1"/>
  <c r="V101" i="10"/>
  <c r="X101" i="10" s="1"/>
  <c r="Z218" i="10"/>
  <c r="R219" i="10" s="1"/>
  <c r="V218" i="10"/>
  <c r="X218" i="10" s="1"/>
  <c r="E64" i="9"/>
  <c r="K217" i="9"/>
  <c r="C218" i="9" s="1"/>
  <c r="G217" i="9"/>
  <c r="I217" i="9" s="1"/>
  <c r="G153" i="9"/>
  <c r="I153" i="9" s="1"/>
  <c r="K153" i="9"/>
  <c r="C154" i="9" s="1"/>
  <c r="Z17" i="9"/>
  <c r="R18" i="9" s="1"/>
  <c r="V17" i="9"/>
  <c r="X17" i="9" s="1"/>
  <c r="AZ61" i="11"/>
  <c r="AX61" i="11" s="1"/>
  <c r="BD61" i="11" s="1"/>
  <c r="AV62" i="11" s="1"/>
  <c r="AZ102" i="11"/>
  <c r="AX102" i="11" s="1"/>
  <c r="BD102" i="11" s="1"/>
  <c r="AV103" i="11" s="1"/>
  <c r="AZ33" i="11"/>
  <c r="AX33" i="11" s="1"/>
  <c r="BD33" i="11" s="1"/>
  <c r="AV34" i="11" s="1"/>
  <c r="AZ154" i="11"/>
  <c r="AX154" i="11" s="1"/>
  <c r="BD154" i="11" s="1"/>
  <c r="AV155" i="11" s="1"/>
  <c r="AZ17" i="11"/>
  <c r="AX17" i="11" s="1"/>
  <c r="BD17" i="11" s="1"/>
  <c r="AV18" i="11" s="1"/>
  <c r="AZ217" i="11"/>
  <c r="AX217" i="11" s="1"/>
  <c r="BD217" i="11" s="1"/>
  <c r="AV218" i="11" s="1"/>
  <c r="AZ17" i="10"/>
  <c r="AX17" i="10" s="1"/>
  <c r="BD17" i="10" s="1"/>
  <c r="AV18" i="10" s="1"/>
  <c r="AZ102" i="10"/>
  <c r="AX102" i="10" s="1"/>
  <c r="BD102" i="10" s="1"/>
  <c r="AV103" i="10" s="1"/>
  <c r="AZ33" i="10"/>
  <c r="AX33" i="10" s="1"/>
  <c r="BD33" i="10" s="1"/>
  <c r="AV34" i="10" s="1"/>
  <c r="AZ154" i="10"/>
  <c r="AX154" i="10" s="1"/>
  <c r="BD154" i="10" s="1"/>
  <c r="AV155" i="10" s="1"/>
  <c r="AZ61" i="10"/>
  <c r="AX61" i="10" s="1"/>
  <c r="BD61" i="10" s="1"/>
  <c r="AV62" i="10" s="1"/>
  <c r="AZ217" i="10"/>
  <c r="AX217" i="10" s="1"/>
  <c r="BD217" i="10"/>
  <c r="AV218" i="10" s="1"/>
  <c r="AZ218" i="9"/>
  <c r="AX218" i="9" s="1"/>
  <c r="BD218" i="9" s="1"/>
  <c r="AV219" i="9" s="1"/>
  <c r="AZ102" i="9"/>
  <c r="AX102" i="9" s="1"/>
  <c r="BD102" i="9" s="1"/>
  <c r="AV103" i="9" s="1"/>
  <c r="AZ18" i="9"/>
  <c r="AX18" i="9" s="1"/>
  <c r="BD18" i="9" s="1"/>
  <c r="AV19" i="9" s="1"/>
  <c r="AZ155" i="9"/>
  <c r="AX155" i="9" s="1"/>
  <c r="BD155" i="9" s="1"/>
  <c r="AV156" i="9" s="1"/>
  <c r="AZ62" i="9"/>
  <c r="AX62" i="9" s="1"/>
  <c r="BD62" i="9" s="1"/>
  <c r="AV63" i="9" s="1"/>
  <c r="AK101" i="11"/>
  <c r="AI101" i="11" s="1"/>
  <c r="AO101" i="11" s="1"/>
  <c r="AG102" i="11" s="1"/>
  <c r="AK217" i="11"/>
  <c r="AI217" i="11" s="1"/>
  <c r="AO217" i="11" s="1"/>
  <c r="AG218" i="11" s="1"/>
  <c r="AK153" i="11"/>
  <c r="AI153" i="11" s="1"/>
  <c r="AO153" i="11" s="1"/>
  <c r="AG154" i="11" s="1"/>
  <c r="AK61" i="11"/>
  <c r="AI61" i="11" s="1"/>
  <c r="AO61" i="11" s="1"/>
  <c r="AG62" i="11" s="1"/>
  <c r="AK17" i="11"/>
  <c r="AI17" i="11" s="1"/>
  <c r="AO17" i="11" s="1"/>
  <c r="AG18" i="11" s="1"/>
  <c r="AK33" i="11"/>
  <c r="AI33" i="11" s="1"/>
  <c r="AO33" i="11" s="1"/>
  <c r="AG34" i="11" s="1"/>
  <c r="AK217" i="10"/>
  <c r="AI217" i="10" s="1"/>
  <c r="AO217" i="10" s="1"/>
  <c r="AG218" i="10" s="1"/>
  <c r="AK33" i="10"/>
  <c r="AI33" i="10" s="1"/>
  <c r="AO33" i="10" s="1"/>
  <c r="AG34" i="10" s="1"/>
  <c r="AK101" i="10"/>
  <c r="AI101" i="10" s="1"/>
  <c r="AO101" i="10" s="1"/>
  <c r="AG102" i="10" s="1"/>
  <c r="AK61" i="10"/>
  <c r="AI61" i="10" s="1"/>
  <c r="AO61" i="10" s="1"/>
  <c r="AG62" i="10" s="1"/>
  <c r="AK153" i="10"/>
  <c r="AI153" i="10" s="1"/>
  <c r="AO153" i="10" s="1"/>
  <c r="AG154" i="10" s="1"/>
  <c r="AK17" i="10"/>
  <c r="AI17" i="10" s="1"/>
  <c r="AO17" i="10" s="1"/>
  <c r="AG18" i="10" s="1"/>
  <c r="AG152" i="9"/>
  <c r="AK152" i="9" s="1"/>
  <c r="AK34" i="9"/>
  <c r="AI34" i="9" s="1"/>
  <c r="AO34" i="9" s="1"/>
  <c r="AG35" i="9" s="1"/>
  <c r="AK62" i="9"/>
  <c r="AI62" i="9" s="1"/>
  <c r="AO62" i="9" s="1"/>
  <c r="AG63" i="9" s="1"/>
  <c r="AK18" i="9"/>
  <c r="AI18" i="9" s="1"/>
  <c r="AO18" i="9" s="1"/>
  <c r="AG19" i="9" s="1"/>
  <c r="AK102" i="9"/>
  <c r="AI102" i="9" s="1"/>
  <c r="AO102" i="9" s="1"/>
  <c r="AG103" i="9" s="1"/>
  <c r="AK218" i="9"/>
  <c r="AI218" i="9" s="1"/>
  <c r="AO218" i="9" s="1"/>
  <c r="AG219" i="9" s="1"/>
  <c r="Z19" i="11"/>
  <c r="R20" i="11" s="1"/>
  <c r="V19" i="11"/>
  <c r="X19" i="11" s="1"/>
  <c r="Z62" i="11"/>
  <c r="R63" i="11" s="1"/>
  <c r="V62" i="11"/>
  <c r="X62" i="11" s="1"/>
  <c r="Z154" i="11"/>
  <c r="R155" i="11" s="1"/>
  <c r="V154" i="11"/>
  <c r="X154" i="11" s="1"/>
  <c r="V35" i="11"/>
  <c r="X35" i="11" s="1"/>
  <c r="Z35" i="11"/>
  <c r="R36" i="11" s="1"/>
  <c r="V35" i="10"/>
  <c r="X35" i="10" s="1"/>
  <c r="Z35" i="10"/>
  <c r="R36" i="10" s="1"/>
  <c r="Z154" i="10"/>
  <c r="R155" i="10" s="1"/>
  <c r="V154" i="10"/>
  <c r="X154" i="10" s="1"/>
  <c r="Z18" i="10"/>
  <c r="R19" i="10" s="1"/>
  <c r="V18" i="10"/>
  <c r="X18" i="10" s="1"/>
  <c r="Z62" i="10"/>
  <c r="R63" i="10" s="1"/>
  <c r="V62" i="10"/>
  <c r="X62" i="10" s="1"/>
  <c r="Z35" i="9"/>
  <c r="R36" i="9" s="1"/>
  <c r="V35" i="9"/>
  <c r="X35" i="9" s="1"/>
  <c r="Z63" i="9"/>
  <c r="R64" i="9" s="1"/>
  <c r="V63" i="9"/>
  <c r="X63" i="9" s="1"/>
  <c r="Z155" i="9"/>
  <c r="R156" i="9" s="1"/>
  <c r="V155" i="9"/>
  <c r="X155" i="9" s="1"/>
  <c r="Z102" i="9"/>
  <c r="R103" i="9" s="1"/>
  <c r="V102" i="9"/>
  <c r="X102" i="9" s="1"/>
  <c r="Z219" i="9"/>
  <c r="R220" i="9" s="1"/>
  <c r="V219" i="9"/>
  <c r="X219" i="9" s="1"/>
  <c r="G34" i="11"/>
  <c r="I34" i="11" s="1"/>
  <c r="K34" i="11"/>
  <c r="C35" i="11" s="1"/>
  <c r="K18" i="11"/>
  <c r="C19" i="11" s="1"/>
  <c r="G18" i="11"/>
  <c r="I18" i="11" s="1"/>
  <c r="G34" i="10"/>
  <c r="I34" i="10" s="1"/>
  <c r="K34" i="10"/>
  <c r="C35" i="10" s="1"/>
  <c r="K18" i="10"/>
  <c r="C19" i="10" s="1"/>
  <c r="G18" i="10"/>
  <c r="I18" i="10" s="1"/>
  <c r="K103" i="9"/>
  <c r="C104" i="9" s="1"/>
  <c r="G103" i="9"/>
  <c r="I103" i="9" s="1"/>
  <c r="G35" i="9"/>
  <c r="I35" i="9" s="1"/>
  <c r="K35" i="9"/>
  <c r="C36" i="9" s="1"/>
  <c r="K17" i="9"/>
  <c r="C18" i="9" s="1"/>
  <c r="G17" i="9"/>
  <c r="I17" i="9" s="1"/>
  <c r="AG217" i="7"/>
  <c r="AE217" i="7" s="1"/>
  <c r="AK217" i="7" s="1"/>
  <c r="AC218" i="7" s="1"/>
  <c r="AT218" i="7"/>
  <c r="AR218" i="7" s="1"/>
  <c r="AX218" i="7" s="1"/>
  <c r="AP219" i="7" s="1"/>
  <c r="AT219" i="5"/>
  <c r="AG219" i="5"/>
  <c r="AE219" i="5" s="1"/>
  <c r="AK219" i="5" s="1"/>
  <c r="AC220" i="5" s="1"/>
  <c r="AT61" i="7"/>
  <c r="AR61" i="7" s="1"/>
  <c r="AX61" i="7" s="1"/>
  <c r="AP62" i="7" s="1"/>
  <c r="AT34" i="7"/>
  <c r="AR34" i="7" s="1"/>
  <c r="AX34" i="7" s="1"/>
  <c r="AP35" i="7" s="1"/>
  <c r="AT17" i="7"/>
  <c r="AR17" i="7" s="1"/>
  <c r="AX17" i="7" s="1"/>
  <c r="AP18" i="7" s="1"/>
  <c r="AT102" i="7"/>
  <c r="AR102" i="7" s="1"/>
  <c r="AX102" i="7" s="1"/>
  <c r="AP103" i="7" s="1"/>
  <c r="AT154" i="5"/>
  <c r="AR154" i="5" s="1"/>
  <c r="AX154" i="5" s="1"/>
  <c r="AP155" i="5" s="1"/>
  <c r="AT102" i="5"/>
  <c r="AT62" i="5"/>
  <c r="AR62" i="5" s="1"/>
  <c r="AX62" i="5" s="1"/>
  <c r="AP63" i="5" s="1"/>
  <c r="AT34" i="5"/>
  <c r="AR34" i="5" s="1"/>
  <c r="AX34" i="5" s="1"/>
  <c r="AP35" i="5" s="1"/>
  <c r="AT18" i="5"/>
  <c r="AR18" i="5" s="1"/>
  <c r="AX18" i="5" s="1"/>
  <c r="AP19" i="5" s="1"/>
  <c r="AG61" i="7"/>
  <c r="AE61" i="7" s="1"/>
  <c r="AK61" i="7" s="1"/>
  <c r="AC62" i="7" s="1"/>
  <c r="AG34" i="7"/>
  <c r="AE34" i="7" s="1"/>
  <c r="AK34" i="7" s="1"/>
  <c r="AC35" i="7" s="1"/>
  <c r="AG17" i="7"/>
  <c r="AE17" i="7" s="1"/>
  <c r="AK17" i="7" s="1"/>
  <c r="AC18" i="7" s="1"/>
  <c r="AG102" i="7"/>
  <c r="AE102" i="7" s="1"/>
  <c r="AK102" i="7" s="1"/>
  <c r="AC103" i="7" s="1"/>
  <c r="AG61" i="6"/>
  <c r="AE61" i="6" s="1"/>
  <c r="AK61" i="6" s="1"/>
  <c r="AC62" i="6" s="1"/>
  <c r="AG34" i="6"/>
  <c r="AE34" i="6" s="1"/>
  <c r="AK34" i="6" s="1"/>
  <c r="AC35" i="6" s="1"/>
  <c r="AG17" i="6"/>
  <c r="AE17" i="6" s="1"/>
  <c r="AK17" i="6" s="1"/>
  <c r="AC18" i="6" s="1"/>
  <c r="AG102" i="6"/>
  <c r="AE102" i="6" s="1"/>
  <c r="AK102" i="6" s="1"/>
  <c r="AC103" i="6" s="1"/>
  <c r="AG155" i="5"/>
  <c r="AE155" i="5" s="1"/>
  <c r="AK155" i="5" s="1"/>
  <c r="AC156" i="5" s="1"/>
  <c r="AG103" i="5"/>
  <c r="AE103" i="5" s="1"/>
  <c r="AK103" i="5" s="1"/>
  <c r="AC104" i="5" s="1"/>
  <c r="X153" i="7"/>
  <c r="P154" i="7" s="1"/>
  <c r="T153" i="7"/>
  <c r="V153" i="7" s="1"/>
  <c r="X153" i="6"/>
  <c r="P154" i="6" s="1"/>
  <c r="T153" i="6"/>
  <c r="V153" i="6" s="1"/>
  <c r="X153" i="5"/>
  <c r="P154" i="5" s="1"/>
  <c r="T153" i="5"/>
  <c r="V153" i="5" s="1"/>
  <c r="X101" i="7"/>
  <c r="P102" i="7" s="1"/>
  <c r="T101" i="7"/>
  <c r="V101" i="7" s="1"/>
  <c r="X101" i="6"/>
  <c r="P102" i="6" s="1"/>
  <c r="T101" i="6"/>
  <c r="V101" i="6" s="1"/>
  <c r="X61" i="7"/>
  <c r="P62" i="7" s="1"/>
  <c r="T61" i="7"/>
  <c r="V61" i="7" s="1"/>
  <c r="X61" i="6"/>
  <c r="P62" i="6" s="1"/>
  <c r="T61" i="6"/>
  <c r="V61" i="6" s="1"/>
  <c r="X61" i="5"/>
  <c r="P62" i="5" s="1"/>
  <c r="T61" i="5"/>
  <c r="V61" i="5" s="1"/>
  <c r="X33" i="7"/>
  <c r="P34" i="7" s="1"/>
  <c r="T33" i="7"/>
  <c r="V33" i="7" s="1"/>
  <c r="X33" i="6"/>
  <c r="P34" i="6" s="1"/>
  <c r="T33" i="6"/>
  <c r="V33" i="6" s="1"/>
  <c r="X33" i="5"/>
  <c r="P34" i="5" s="1"/>
  <c r="T34" i="5" s="1"/>
  <c r="V33" i="5"/>
  <c r="X17" i="7"/>
  <c r="P18" i="7" s="1"/>
  <c r="T17" i="7"/>
  <c r="V17" i="7" s="1"/>
  <c r="X17" i="6"/>
  <c r="P18" i="6" s="1"/>
  <c r="T17" i="6"/>
  <c r="V17" i="6" s="1"/>
  <c r="G31" i="5"/>
  <c r="I31" i="5" s="1"/>
  <c r="K31" i="5"/>
  <c r="C32" i="5" s="1"/>
  <c r="K13" i="5"/>
  <c r="C14" i="5" s="1"/>
  <c r="G13" i="5"/>
  <c r="I13" i="5" s="1"/>
  <c r="K59" i="7"/>
  <c r="C60" i="7" s="1"/>
  <c r="G59" i="7"/>
  <c r="E60" i="7"/>
  <c r="I59" i="7"/>
  <c r="K31" i="7"/>
  <c r="C32" i="7" s="1"/>
  <c r="G31" i="7"/>
  <c r="I31" i="7" s="1"/>
  <c r="K15" i="7"/>
  <c r="C16" i="7" s="1"/>
  <c r="G15" i="7"/>
  <c r="I15" i="7" s="1"/>
  <c r="E63" i="6"/>
  <c r="K33" i="6"/>
  <c r="C34" i="6" s="1"/>
  <c r="G33" i="6"/>
  <c r="I33" i="6" s="1"/>
  <c r="K15" i="6"/>
  <c r="C16" i="6" s="1"/>
  <c r="G15" i="6"/>
  <c r="I15" i="6" s="1"/>
  <c r="AT153" i="7" l="1"/>
  <c r="AR153" i="7" s="1"/>
  <c r="AX153" i="7" s="1"/>
  <c r="AP154" i="7" s="1"/>
  <c r="AT154" i="7" s="1"/>
  <c r="AR154" i="7" s="1"/>
  <c r="AX154" i="7" s="1"/>
  <c r="AP155" i="7" s="1"/>
  <c r="AT155" i="7" s="1"/>
  <c r="AR155" i="7" s="1"/>
  <c r="AX155" i="7" s="1"/>
  <c r="AP156" i="7" s="1"/>
  <c r="I215" i="7"/>
  <c r="I151" i="7"/>
  <c r="K154" i="11"/>
  <c r="C155" i="11" s="1"/>
  <c r="G154" i="11"/>
  <c r="I154" i="11" s="1"/>
  <c r="K103" i="10"/>
  <c r="C104" i="10" s="1"/>
  <c r="G103" i="10"/>
  <c r="I103" i="10" s="1"/>
  <c r="G102" i="11"/>
  <c r="I102" i="11" s="1"/>
  <c r="K102" i="11"/>
  <c r="C103" i="11" s="1"/>
  <c r="G152" i="6"/>
  <c r="I152" i="6" s="1"/>
  <c r="K152" i="6"/>
  <c r="C153" i="6" s="1"/>
  <c r="G218" i="11"/>
  <c r="I218" i="11" s="1"/>
  <c r="K218" i="11"/>
  <c r="C219" i="11" s="1"/>
  <c r="AR96" i="6"/>
  <c r="K155" i="10"/>
  <c r="C156" i="10" s="1"/>
  <c r="G155" i="10"/>
  <c r="I155" i="10" s="1"/>
  <c r="AE152" i="7"/>
  <c r="AK152" i="7" s="1"/>
  <c r="AC153" i="7" s="1"/>
  <c r="X216" i="7"/>
  <c r="P217" i="7" s="1"/>
  <c r="T216" i="7"/>
  <c r="G216" i="7"/>
  <c r="I216" i="7" s="1"/>
  <c r="K216" i="7"/>
  <c r="C217" i="7" s="1"/>
  <c r="G152" i="7"/>
  <c r="I152" i="7" s="1"/>
  <c r="K152" i="7"/>
  <c r="C153" i="7" s="1"/>
  <c r="G216" i="6"/>
  <c r="I216" i="6" s="1"/>
  <c r="K216" i="6"/>
  <c r="C217" i="6" s="1"/>
  <c r="G60" i="6"/>
  <c r="I60" i="6" s="1"/>
  <c r="K60" i="6"/>
  <c r="C61" i="6" s="1"/>
  <c r="G100" i="7"/>
  <c r="I100" i="7" s="1"/>
  <c r="K100" i="7"/>
  <c r="C101" i="7" s="1"/>
  <c r="K218" i="10"/>
  <c r="C219" i="10" s="1"/>
  <c r="G218" i="10"/>
  <c r="I218" i="10" s="1"/>
  <c r="AT148" i="6"/>
  <c r="AR28" i="6"/>
  <c r="AT56" i="6"/>
  <c r="AE214" i="6"/>
  <c r="AK214" i="6" s="1"/>
  <c r="AC215" i="6" s="1"/>
  <c r="AG215" i="6" s="1"/>
  <c r="AE215" i="6" s="1"/>
  <c r="AK215" i="6" s="1"/>
  <c r="AC216" i="6" s="1"/>
  <c r="AG216" i="6" s="1"/>
  <c r="AE216" i="6" s="1"/>
  <c r="AK216" i="6" s="1"/>
  <c r="AC217" i="6" s="1"/>
  <c r="AG217" i="6" s="1"/>
  <c r="AE217" i="6" s="1"/>
  <c r="AK217" i="6" s="1"/>
  <c r="AC218" i="6" s="1"/>
  <c r="AR212" i="6"/>
  <c r="G100" i="6"/>
  <c r="I100" i="6" s="1"/>
  <c r="K100" i="6"/>
  <c r="C101" i="6" s="1"/>
  <c r="X216" i="6"/>
  <c r="P217" i="6" s="1"/>
  <c r="T216" i="6"/>
  <c r="AT12" i="6"/>
  <c r="AG60" i="5"/>
  <c r="AE60" i="5" s="1"/>
  <c r="AK60" i="5" s="1"/>
  <c r="AC61" i="5" s="1"/>
  <c r="AR102" i="5"/>
  <c r="AX102" i="5" s="1"/>
  <c r="AP103" i="5" s="1"/>
  <c r="X216" i="5"/>
  <c r="P217" i="5" s="1"/>
  <c r="T216" i="5"/>
  <c r="G60" i="5"/>
  <c r="I60" i="5" s="1"/>
  <c r="K60" i="5"/>
  <c r="C61" i="5" s="1"/>
  <c r="K216" i="5"/>
  <c r="C217" i="5" s="1"/>
  <c r="G216" i="5"/>
  <c r="I216" i="5" s="1"/>
  <c r="T100" i="5"/>
  <c r="X100" i="5"/>
  <c r="P101" i="5" s="1"/>
  <c r="K152" i="5"/>
  <c r="C153" i="5" s="1"/>
  <c r="G152" i="5"/>
  <c r="I152" i="5" s="1"/>
  <c r="T16" i="5"/>
  <c r="V16" i="5" s="1"/>
  <c r="X16" i="5"/>
  <c r="P17" i="5" s="1"/>
  <c r="AR219" i="5"/>
  <c r="AX219" i="5" s="1"/>
  <c r="AP220" i="5" s="1"/>
  <c r="G100" i="5"/>
  <c r="I100" i="5" s="1"/>
  <c r="K100" i="5"/>
  <c r="C101" i="5" s="1"/>
  <c r="AE28" i="5"/>
  <c r="AK28" i="5" s="1"/>
  <c r="AC29" i="5" s="1"/>
  <c r="E63" i="5"/>
  <c r="E64" i="5" s="1"/>
  <c r="E66" i="11"/>
  <c r="K65" i="11"/>
  <c r="C66" i="11" s="1"/>
  <c r="G65" i="11"/>
  <c r="I65" i="11" s="1"/>
  <c r="Z219" i="11"/>
  <c r="R220" i="11" s="1"/>
  <c r="V219" i="11"/>
  <c r="X219" i="11" s="1"/>
  <c r="Z102" i="11"/>
  <c r="R103" i="11" s="1"/>
  <c r="V102" i="11"/>
  <c r="X102" i="11" s="1"/>
  <c r="K64" i="10"/>
  <c r="C65" i="10" s="1"/>
  <c r="G64" i="10"/>
  <c r="I64" i="10" s="1"/>
  <c r="E66" i="10"/>
  <c r="V219" i="10"/>
  <c r="X219" i="10" s="1"/>
  <c r="Z219" i="10"/>
  <c r="R220" i="10" s="1"/>
  <c r="V102" i="10"/>
  <c r="X102" i="10" s="1"/>
  <c r="Z102" i="10"/>
  <c r="R103" i="10" s="1"/>
  <c r="E65" i="9"/>
  <c r="G154" i="9"/>
  <c r="I154" i="9" s="1"/>
  <c r="K154" i="9"/>
  <c r="C155" i="9" s="1"/>
  <c r="Z18" i="9"/>
  <c r="R19" i="9" s="1"/>
  <c r="V18" i="9"/>
  <c r="X18" i="9" s="1"/>
  <c r="G218" i="9"/>
  <c r="I218" i="9" s="1"/>
  <c r="K218" i="9"/>
  <c r="C219" i="9" s="1"/>
  <c r="AZ155" i="11"/>
  <c r="AX155" i="11" s="1"/>
  <c r="BD155" i="11" s="1"/>
  <c r="AV156" i="11" s="1"/>
  <c r="AZ103" i="11"/>
  <c r="AX103" i="11" s="1"/>
  <c r="BD103" i="11" s="1"/>
  <c r="AV104" i="11" s="1"/>
  <c r="AZ18" i="11"/>
  <c r="AX18" i="11" s="1"/>
  <c r="BD18" i="11" s="1"/>
  <c r="AV19" i="11" s="1"/>
  <c r="AZ34" i="11"/>
  <c r="AX34" i="11" s="1"/>
  <c r="BD34" i="11" s="1"/>
  <c r="AV35" i="11" s="1"/>
  <c r="AZ62" i="11"/>
  <c r="AX62" i="11" s="1"/>
  <c r="BD62" i="11" s="1"/>
  <c r="AV63" i="11" s="1"/>
  <c r="AZ218" i="11"/>
  <c r="AX218" i="11" s="1"/>
  <c r="BD218" i="11" s="1"/>
  <c r="AV219" i="11" s="1"/>
  <c r="AZ155" i="10"/>
  <c r="AX155" i="10" s="1"/>
  <c r="BD155" i="10" s="1"/>
  <c r="AV156" i="10" s="1"/>
  <c r="AZ103" i="10"/>
  <c r="AX103" i="10" s="1"/>
  <c r="BD103" i="10" s="1"/>
  <c r="AV104" i="10" s="1"/>
  <c r="AZ62" i="10"/>
  <c r="AX62" i="10" s="1"/>
  <c r="BD62" i="10" s="1"/>
  <c r="AV63" i="10" s="1"/>
  <c r="AZ34" i="10"/>
  <c r="AX34" i="10" s="1"/>
  <c r="BD34" i="10" s="1"/>
  <c r="AV35" i="10" s="1"/>
  <c r="AZ18" i="10"/>
  <c r="AX18" i="10" s="1"/>
  <c r="BD18" i="10" s="1"/>
  <c r="AV19" i="10" s="1"/>
  <c r="AZ218" i="10"/>
  <c r="AX218" i="10" s="1"/>
  <c r="BD218" i="10"/>
  <c r="AV219" i="10" s="1"/>
  <c r="AZ63" i="9"/>
  <c r="AX63" i="9" s="1"/>
  <c r="BD63" i="9" s="1"/>
  <c r="AV64" i="9" s="1"/>
  <c r="AZ156" i="9"/>
  <c r="AX156" i="9" s="1"/>
  <c r="BD156" i="9" s="1"/>
  <c r="AV157" i="9" s="1"/>
  <c r="AZ19" i="9"/>
  <c r="AX19" i="9" s="1"/>
  <c r="BD19" i="9" s="1"/>
  <c r="AV20" i="9" s="1"/>
  <c r="AZ103" i="9"/>
  <c r="AX103" i="9" s="1"/>
  <c r="BD103" i="9" s="1"/>
  <c r="AV104" i="9" s="1"/>
  <c r="AZ219" i="9"/>
  <c r="AX219" i="9" s="1"/>
  <c r="BD219" i="9" s="1"/>
  <c r="AV220" i="9" s="1"/>
  <c r="AK218" i="11"/>
  <c r="AI218" i="11" s="1"/>
  <c r="AO218" i="11" s="1"/>
  <c r="AG219" i="11" s="1"/>
  <c r="AK102" i="11"/>
  <c r="AI102" i="11" s="1"/>
  <c r="AO102" i="11" s="1"/>
  <c r="AG103" i="11" s="1"/>
  <c r="AK34" i="11"/>
  <c r="AI34" i="11" s="1"/>
  <c r="AO34" i="11" s="1"/>
  <c r="AG35" i="11" s="1"/>
  <c r="AK18" i="11"/>
  <c r="AI18" i="11" s="1"/>
  <c r="AO18" i="11" s="1"/>
  <c r="AG19" i="11" s="1"/>
  <c r="AK62" i="11"/>
  <c r="AI62" i="11" s="1"/>
  <c r="AO62" i="11" s="1"/>
  <c r="AG63" i="11" s="1"/>
  <c r="AK154" i="11"/>
  <c r="AI154" i="11" s="1"/>
  <c r="AO154" i="11" s="1"/>
  <c r="AG155" i="11" s="1"/>
  <c r="AK18" i="10"/>
  <c r="AI18" i="10" s="1"/>
  <c r="AO18" i="10" s="1"/>
  <c r="AG19" i="10" s="1"/>
  <c r="AK62" i="10"/>
  <c r="AI62" i="10" s="1"/>
  <c r="AO62" i="10" s="1"/>
  <c r="AG63" i="10" s="1"/>
  <c r="AK34" i="10"/>
  <c r="AI34" i="10" s="1"/>
  <c r="AO34" i="10" s="1"/>
  <c r="AG35" i="10" s="1"/>
  <c r="AK154" i="10"/>
  <c r="AI154" i="10" s="1"/>
  <c r="AO154" i="10" s="1"/>
  <c r="AG155" i="10" s="1"/>
  <c r="AK102" i="10"/>
  <c r="AI102" i="10" s="1"/>
  <c r="AO102" i="10" s="1"/>
  <c r="AG103" i="10" s="1"/>
  <c r="AK218" i="10"/>
  <c r="AI218" i="10" s="1"/>
  <c r="AO218" i="10" s="1"/>
  <c r="AG219" i="10" s="1"/>
  <c r="AI152" i="9"/>
  <c r="AO152" i="9" s="1"/>
  <c r="AK103" i="9"/>
  <c r="AI103" i="9" s="1"/>
  <c r="AO103" i="9" s="1"/>
  <c r="AG104" i="9" s="1"/>
  <c r="AK63" i="9"/>
  <c r="AI63" i="9" s="1"/>
  <c r="AO63" i="9" s="1"/>
  <c r="AG64" i="9" s="1"/>
  <c r="AK219" i="9"/>
  <c r="AI219" i="9" s="1"/>
  <c r="AO219" i="9" s="1"/>
  <c r="AG220" i="9" s="1"/>
  <c r="AK19" i="9"/>
  <c r="AI19" i="9" s="1"/>
  <c r="AO19" i="9" s="1"/>
  <c r="AG20" i="9" s="1"/>
  <c r="AK35" i="9"/>
  <c r="AI35" i="9" s="1"/>
  <c r="AO35" i="9" s="1"/>
  <c r="AG36" i="9" s="1"/>
  <c r="Z36" i="11"/>
  <c r="R37" i="11" s="1"/>
  <c r="V36" i="11"/>
  <c r="X36" i="11" s="1"/>
  <c r="Z155" i="11"/>
  <c r="R156" i="11" s="1"/>
  <c r="V155" i="11"/>
  <c r="X155" i="11" s="1"/>
  <c r="Z63" i="11"/>
  <c r="R64" i="11" s="1"/>
  <c r="V63" i="11"/>
  <c r="X63" i="11" s="1"/>
  <c r="Z20" i="11"/>
  <c r="V20" i="11"/>
  <c r="X20" i="11" s="1"/>
  <c r="X21" i="11" s="1"/>
  <c r="Z63" i="10"/>
  <c r="R64" i="10" s="1"/>
  <c r="V63" i="10"/>
  <c r="X63" i="10" s="1"/>
  <c r="Z155" i="10"/>
  <c r="R156" i="10" s="1"/>
  <c r="V155" i="10"/>
  <c r="X155" i="10" s="1"/>
  <c r="Z19" i="10"/>
  <c r="R20" i="10" s="1"/>
  <c r="V19" i="10"/>
  <c r="X19" i="10" s="1"/>
  <c r="Z36" i="10"/>
  <c r="R37" i="10" s="1"/>
  <c r="V36" i="10"/>
  <c r="X36" i="10" s="1"/>
  <c r="Z220" i="9"/>
  <c r="R221" i="9" s="1"/>
  <c r="V220" i="9"/>
  <c r="X220" i="9" s="1"/>
  <c r="Z103" i="9"/>
  <c r="R104" i="9" s="1"/>
  <c r="V103" i="9"/>
  <c r="X103" i="9" s="1"/>
  <c r="Z156" i="9"/>
  <c r="R157" i="9" s="1"/>
  <c r="V156" i="9"/>
  <c r="X156" i="9" s="1"/>
  <c r="Z64" i="9"/>
  <c r="R65" i="9" s="1"/>
  <c r="V64" i="9"/>
  <c r="X64" i="9" s="1"/>
  <c r="Z36" i="9"/>
  <c r="R37" i="9" s="1"/>
  <c r="V36" i="9"/>
  <c r="X36" i="9" s="1"/>
  <c r="G35" i="11"/>
  <c r="I35" i="11" s="1"/>
  <c r="K35" i="11"/>
  <c r="C36" i="11" s="1"/>
  <c r="K19" i="11"/>
  <c r="C20" i="11" s="1"/>
  <c r="G19" i="11"/>
  <c r="I19" i="11" s="1"/>
  <c r="G35" i="10"/>
  <c r="I35" i="10" s="1"/>
  <c r="K35" i="10"/>
  <c r="C36" i="10" s="1"/>
  <c r="K19" i="10"/>
  <c r="C20" i="10" s="1"/>
  <c r="G19" i="10"/>
  <c r="I19" i="10" s="1"/>
  <c r="G104" i="9"/>
  <c r="I104" i="9" s="1"/>
  <c r="K104" i="9"/>
  <c r="C105" i="9" s="1"/>
  <c r="K36" i="9"/>
  <c r="C37" i="9" s="1"/>
  <c r="G36" i="9"/>
  <c r="I36" i="9" s="1"/>
  <c r="K18" i="9"/>
  <c r="C19" i="9" s="1"/>
  <c r="G18" i="9"/>
  <c r="I18" i="9" s="1"/>
  <c r="AT219" i="7"/>
  <c r="AR219" i="7" s="1"/>
  <c r="AX219" i="7" s="1"/>
  <c r="AP220" i="7" s="1"/>
  <c r="AG218" i="7"/>
  <c r="AE218" i="7" s="1"/>
  <c r="AK218" i="7" s="1"/>
  <c r="AC219" i="7" s="1"/>
  <c r="AK218" i="6"/>
  <c r="AC219" i="6" s="1"/>
  <c r="AG218" i="6"/>
  <c r="AE218" i="6" s="1"/>
  <c r="AT220" i="5"/>
  <c r="AR220" i="5" s="1"/>
  <c r="AX220" i="5" s="1"/>
  <c r="AP221" i="5" s="1"/>
  <c r="AG220" i="5"/>
  <c r="AE220" i="5" s="1"/>
  <c r="AK220" i="5" s="1"/>
  <c r="AC221" i="5" s="1"/>
  <c r="AT103" i="7"/>
  <c r="AR103" i="7" s="1"/>
  <c r="AX103" i="7" s="1"/>
  <c r="AP104" i="7" s="1"/>
  <c r="AT35" i="7"/>
  <c r="AR35" i="7" s="1"/>
  <c r="AX35" i="7" s="1"/>
  <c r="AP36" i="7" s="1"/>
  <c r="AT18" i="7"/>
  <c r="AR18" i="7" s="1"/>
  <c r="AX18" i="7" s="1"/>
  <c r="AP19" i="7" s="1"/>
  <c r="AT62" i="7"/>
  <c r="AR62" i="7" s="1"/>
  <c r="AX62" i="7" s="1"/>
  <c r="AP63" i="7" s="1"/>
  <c r="AT155" i="5"/>
  <c r="AR155" i="5" s="1"/>
  <c r="AX155" i="5" s="1"/>
  <c r="AP156" i="5" s="1"/>
  <c r="AT103" i="5"/>
  <c r="AR103" i="5" s="1"/>
  <c r="AX103" i="5" s="1"/>
  <c r="AP104" i="5" s="1"/>
  <c r="AT63" i="5"/>
  <c r="AR63" i="5" s="1"/>
  <c r="AX63" i="5" s="1"/>
  <c r="AP64" i="5" s="1"/>
  <c r="AT35" i="5"/>
  <c r="AR35" i="5" s="1"/>
  <c r="AX35" i="5" s="1"/>
  <c r="AP36" i="5" s="1"/>
  <c r="AT19" i="5"/>
  <c r="AR19" i="5" s="1"/>
  <c r="AX19" i="5" s="1"/>
  <c r="AP20" i="5" s="1"/>
  <c r="AG103" i="7"/>
  <c r="AE103" i="7" s="1"/>
  <c r="AK103" i="7" s="1"/>
  <c r="AC104" i="7" s="1"/>
  <c r="AG35" i="7"/>
  <c r="AE35" i="7" s="1"/>
  <c r="AK35" i="7" s="1"/>
  <c r="AC36" i="7" s="1"/>
  <c r="AG18" i="7"/>
  <c r="AE18" i="7" s="1"/>
  <c r="AK18" i="7" s="1"/>
  <c r="AC19" i="7" s="1"/>
  <c r="AG62" i="7"/>
  <c r="AE62" i="7" s="1"/>
  <c r="AK62" i="7" s="1"/>
  <c r="AC63" i="7" s="1"/>
  <c r="AG103" i="6"/>
  <c r="AE103" i="6" s="1"/>
  <c r="AK103" i="6" s="1"/>
  <c r="AC104" i="6" s="1"/>
  <c r="AG35" i="6"/>
  <c r="AE35" i="6" s="1"/>
  <c r="AK35" i="6" s="1"/>
  <c r="AC36" i="6" s="1"/>
  <c r="AG155" i="6"/>
  <c r="AE155" i="6" s="1"/>
  <c r="AK155" i="6" s="1"/>
  <c r="AC156" i="6" s="1"/>
  <c r="AG18" i="6"/>
  <c r="AE18" i="6" s="1"/>
  <c r="AK18" i="6" s="1"/>
  <c r="AC19" i="6" s="1"/>
  <c r="AG62" i="6"/>
  <c r="AE62" i="6" s="1"/>
  <c r="AK62" i="6" s="1"/>
  <c r="AC63" i="6" s="1"/>
  <c r="AG156" i="5"/>
  <c r="AE156" i="5" s="1"/>
  <c r="AK156" i="5" s="1"/>
  <c r="AC157" i="5" s="1"/>
  <c r="AG104" i="5"/>
  <c r="AE104" i="5" s="1"/>
  <c r="AK104" i="5" s="1"/>
  <c r="AC105" i="5" s="1"/>
  <c r="X154" i="7"/>
  <c r="P155" i="7" s="1"/>
  <c r="T154" i="7"/>
  <c r="V154" i="7" s="1"/>
  <c r="X154" i="6"/>
  <c r="P155" i="6" s="1"/>
  <c r="T154" i="6"/>
  <c r="V154" i="6" s="1"/>
  <c r="X154" i="5"/>
  <c r="P155" i="5" s="1"/>
  <c r="T154" i="5"/>
  <c r="V154" i="5" s="1"/>
  <c r="X102" i="7"/>
  <c r="P103" i="7" s="1"/>
  <c r="T102" i="7"/>
  <c r="V102" i="7" s="1"/>
  <c r="X102" i="6"/>
  <c r="P103" i="6" s="1"/>
  <c r="T102" i="6"/>
  <c r="V102" i="6" s="1"/>
  <c r="T62" i="7"/>
  <c r="V62" i="7" s="1"/>
  <c r="X62" i="7"/>
  <c r="P63" i="7" s="1"/>
  <c r="T62" i="6"/>
  <c r="V62" i="6" s="1"/>
  <c r="X62" i="6"/>
  <c r="P63" i="6" s="1"/>
  <c r="T62" i="5"/>
  <c r="V62" i="5" s="1"/>
  <c r="X62" i="5"/>
  <c r="P63" i="5" s="1"/>
  <c r="X34" i="7"/>
  <c r="P35" i="7" s="1"/>
  <c r="T34" i="7"/>
  <c r="V34" i="7" s="1"/>
  <c r="X34" i="6"/>
  <c r="P35" i="6" s="1"/>
  <c r="T34" i="6"/>
  <c r="V34" i="6" s="1"/>
  <c r="X34" i="5"/>
  <c r="P35" i="5" s="1"/>
  <c r="T35" i="5" s="1"/>
  <c r="V34" i="5"/>
  <c r="X18" i="7"/>
  <c r="P19" i="7" s="1"/>
  <c r="T18" i="7"/>
  <c r="V18" i="7" s="1"/>
  <c r="X18" i="6"/>
  <c r="P19" i="6" s="1"/>
  <c r="T18" i="6"/>
  <c r="V18" i="6" s="1"/>
  <c r="G14" i="5"/>
  <c r="I14" i="5" s="1"/>
  <c r="K14" i="5"/>
  <c r="C15" i="5" s="1"/>
  <c r="K32" i="5"/>
  <c r="G32" i="5"/>
  <c r="I32" i="5" s="1"/>
  <c r="K16" i="7"/>
  <c r="C17" i="7" s="1"/>
  <c r="G16" i="7"/>
  <c r="I16" i="7" s="1"/>
  <c r="G32" i="7"/>
  <c r="I32" i="7" s="1"/>
  <c r="K32" i="7"/>
  <c r="C33" i="7" s="1"/>
  <c r="E61" i="7"/>
  <c r="K60" i="7"/>
  <c r="C61" i="7" s="1"/>
  <c r="G60" i="7"/>
  <c r="I60" i="7" s="1"/>
  <c r="E64" i="6"/>
  <c r="K34" i="6"/>
  <c r="C35" i="6" s="1"/>
  <c r="G34" i="6"/>
  <c r="I34" i="6" s="1"/>
  <c r="K16" i="6"/>
  <c r="C17" i="6" s="1"/>
  <c r="G16" i="6"/>
  <c r="I16" i="6" s="1"/>
  <c r="X217" i="6" l="1"/>
  <c r="P218" i="6" s="1"/>
  <c r="T217" i="6"/>
  <c r="V217" i="6" s="1"/>
  <c r="AX212" i="6"/>
  <c r="AP213" i="6" s="1"/>
  <c r="AX28" i="6"/>
  <c r="AP29" i="6" s="1"/>
  <c r="K219" i="10"/>
  <c r="C220" i="10" s="1"/>
  <c r="G219" i="10"/>
  <c r="I219" i="10" s="1"/>
  <c r="X217" i="7"/>
  <c r="P218" i="7" s="1"/>
  <c r="T217" i="7"/>
  <c r="V217" i="7" s="1"/>
  <c r="AG153" i="7"/>
  <c r="AE153" i="7" s="1"/>
  <c r="AK153" i="7"/>
  <c r="AC154" i="7" s="1"/>
  <c r="AG154" i="7" s="1"/>
  <c r="AE154" i="7" s="1"/>
  <c r="AK154" i="7" s="1"/>
  <c r="AC155" i="7" s="1"/>
  <c r="AG155" i="7" s="1"/>
  <c r="AE155" i="7" s="1"/>
  <c r="AK155" i="7" s="1"/>
  <c r="AC156" i="7" s="1"/>
  <c r="K156" i="10"/>
  <c r="C157" i="10" s="1"/>
  <c r="G156" i="10"/>
  <c r="I156" i="10" s="1"/>
  <c r="AX96" i="6"/>
  <c r="AP97" i="6" s="1"/>
  <c r="G219" i="11"/>
  <c r="I219" i="11" s="1"/>
  <c r="K219" i="11"/>
  <c r="C220" i="11" s="1"/>
  <c r="G153" i="6"/>
  <c r="I153" i="6" s="1"/>
  <c r="K153" i="6"/>
  <c r="C154" i="6" s="1"/>
  <c r="G103" i="11"/>
  <c r="I103" i="11" s="1"/>
  <c r="K103" i="11"/>
  <c r="C104" i="11" s="1"/>
  <c r="AR12" i="6"/>
  <c r="V216" i="6"/>
  <c r="G101" i="6"/>
  <c r="I101" i="6" s="1"/>
  <c r="K101" i="6"/>
  <c r="C102" i="6" s="1"/>
  <c r="AR56" i="6"/>
  <c r="AR148" i="6"/>
  <c r="G101" i="7"/>
  <c r="I101" i="7" s="1"/>
  <c r="K101" i="7"/>
  <c r="C102" i="7" s="1"/>
  <c r="G61" i="6"/>
  <c r="I61" i="6" s="1"/>
  <c r="K61" i="6"/>
  <c r="C62" i="6" s="1"/>
  <c r="K217" i="6"/>
  <c r="C218" i="6" s="1"/>
  <c r="G217" i="6"/>
  <c r="I217" i="6" s="1"/>
  <c r="G153" i="7"/>
  <c r="I153" i="7" s="1"/>
  <c r="K153" i="7"/>
  <c r="C154" i="7" s="1"/>
  <c r="K217" i="7"/>
  <c r="C218" i="7" s="1"/>
  <c r="G217" i="7"/>
  <c r="I217" i="7" s="1"/>
  <c r="V216" i="7"/>
  <c r="G104" i="10"/>
  <c r="I104" i="10" s="1"/>
  <c r="K104" i="10"/>
  <c r="C105" i="10" s="1"/>
  <c r="G155" i="11"/>
  <c r="I155" i="11" s="1"/>
  <c r="K155" i="11"/>
  <c r="C156" i="11" s="1"/>
  <c r="E65" i="5"/>
  <c r="E66" i="5" s="1"/>
  <c r="AG29" i="5"/>
  <c r="AE29" i="5" s="1"/>
  <c r="AK29" i="5" s="1"/>
  <c r="AC30" i="5" s="1"/>
  <c r="G153" i="5"/>
  <c r="I153" i="5" s="1"/>
  <c r="K153" i="5"/>
  <c r="C154" i="5" s="1"/>
  <c r="V100" i="5"/>
  <c r="K61" i="5"/>
  <c r="C62" i="5" s="1"/>
  <c r="G61" i="5"/>
  <c r="I61" i="5" s="1"/>
  <c r="V216" i="5"/>
  <c r="AG61" i="5"/>
  <c r="AE61" i="5" s="1"/>
  <c r="AK61" i="5" s="1"/>
  <c r="AC62" i="5" s="1"/>
  <c r="K101" i="5"/>
  <c r="C102" i="5" s="1"/>
  <c r="G101" i="5"/>
  <c r="I101" i="5" s="1"/>
  <c r="T17" i="5"/>
  <c r="V17" i="5" s="1"/>
  <c r="X17" i="5"/>
  <c r="P18" i="5" s="1"/>
  <c r="X101" i="5"/>
  <c r="P102" i="5" s="1"/>
  <c r="T101" i="5"/>
  <c r="V101" i="5" s="1"/>
  <c r="G217" i="5"/>
  <c r="I217" i="5" s="1"/>
  <c r="K217" i="5"/>
  <c r="C218" i="5" s="1"/>
  <c r="X217" i="5"/>
  <c r="P218" i="5" s="1"/>
  <c r="T217" i="5"/>
  <c r="V217" i="5" s="1"/>
  <c r="E67" i="5"/>
  <c r="K66" i="11"/>
  <c r="C67" i="11" s="1"/>
  <c r="G66" i="11"/>
  <c r="E67" i="11"/>
  <c r="I66" i="11"/>
  <c r="V103" i="11"/>
  <c r="X103" i="11" s="1"/>
  <c r="Z103" i="11"/>
  <c r="R104" i="11" s="1"/>
  <c r="V220" i="11"/>
  <c r="X220" i="11" s="1"/>
  <c r="Z220" i="11"/>
  <c r="R221" i="11" s="1"/>
  <c r="E67" i="10"/>
  <c r="G65" i="10"/>
  <c r="I65" i="10" s="1"/>
  <c r="K65" i="10"/>
  <c r="C66" i="10" s="1"/>
  <c r="V103" i="10"/>
  <c r="X103" i="10" s="1"/>
  <c r="Z103" i="10"/>
  <c r="R104" i="10" s="1"/>
  <c r="Z220" i="10"/>
  <c r="R221" i="10" s="1"/>
  <c r="V220" i="10"/>
  <c r="X220" i="10" s="1"/>
  <c r="E66" i="9"/>
  <c r="K219" i="9"/>
  <c r="C220" i="9" s="1"/>
  <c r="G219" i="9"/>
  <c r="I219" i="9" s="1"/>
  <c r="G155" i="9"/>
  <c r="I155" i="9" s="1"/>
  <c r="K155" i="9"/>
  <c r="C156" i="9" s="1"/>
  <c r="Z19" i="9"/>
  <c r="R20" i="9" s="1"/>
  <c r="V19" i="9"/>
  <c r="X19" i="9" s="1"/>
  <c r="AZ35" i="11"/>
  <c r="AX35" i="11" s="1"/>
  <c r="BD35" i="11" s="1"/>
  <c r="AV36" i="11" s="1"/>
  <c r="AZ104" i="11"/>
  <c r="AX104" i="11" s="1"/>
  <c r="BD104" i="11" s="1"/>
  <c r="AV105" i="11" s="1"/>
  <c r="AZ63" i="11"/>
  <c r="AX63" i="11" s="1"/>
  <c r="BD63" i="11" s="1"/>
  <c r="AV64" i="11" s="1"/>
  <c r="AZ19" i="11"/>
  <c r="AX19" i="11" s="1"/>
  <c r="BD19" i="11" s="1"/>
  <c r="AV20" i="11" s="1"/>
  <c r="AZ156" i="11"/>
  <c r="AX156" i="11" s="1"/>
  <c r="BD156" i="11" s="1"/>
  <c r="AV157" i="11" s="1"/>
  <c r="AZ219" i="11"/>
  <c r="AX219" i="11" s="1"/>
  <c r="BD219" i="11" s="1"/>
  <c r="AV220" i="11" s="1"/>
  <c r="AZ35" i="10"/>
  <c r="AX35" i="10" s="1"/>
  <c r="BD35" i="10" s="1"/>
  <c r="AV36" i="10" s="1"/>
  <c r="AZ104" i="10"/>
  <c r="AX104" i="10" s="1"/>
  <c r="BD104" i="10" s="1"/>
  <c r="AV105" i="10" s="1"/>
  <c r="AZ19" i="10"/>
  <c r="AX19" i="10" s="1"/>
  <c r="BD19" i="10" s="1"/>
  <c r="AV20" i="10" s="1"/>
  <c r="AZ63" i="10"/>
  <c r="AX63" i="10" s="1"/>
  <c r="BD63" i="10" s="1"/>
  <c r="AV64" i="10" s="1"/>
  <c r="AZ156" i="10"/>
  <c r="AX156" i="10" s="1"/>
  <c r="BD156" i="10" s="1"/>
  <c r="AV157" i="10" s="1"/>
  <c r="AZ219" i="10"/>
  <c r="AX219" i="10" s="1"/>
  <c r="BD219" i="10" s="1"/>
  <c r="AV220" i="10" s="1"/>
  <c r="AZ220" i="9"/>
  <c r="AX220" i="9" s="1"/>
  <c r="BD220" i="9" s="1"/>
  <c r="AV221" i="9" s="1"/>
  <c r="AZ104" i="9"/>
  <c r="AX104" i="9" s="1"/>
  <c r="BD104" i="9" s="1"/>
  <c r="AV105" i="9" s="1"/>
  <c r="AZ20" i="9"/>
  <c r="AX20" i="9" s="1"/>
  <c r="BD20" i="9" s="1"/>
  <c r="AZ157" i="9"/>
  <c r="AX157" i="9" s="1"/>
  <c r="BD157" i="9" s="1"/>
  <c r="AV158" i="9" s="1"/>
  <c r="AZ64" i="9"/>
  <c r="AX64" i="9" s="1"/>
  <c r="BD64" i="9" s="1"/>
  <c r="AV65" i="9" s="1"/>
  <c r="AK103" i="11"/>
  <c r="AI103" i="11" s="1"/>
  <c r="AO103" i="11" s="1"/>
  <c r="AG104" i="11" s="1"/>
  <c r="AK219" i="11"/>
  <c r="AI219" i="11" s="1"/>
  <c r="AO219" i="11" s="1"/>
  <c r="AG220" i="11" s="1"/>
  <c r="AK155" i="11"/>
  <c r="AI155" i="11" s="1"/>
  <c r="AO155" i="11" s="1"/>
  <c r="AG156" i="11" s="1"/>
  <c r="AK63" i="11"/>
  <c r="AI63" i="11" s="1"/>
  <c r="AO63" i="11" s="1"/>
  <c r="AG64" i="11" s="1"/>
  <c r="AK19" i="11"/>
  <c r="AI19" i="11" s="1"/>
  <c r="AO19" i="11" s="1"/>
  <c r="AG20" i="11" s="1"/>
  <c r="AK35" i="11"/>
  <c r="AI35" i="11" s="1"/>
  <c r="AO35" i="11" s="1"/>
  <c r="AG36" i="11" s="1"/>
  <c r="AK19" i="10"/>
  <c r="AI19" i="10" s="1"/>
  <c r="AO19" i="10" s="1"/>
  <c r="AG20" i="10" s="1"/>
  <c r="AK219" i="10"/>
  <c r="AI219" i="10" s="1"/>
  <c r="AO219" i="10" s="1"/>
  <c r="AG220" i="10" s="1"/>
  <c r="AK103" i="10"/>
  <c r="AI103" i="10" s="1"/>
  <c r="AO103" i="10" s="1"/>
  <c r="AG104" i="10" s="1"/>
  <c r="AK155" i="10"/>
  <c r="AI155" i="10" s="1"/>
  <c r="AO155" i="10" s="1"/>
  <c r="AG156" i="10" s="1"/>
  <c r="AK35" i="10"/>
  <c r="AI35" i="10" s="1"/>
  <c r="AO35" i="10" s="1"/>
  <c r="AG36" i="10" s="1"/>
  <c r="AK63" i="10"/>
  <c r="AI63" i="10" s="1"/>
  <c r="AO63" i="10" s="1"/>
  <c r="AG64" i="10" s="1"/>
  <c r="AG153" i="9"/>
  <c r="AK153" i="9" s="1"/>
  <c r="AK36" i="9"/>
  <c r="AI36" i="9" s="1"/>
  <c r="AO36" i="9" s="1"/>
  <c r="AG37" i="9" s="1"/>
  <c r="AK220" i="9"/>
  <c r="AI220" i="9" s="1"/>
  <c r="AO220" i="9" s="1"/>
  <c r="AG221" i="9" s="1"/>
  <c r="AK104" i="9"/>
  <c r="AI104" i="9" s="1"/>
  <c r="AO104" i="9" s="1"/>
  <c r="AG105" i="9" s="1"/>
  <c r="AK20" i="9"/>
  <c r="AI20" i="9" s="1"/>
  <c r="AO20" i="9" s="1"/>
  <c r="AK64" i="9"/>
  <c r="AI64" i="9" s="1"/>
  <c r="AO64" i="9" s="1"/>
  <c r="AG65" i="9" s="1"/>
  <c r="Z64" i="11"/>
  <c r="R65" i="11" s="1"/>
  <c r="V64" i="11"/>
  <c r="X64" i="11" s="1"/>
  <c r="Z156" i="11"/>
  <c r="R157" i="11" s="1"/>
  <c r="V156" i="11"/>
  <c r="X156" i="11" s="1"/>
  <c r="V37" i="11"/>
  <c r="X37" i="11" s="1"/>
  <c r="Z37" i="11"/>
  <c r="R38" i="11" s="1"/>
  <c r="V37" i="10"/>
  <c r="X37" i="10" s="1"/>
  <c r="Z37" i="10"/>
  <c r="R38" i="10" s="1"/>
  <c r="Z20" i="10"/>
  <c r="V20" i="10"/>
  <c r="X20" i="10" s="1"/>
  <c r="X21" i="10" s="1"/>
  <c r="Z156" i="10"/>
  <c r="R157" i="10" s="1"/>
  <c r="V156" i="10"/>
  <c r="X156" i="10" s="1"/>
  <c r="Z64" i="10"/>
  <c r="R65" i="10" s="1"/>
  <c r="V64" i="10"/>
  <c r="X64" i="10" s="1"/>
  <c r="Z37" i="9"/>
  <c r="R38" i="9" s="1"/>
  <c r="V37" i="9"/>
  <c r="X37" i="9" s="1"/>
  <c r="Z65" i="9"/>
  <c r="R66" i="9" s="1"/>
  <c r="V65" i="9"/>
  <c r="X65" i="9" s="1"/>
  <c r="Z157" i="9"/>
  <c r="R158" i="9" s="1"/>
  <c r="V157" i="9"/>
  <c r="X157" i="9" s="1"/>
  <c r="Z104" i="9"/>
  <c r="R105" i="9" s="1"/>
  <c r="V104" i="9"/>
  <c r="X104" i="9" s="1"/>
  <c r="Z221" i="9"/>
  <c r="R222" i="9" s="1"/>
  <c r="V221" i="9"/>
  <c r="X221" i="9" s="1"/>
  <c r="G36" i="11"/>
  <c r="I36" i="11" s="1"/>
  <c r="K36" i="11"/>
  <c r="C37" i="11" s="1"/>
  <c r="K20" i="11"/>
  <c r="G20" i="11"/>
  <c r="I20" i="11" s="1"/>
  <c r="I21" i="11" s="1"/>
  <c r="G36" i="10"/>
  <c r="I36" i="10" s="1"/>
  <c r="K36" i="10"/>
  <c r="C37" i="10" s="1"/>
  <c r="K20" i="10"/>
  <c r="G20" i="10"/>
  <c r="I20" i="10" s="1"/>
  <c r="I21" i="10" s="1"/>
  <c r="K105" i="9"/>
  <c r="C106" i="9" s="1"/>
  <c r="G105" i="9"/>
  <c r="I105" i="9" s="1"/>
  <c r="K37" i="9"/>
  <c r="C38" i="9" s="1"/>
  <c r="G37" i="9"/>
  <c r="I37" i="9" s="1"/>
  <c r="K19" i="9"/>
  <c r="C20" i="9" s="1"/>
  <c r="G19" i="9"/>
  <c r="I19" i="9" s="1"/>
  <c r="AG219" i="7"/>
  <c r="AE219" i="7" s="1"/>
  <c r="AK219" i="7" s="1"/>
  <c r="AC220" i="7" s="1"/>
  <c r="AT220" i="7"/>
  <c r="AR220" i="7" s="1"/>
  <c r="AX220" i="7" s="1"/>
  <c r="AP221" i="7" s="1"/>
  <c r="AG219" i="6"/>
  <c r="AE219" i="6" s="1"/>
  <c r="AK219" i="6" s="1"/>
  <c r="AC220" i="6" s="1"/>
  <c r="AT221" i="5"/>
  <c r="AR221" i="5" s="1"/>
  <c r="AX221" i="5" s="1"/>
  <c r="AP222" i="5" s="1"/>
  <c r="AG221" i="5"/>
  <c r="AE221" i="5" s="1"/>
  <c r="AK221" i="5" s="1"/>
  <c r="AC222" i="5" s="1"/>
  <c r="AT19" i="7"/>
  <c r="AR19" i="7" s="1"/>
  <c r="AX19" i="7" s="1"/>
  <c r="AP20" i="7" s="1"/>
  <c r="AT36" i="7"/>
  <c r="AR36" i="7" s="1"/>
  <c r="AX36" i="7" s="1"/>
  <c r="AP37" i="7" s="1"/>
  <c r="AT63" i="7"/>
  <c r="AR63" i="7" s="1"/>
  <c r="AX63" i="7" s="1"/>
  <c r="AP64" i="7" s="1"/>
  <c r="AX156" i="7"/>
  <c r="AP157" i="7" s="1"/>
  <c r="AT156" i="7"/>
  <c r="AR156" i="7" s="1"/>
  <c r="AT104" i="7"/>
  <c r="AR104" i="7" s="1"/>
  <c r="AX104" i="7" s="1"/>
  <c r="AP105" i="7" s="1"/>
  <c r="AT156" i="5"/>
  <c r="AR156" i="5" s="1"/>
  <c r="AX156" i="5" s="1"/>
  <c r="AP157" i="5" s="1"/>
  <c r="AT104" i="5"/>
  <c r="AT64" i="5"/>
  <c r="AR64" i="5" s="1"/>
  <c r="AX64" i="5" s="1"/>
  <c r="AP65" i="5" s="1"/>
  <c r="AT36" i="5"/>
  <c r="AR36" i="5" s="1"/>
  <c r="AX36" i="5" s="1"/>
  <c r="AP37" i="5" s="1"/>
  <c r="AT20" i="5"/>
  <c r="AG19" i="7"/>
  <c r="AE19" i="7" s="1"/>
  <c r="AK19" i="7" s="1"/>
  <c r="AC20" i="7" s="1"/>
  <c r="AG36" i="7"/>
  <c r="AE36" i="7" s="1"/>
  <c r="AK36" i="7" s="1"/>
  <c r="AC37" i="7" s="1"/>
  <c r="AG63" i="7"/>
  <c r="AE63" i="7" s="1"/>
  <c r="AK63" i="7" s="1"/>
  <c r="AC64" i="7" s="1"/>
  <c r="AG156" i="7"/>
  <c r="AE156" i="7" s="1"/>
  <c r="AK156" i="7" s="1"/>
  <c r="AC157" i="7" s="1"/>
  <c r="AG104" i="7"/>
  <c r="AE104" i="7" s="1"/>
  <c r="AK104" i="7" s="1"/>
  <c r="AC105" i="7" s="1"/>
  <c r="AG19" i="6"/>
  <c r="AE19" i="6" s="1"/>
  <c r="AK19" i="6" s="1"/>
  <c r="AC20" i="6" s="1"/>
  <c r="AG36" i="6"/>
  <c r="AE36" i="6" s="1"/>
  <c r="AK36" i="6" s="1"/>
  <c r="AC37" i="6" s="1"/>
  <c r="AG63" i="6"/>
  <c r="AE63" i="6" s="1"/>
  <c r="AK63" i="6" s="1"/>
  <c r="AC64" i="6" s="1"/>
  <c r="AG156" i="6"/>
  <c r="AE156" i="6" s="1"/>
  <c r="AK156" i="6" s="1"/>
  <c r="AC157" i="6" s="1"/>
  <c r="AG104" i="6"/>
  <c r="AE104" i="6" s="1"/>
  <c r="AK104" i="6" s="1"/>
  <c r="AC105" i="6" s="1"/>
  <c r="AG157" i="5"/>
  <c r="AE157" i="5" s="1"/>
  <c r="AK157" i="5" s="1"/>
  <c r="AC158" i="5" s="1"/>
  <c r="AG105" i="5"/>
  <c r="AE105" i="5" s="1"/>
  <c r="AK105" i="5" s="1"/>
  <c r="AC106" i="5" s="1"/>
  <c r="X155" i="7"/>
  <c r="P156" i="7" s="1"/>
  <c r="T155" i="7"/>
  <c r="V155" i="7" s="1"/>
  <c r="X155" i="6"/>
  <c r="P156" i="6" s="1"/>
  <c r="T155" i="6"/>
  <c r="V155" i="6" s="1"/>
  <c r="X155" i="5"/>
  <c r="P156" i="5" s="1"/>
  <c r="T155" i="5"/>
  <c r="V155" i="5" s="1"/>
  <c r="X103" i="7"/>
  <c r="P104" i="7" s="1"/>
  <c r="T103" i="7"/>
  <c r="V103" i="7" s="1"/>
  <c r="X103" i="6"/>
  <c r="P104" i="6" s="1"/>
  <c r="T103" i="6"/>
  <c r="V103" i="6" s="1"/>
  <c r="X63" i="7"/>
  <c r="P64" i="7" s="1"/>
  <c r="T63" i="7"/>
  <c r="V63" i="7" s="1"/>
  <c r="X63" i="6"/>
  <c r="P64" i="6" s="1"/>
  <c r="T63" i="6"/>
  <c r="V63" i="6" s="1"/>
  <c r="X63" i="5"/>
  <c r="P64" i="5" s="1"/>
  <c r="T63" i="5"/>
  <c r="V63" i="5" s="1"/>
  <c r="X35" i="7"/>
  <c r="P36" i="7" s="1"/>
  <c r="T35" i="7"/>
  <c r="V35" i="7" s="1"/>
  <c r="X35" i="6"/>
  <c r="P36" i="6" s="1"/>
  <c r="T35" i="6"/>
  <c r="V35" i="6" s="1"/>
  <c r="X35" i="5"/>
  <c r="P36" i="5" s="1"/>
  <c r="T36" i="5" s="1"/>
  <c r="V35" i="5"/>
  <c r="X19" i="7"/>
  <c r="P20" i="7" s="1"/>
  <c r="T19" i="7"/>
  <c r="V19" i="7" s="1"/>
  <c r="X19" i="6"/>
  <c r="P20" i="6" s="1"/>
  <c r="T19" i="6"/>
  <c r="V19" i="6" s="1"/>
  <c r="C33" i="5"/>
  <c r="G33" i="5" s="1"/>
  <c r="I33" i="5" s="1"/>
  <c r="G15" i="5"/>
  <c r="I15" i="5" s="1"/>
  <c r="K15" i="5"/>
  <c r="C16" i="5" s="1"/>
  <c r="E62" i="7"/>
  <c r="K33" i="7"/>
  <c r="C34" i="7" s="1"/>
  <c r="G33" i="7"/>
  <c r="I33" i="7" s="1"/>
  <c r="K61" i="7"/>
  <c r="C62" i="7" s="1"/>
  <c r="G61" i="7"/>
  <c r="I61" i="7" s="1"/>
  <c r="G17" i="7"/>
  <c r="I17" i="7" s="1"/>
  <c r="K17" i="7"/>
  <c r="C18" i="7" s="1"/>
  <c r="E65" i="6"/>
  <c r="K35" i="6"/>
  <c r="C36" i="6" s="1"/>
  <c r="G35" i="6"/>
  <c r="I35" i="6" s="1"/>
  <c r="K17" i="6"/>
  <c r="C18" i="6" s="1"/>
  <c r="G17" i="6"/>
  <c r="I17" i="6" s="1"/>
  <c r="K218" i="7" l="1"/>
  <c r="C219" i="7" s="1"/>
  <c r="G218" i="7"/>
  <c r="I218" i="7" s="1"/>
  <c r="K218" i="6"/>
  <c r="C219" i="6" s="1"/>
  <c r="G218" i="6"/>
  <c r="I218" i="6" s="1"/>
  <c r="AX148" i="6"/>
  <c r="AP149" i="6" s="1"/>
  <c r="AT149" i="6" s="1"/>
  <c r="AR149" i="6" s="1"/>
  <c r="AX149" i="6" s="1"/>
  <c r="AP150" i="6" s="1"/>
  <c r="AX56" i="6"/>
  <c r="AP57" i="6" s="1"/>
  <c r="AX12" i="6"/>
  <c r="AP13" i="6" s="1"/>
  <c r="K104" i="11"/>
  <c r="C105" i="11" s="1"/>
  <c r="G104" i="11"/>
  <c r="I104" i="11" s="1"/>
  <c r="K154" i="6"/>
  <c r="C155" i="6" s="1"/>
  <c r="G154" i="6"/>
  <c r="I154" i="6" s="1"/>
  <c r="K220" i="11"/>
  <c r="C221" i="11" s="1"/>
  <c r="G220" i="11"/>
  <c r="I220" i="11" s="1"/>
  <c r="G156" i="11"/>
  <c r="I156" i="11" s="1"/>
  <c r="K156" i="11"/>
  <c r="C157" i="11" s="1"/>
  <c r="G105" i="10"/>
  <c r="I105" i="10" s="1"/>
  <c r="K105" i="10"/>
  <c r="C106" i="10" s="1"/>
  <c r="K154" i="7"/>
  <c r="C155" i="7" s="1"/>
  <c r="G154" i="7"/>
  <c r="I154" i="7" s="1"/>
  <c r="G62" i="6"/>
  <c r="I62" i="6" s="1"/>
  <c r="K62" i="6"/>
  <c r="C63" i="6" s="1"/>
  <c r="K102" i="7"/>
  <c r="C103" i="7" s="1"/>
  <c r="G102" i="7"/>
  <c r="I102" i="7" s="1"/>
  <c r="K102" i="6"/>
  <c r="C103" i="6" s="1"/>
  <c r="G102" i="6"/>
  <c r="I102" i="6" s="1"/>
  <c r="AX97" i="6"/>
  <c r="AP98" i="6" s="1"/>
  <c r="AT97" i="6"/>
  <c r="AR97" i="6" s="1"/>
  <c r="G157" i="10"/>
  <c r="I157" i="10" s="1"/>
  <c r="K157" i="10"/>
  <c r="C158" i="10" s="1"/>
  <c r="X218" i="7"/>
  <c r="P219" i="7" s="1"/>
  <c r="T218" i="7"/>
  <c r="V218" i="7" s="1"/>
  <c r="G220" i="10"/>
  <c r="I220" i="10" s="1"/>
  <c r="K220" i="10"/>
  <c r="C221" i="10" s="1"/>
  <c r="AT29" i="6"/>
  <c r="AR29" i="6" s="1"/>
  <c r="AT213" i="6"/>
  <c r="X218" i="6"/>
  <c r="P219" i="6" s="1"/>
  <c r="T218" i="6"/>
  <c r="V218" i="6" s="1"/>
  <c r="AG62" i="5"/>
  <c r="AE62" i="5" s="1"/>
  <c r="AK62" i="5" s="1"/>
  <c r="AC63" i="5" s="1"/>
  <c r="AR20" i="5"/>
  <c r="AX20" i="5" s="1"/>
  <c r="AT21" i="5"/>
  <c r="I32" i="8" s="1"/>
  <c r="X218" i="5"/>
  <c r="P219" i="5" s="1"/>
  <c r="T218" i="5"/>
  <c r="V218" i="5" s="1"/>
  <c r="T102" i="5"/>
  <c r="V102" i="5" s="1"/>
  <c r="X102" i="5"/>
  <c r="P103" i="5" s="1"/>
  <c r="G154" i="5"/>
  <c r="I154" i="5" s="1"/>
  <c r="K154" i="5"/>
  <c r="C155" i="5" s="1"/>
  <c r="AG30" i="5"/>
  <c r="AE30" i="5" s="1"/>
  <c r="AK30" i="5"/>
  <c r="AC31" i="5" s="1"/>
  <c r="AR104" i="5"/>
  <c r="AX104" i="5" s="1"/>
  <c r="AP105" i="5" s="1"/>
  <c r="G218" i="5"/>
  <c r="I218" i="5" s="1"/>
  <c r="K218" i="5"/>
  <c r="C219" i="5" s="1"/>
  <c r="T18" i="5"/>
  <c r="V18" i="5" s="1"/>
  <c r="X18" i="5"/>
  <c r="P19" i="5" s="1"/>
  <c r="G102" i="5"/>
  <c r="I102" i="5" s="1"/>
  <c r="K102" i="5"/>
  <c r="C103" i="5" s="1"/>
  <c r="G62" i="5"/>
  <c r="I62" i="5" s="1"/>
  <c r="K62" i="5"/>
  <c r="C63" i="5" s="1"/>
  <c r="E68" i="5"/>
  <c r="E68" i="11"/>
  <c r="K67" i="11"/>
  <c r="C68" i="11" s="1"/>
  <c r="G67" i="11"/>
  <c r="I67" i="11" s="1"/>
  <c r="Z221" i="11"/>
  <c r="R222" i="11" s="1"/>
  <c r="V221" i="11"/>
  <c r="X221" i="11" s="1"/>
  <c r="Z104" i="11"/>
  <c r="R105" i="11" s="1"/>
  <c r="V104" i="11"/>
  <c r="X104" i="11" s="1"/>
  <c r="K66" i="10"/>
  <c r="C67" i="10" s="1"/>
  <c r="G66" i="10"/>
  <c r="I66" i="10" s="1"/>
  <c r="E68" i="10"/>
  <c r="Z221" i="10"/>
  <c r="R222" i="10" s="1"/>
  <c r="V221" i="10"/>
  <c r="X221" i="10" s="1"/>
  <c r="Z104" i="10"/>
  <c r="R105" i="10" s="1"/>
  <c r="V104" i="10"/>
  <c r="X104" i="10" s="1"/>
  <c r="E67" i="9"/>
  <c r="K156" i="9"/>
  <c r="C157" i="9" s="1"/>
  <c r="G156" i="9"/>
  <c r="I156" i="9" s="1"/>
  <c r="Z20" i="9"/>
  <c r="V20" i="9"/>
  <c r="X20" i="9" s="1"/>
  <c r="X21" i="9" s="1"/>
  <c r="K220" i="9"/>
  <c r="C221" i="9" s="1"/>
  <c r="G220" i="9"/>
  <c r="I220" i="9" s="1"/>
  <c r="AZ20" i="11"/>
  <c r="AX20" i="11" s="1"/>
  <c r="BD20" i="11" s="1"/>
  <c r="AZ105" i="11"/>
  <c r="AX105" i="11" s="1"/>
  <c r="BD105" i="11" s="1"/>
  <c r="AV106" i="11" s="1"/>
  <c r="AZ157" i="11"/>
  <c r="AX157" i="11" s="1"/>
  <c r="BD157" i="11" s="1"/>
  <c r="AV158" i="11" s="1"/>
  <c r="AZ64" i="11"/>
  <c r="AX64" i="11" s="1"/>
  <c r="BD64" i="11" s="1"/>
  <c r="AV65" i="11" s="1"/>
  <c r="AZ36" i="11"/>
  <c r="AX36" i="11" s="1"/>
  <c r="BD36" i="11" s="1"/>
  <c r="AV37" i="11" s="1"/>
  <c r="AZ220" i="11"/>
  <c r="AX220" i="11" s="1"/>
  <c r="BD220" i="11" s="1"/>
  <c r="AV221" i="11" s="1"/>
  <c r="AZ64" i="10"/>
  <c r="AX64" i="10" s="1"/>
  <c r="BD64" i="10" s="1"/>
  <c r="AV65" i="10" s="1"/>
  <c r="AZ105" i="10"/>
  <c r="AX105" i="10" s="1"/>
  <c r="BD105" i="10" s="1"/>
  <c r="AV106" i="10" s="1"/>
  <c r="AZ157" i="10"/>
  <c r="AX157" i="10" s="1"/>
  <c r="BD157" i="10" s="1"/>
  <c r="AV158" i="10" s="1"/>
  <c r="AZ20" i="10"/>
  <c r="AX20" i="10" s="1"/>
  <c r="BD20" i="10" s="1"/>
  <c r="AZ36" i="10"/>
  <c r="AX36" i="10" s="1"/>
  <c r="BD36" i="10" s="1"/>
  <c r="AV37" i="10" s="1"/>
  <c r="AZ220" i="10"/>
  <c r="AX220" i="10" s="1"/>
  <c r="BD220" i="10" s="1"/>
  <c r="AV221" i="10" s="1"/>
  <c r="AZ65" i="9"/>
  <c r="AX65" i="9" s="1"/>
  <c r="BD65" i="9" s="1"/>
  <c r="AV66" i="9" s="1"/>
  <c r="AZ158" i="9"/>
  <c r="AX158" i="9" s="1"/>
  <c r="BD158" i="9" s="1"/>
  <c r="AV159" i="9" s="1"/>
  <c r="AZ105" i="9"/>
  <c r="AX105" i="9" s="1"/>
  <c r="BD105" i="9" s="1"/>
  <c r="AV106" i="9" s="1"/>
  <c r="AZ221" i="9"/>
  <c r="AX221" i="9" s="1"/>
  <c r="BD221" i="9" s="1"/>
  <c r="AV222" i="9" s="1"/>
  <c r="AK220" i="11"/>
  <c r="AI220" i="11" s="1"/>
  <c r="AO220" i="11" s="1"/>
  <c r="AG221" i="11" s="1"/>
  <c r="AK104" i="11"/>
  <c r="AI104" i="11" s="1"/>
  <c r="AO104" i="11" s="1"/>
  <c r="AG105" i="11" s="1"/>
  <c r="AK36" i="11"/>
  <c r="AI36" i="11" s="1"/>
  <c r="AO36" i="11" s="1"/>
  <c r="AG37" i="11" s="1"/>
  <c r="AK20" i="11"/>
  <c r="AI20" i="11" s="1"/>
  <c r="AO20" i="11" s="1"/>
  <c r="AK64" i="11"/>
  <c r="AI64" i="11" s="1"/>
  <c r="AO64" i="11" s="1"/>
  <c r="AG65" i="11" s="1"/>
  <c r="AK156" i="11"/>
  <c r="AI156" i="11" s="1"/>
  <c r="AO156" i="11" s="1"/>
  <c r="AG157" i="11" s="1"/>
  <c r="AK64" i="10"/>
  <c r="AI64" i="10" s="1"/>
  <c r="AO64" i="10" s="1"/>
  <c r="AG65" i="10" s="1"/>
  <c r="AK36" i="10"/>
  <c r="AI36" i="10" s="1"/>
  <c r="AO36" i="10" s="1"/>
  <c r="AG37" i="10" s="1"/>
  <c r="AK156" i="10"/>
  <c r="AI156" i="10" s="1"/>
  <c r="AO156" i="10" s="1"/>
  <c r="AG157" i="10" s="1"/>
  <c r="AK104" i="10"/>
  <c r="AI104" i="10" s="1"/>
  <c r="AO104" i="10" s="1"/>
  <c r="AG105" i="10" s="1"/>
  <c r="AK220" i="10"/>
  <c r="AI220" i="10" s="1"/>
  <c r="AO220" i="10" s="1"/>
  <c r="AG221" i="10" s="1"/>
  <c r="AK20" i="10"/>
  <c r="AI20" i="10" s="1"/>
  <c r="AO20" i="10" s="1"/>
  <c r="AI153" i="9"/>
  <c r="AO153" i="9" s="1"/>
  <c r="AK221" i="9"/>
  <c r="AI221" i="9" s="1"/>
  <c r="AO221" i="9" s="1"/>
  <c r="AG222" i="9" s="1"/>
  <c r="AK65" i="9"/>
  <c r="AI65" i="9" s="1"/>
  <c r="AO65" i="9" s="1"/>
  <c r="AG66" i="9" s="1"/>
  <c r="AK105" i="9"/>
  <c r="AI105" i="9" s="1"/>
  <c r="AO105" i="9" s="1"/>
  <c r="AG106" i="9" s="1"/>
  <c r="AK37" i="9"/>
  <c r="AI37" i="9" s="1"/>
  <c r="AO37" i="9" s="1"/>
  <c r="AG38" i="9" s="1"/>
  <c r="Z157" i="11"/>
  <c r="R158" i="11" s="1"/>
  <c r="V157" i="11"/>
  <c r="X157" i="11" s="1"/>
  <c r="Z65" i="11"/>
  <c r="R66" i="11" s="1"/>
  <c r="V65" i="11"/>
  <c r="X65" i="11" s="1"/>
  <c r="Z38" i="11"/>
  <c r="R39" i="11" s="1"/>
  <c r="V38" i="11"/>
  <c r="X38" i="11" s="1"/>
  <c r="Z65" i="10"/>
  <c r="R66" i="10" s="1"/>
  <c r="V65" i="10"/>
  <c r="X65" i="10" s="1"/>
  <c r="Z157" i="10"/>
  <c r="R158" i="10" s="1"/>
  <c r="V157" i="10"/>
  <c r="X157" i="10" s="1"/>
  <c r="Z38" i="10"/>
  <c r="R39" i="10" s="1"/>
  <c r="V38" i="10"/>
  <c r="X38" i="10" s="1"/>
  <c r="Z222" i="9"/>
  <c r="R223" i="9" s="1"/>
  <c r="V222" i="9"/>
  <c r="X222" i="9" s="1"/>
  <c r="Z105" i="9"/>
  <c r="R106" i="9" s="1"/>
  <c r="V105" i="9"/>
  <c r="X105" i="9" s="1"/>
  <c r="Z158" i="9"/>
  <c r="R159" i="9" s="1"/>
  <c r="V158" i="9"/>
  <c r="X158" i="9" s="1"/>
  <c r="Z66" i="9"/>
  <c r="R67" i="9" s="1"/>
  <c r="V66" i="9"/>
  <c r="X66" i="9" s="1"/>
  <c r="Z38" i="9"/>
  <c r="R39" i="9" s="1"/>
  <c r="V38" i="9"/>
  <c r="X38" i="9" s="1"/>
  <c r="G37" i="11"/>
  <c r="I37" i="11" s="1"/>
  <c r="K37" i="11"/>
  <c r="C38" i="11" s="1"/>
  <c r="G37" i="10"/>
  <c r="I37" i="10" s="1"/>
  <c r="K37" i="10"/>
  <c r="C38" i="10" s="1"/>
  <c r="G106" i="9"/>
  <c r="I106" i="9" s="1"/>
  <c r="K106" i="9"/>
  <c r="C107" i="9" s="1"/>
  <c r="K38" i="9"/>
  <c r="C39" i="9" s="1"/>
  <c r="G38" i="9"/>
  <c r="I38" i="9" s="1"/>
  <c r="K20" i="9"/>
  <c r="G20" i="9"/>
  <c r="I20" i="9" s="1"/>
  <c r="I21" i="9" s="1"/>
  <c r="AT221" i="7"/>
  <c r="AR221" i="7" s="1"/>
  <c r="AX221" i="7" s="1"/>
  <c r="AP222" i="7" s="1"/>
  <c r="AG220" i="7"/>
  <c r="AE220" i="7" s="1"/>
  <c r="AK220" i="7" s="1"/>
  <c r="AC221" i="7" s="1"/>
  <c r="AG220" i="6"/>
  <c r="AE220" i="6" s="1"/>
  <c r="AK220" i="6" s="1"/>
  <c r="AC221" i="6" s="1"/>
  <c r="AT222" i="5"/>
  <c r="AR222" i="5" s="1"/>
  <c r="AX222" i="5" s="1"/>
  <c r="AP223" i="5" s="1"/>
  <c r="AG222" i="5"/>
  <c r="AE222" i="5" s="1"/>
  <c r="AK222" i="5" s="1"/>
  <c r="AC223" i="5" s="1"/>
  <c r="AT105" i="7"/>
  <c r="AR105" i="7" s="1"/>
  <c r="AX105" i="7" s="1"/>
  <c r="AP106" i="7" s="1"/>
  <c r="AT37" i="7"/>
  <c r="AR37" i="7" s="1"/>
  <c r="AX37" i="7" s="1"/>
  <c r="AP38" i="7" s="1"/>
  <c r="AT64" i="7"/>
  <c r="AR64" i="7" s="1"/>
  <c r="AX64" i="7" s="1"/>
  <c r="AP65" i="7" s="1"/>
  <c r="AT20" i="7"/>
  <c r="AT157" i="7"/>
  <c r="AR157" i="7" s="1"/>
  <c r="AX157" i="7" s="1"/>
  <c r="AP158" i="7" s="1"/>
  <c r="AT157" i="5"/>
  <c r="AR157" i="5" s="1"/>
  <c r="AX157" i="5" s="1"/>
  <c r="AP158" i="5" s="1"/>
  <c r="AT105" i="5"/>
  <c r="AR105" i="5" s="1"/>
  <c r="AX105" i="5" s="1"/>
  <c r="AP106" i="5" s="1"/>
  <c r="AT65" i="5"/>
  <c r="AR65" i="5" s="1"/>
  <c r="AX65" i="5" s="1"/>
  <c r="AP66" i="5" s="1"/>
  <c r="AT37" i="5"/>
  <c r="AR37" i="5" s="1"/>
  <c r="AX37" i="5" s="1"/>
  <c r="AP38" i="5" s="1"/>
  <c r="AG105" i="7"/>
  <c r="AE105" i="7" s="1"/>
  <c r="AK105" i="7" s="1"/>
  <c r="AC106" i="7" s="1"/>
  <c r="AG37" i="7"/>
  <c r="AE37" i="7" s="1"/>
  <c r="AK37" i="7" s="1"/>
  <c r="AC38" i="7" s="1"/>
  <c r="AG64" i="7"/>
  <c r="AE64" i="7" s="1"/>
  <c r="AK64" i="7" s="1"/>
  <c r="AC65" i="7" s="1"/>
  <c r="AG20" i="7"/>
  <c r="AG157" i="7"/>
  <c r="AE157" i="7" s="1"/>
  <c r="AK157" i="7"/>
  <c r="AC158" i="7" s="1"/>
  <c r="AG105" i="6"/>
  <c r="AE105" i="6" s="1"/>
  <c r="AK105" i="6" s="1"/>
  <c r="AC106" i="6" s="1"/>
  <c r="AG37" i="6"/>
  <c r="AE37" i="6" s="1"/>
  <c r="AK37" i="6" s="1"/>
  <c r="AC38" i="6" s="1"/>
  <c r="AG64" i="6"/>
  <c r="AE64" i="6" s="1"/>
  <c r="AK64" i="6" s="1"/>
  <c r="AC65" i="6" s="1"/>
  <c r="AG20" i="6"/>
  <c r="AG157" i="6"/>
  <c r="AE157" i="6" s="1"/>
  <c r="AK157" i="6"/>
  <c r="AC158" i="6" s="1"/>
  <c r="AG158" i="5"/>
  <c r="AE158" i="5" s="1"/>
  <c r="AK158" i="5" s="1"/>
  <c r="AC159" i="5" s="1"/>
  <c r="AG106" i="5"/>
  <c r="AE106" i="5" s="1"/>
  <c r="AK106" i="5" s="1"/>
  <c r="AC107" i="5" s="1"/>
  <c r="X156" i="7"/>
  <c r="P157" i="7" s="1"/>
  <c r="T156" i="7"/>
  <c r="V156" i="7" s="1"/>
  <c r="X156" i="6"/>
  <c r="P157" i="6" s="1"/>
  <c r="T156" i="6"/>
  <c r="V156" i="6" s="1"/>
  <c r="X156" i="5"/>
  <c r="P157" i="5" s="1"/>
  <c r="T156" i="5"/>
  <c r="V156" i="5" s="1"/>
  <c r="X104" i="7"/>
  <c r="P105" i="7" s="1"/>
  <c r="T104" i="7"/>
  <c r="V104" i="7" s="1"/>
  <c r="X104" i="6"/>
  <c r="P105" i="6" s="1"/>
  <c r="T104" i="6"/>
  <c r="V104" i="6" s="1"/>
  <c r="T64" i="7"/>
  <c r="V64" i="7" s="1"/>
  <c r="X64" i="7"/>
  <c r="P65" i="7" s="1"/>
  <c r="T64" i="6"/>
  <c r="V64" i="6" s="1"/>
  <c r="X64" i="6"/>
  <c r="P65" i="6" s="1"/>
  <c r="X64" i="5"/>
  <c r="P65" i="5" s="1"/>
  <c r="T64" i="5"/>
  <c r="V64" i="5" s="1"/>
  <c r="X36" i="7"/>
  <c r="P37" i="7" s="1"/>
  <c r="T36" i="7"/>
  <c r="V36" i="7" s="1"/>
  <c r="X36" i="6"/>
  <c r="P37" i="6" s="1"/>
  <c r="T36" i="6"/>
  <c r="V36" i="6" s="1"/>
  <c r="V36" i="5"/>
  <c r="X36" i="5"/>
  <c r="P37" i="5" s="1"/>
  <c r="T37" i="5" s="1"/>
  <c r="X20" i="7"/>
  <c r="T20" i="7"/>
  <c r="X20" i="6"/>
  <c r="T20" i="6"/>
  <c r="G16" i="5"/>
  <c r="I16" i="5" s="1"/>
  <c r="K16" i="5"/>
  <c r="C17" i="5" s="1"/>
  <c r="K33" i="5"/>
  <c r="C34" i="5" s="1"/>
  <c r="K18" i="7"/>
  <c r="C19" i="7" s="1"/>
  <c r="G18" i="7"/>
  <c r="I18" i="7" s="1"/>
  <c r="G62" i="7"/>
  <c r="K62" i="7"/>
  <c r="C63" i="7" s="1"/>
  <c r="K34" i="7"/>
  <c r="C35" i="7" s="1"/>
  <c r="G34" i="7"/>
  <c r="I34" i="7" s="1"/>
  <c r="I62" i="7"/>
  <c r="E63" i="7"/>
  <c r="E66" i="6"/>
  <c r="G36" i="6"/>
  <c r="I36" i="6" s="1"/>
  <c r="K36" i="6"/>
  <c r="C37" i="6" s="1"/>
  <c r="K18" i="6"/>
  <c r="C19" i="6" s="1"/>
  <c r="G18" i="6"/>
  <c r="I18" i="6" s="1"/>
  <c r="V20" i="6" l="1"/>
  <c r="V21" i="6" s="1"/>
  <c r="E14" i="8" s="1"/>
  <c r="T21" i="6"/>
  <c r="E41" i="8" s="1"/>
  <c r="V20" i="7"/>
  <c r="V21" i="7" s="1"/>
  <c r="E23" i="8" s="1"/>
  <c r="T21" i="7"/>
  <c r="E50" i="8" s="1"/>
  <c r="AE20" i="6"/>
  <c r="AK20" i="6" s="1"/>
  <c r="AG21" i="6"/>
  <c r="G41" i="8" s="1"/>
  <c r="AE20" i="7"/>
  <c r="AK20" i="7" s="1"/>
  <c r="AG21" i="7"/>
  <c r="G50" i="8" s="1"/>
  <c r="G221" i="10"/>
  <c r="I221" i="10" s="1"/>
  <c r="K221" i="10"/>
  <c r="C222" i="10" s="1"/>
  <c r="K158" i="10"/>
  <c r="C159" i="10" s="1"/>
  <c r="G158" i="10"/>
  <c r="I158" i="10" s="1"/>
  <c r="G63" i="6"/>
  <c r="I63" i="6" s="1"/>
  <c r="K63" i="6"/>
  <c r="C64" i="6" s="1"/>
  <c r="G106" i="10"/>
  <c r="I106" i="10" s="1"/>
  <c r="K106" i="10"/>
  <c r="C107" i="10" s="1"/>
  <c r="K157" i="11"/>
  <c r="C158" i="11" s="1"/>
  <c r="G157" i="11"/>
  <c r="I157" i="11" s="1"/>
  <c r="AT13" i="6"/>
  <c r="AR13" i="6" s="1"/>
  <c r="AT57" i="6"/>
  <c r="AR57" i="6" s="1"/>
  <c r="AT150" i="6"/>
  <c r="AR150" i="6" s="1"/>
  <c r="AX150" i="6" s="1"/>
  <c r="AP151" i="6" s="1"/>
  <c r="AR20" i="7"/>
  <c r="AX20" i="7" s="1"/>
  <c r="AT21" i="7"/>
  <c r="I50" i="8" s="1"/>
  <c r="T219" i="6"/>
  <c r="V219" i="6" s="1"/>
  <c r="X219" i="6"/>
  <c r="P220" i="6" s="1"/>
  <c r="AR213" i="6"/>
  <c r="AX29" i="6"/>
  <c r="AP30" i="6" s="1"/>
  <c r="T219" i="7"/>
  <c r="V219" i="7" s="1"/>
  <c r="X219" i="7"/>
  <c r="P220" i="7" s="1"/>
  <c r="AX98" i="6"/>
  <c r="AP99" i="6" s="1"/>
  <c r="AT98" i="6"/>
  <c r="AR98" i="6" s="1"/>
  <c r="K103" i="6"/>
  <c r="C104" i="6" s="1"/>
  <c r="G103" i="6"/>
  <c r="I103" i="6" s="1"/>
  <c r="G103" i="7"/>
  <c r="I103" i="7" s="1"/>
  <c r="K103" i="7"/>
  <c r="C104" i="7" s="1"/>
  <c r="K155" i="7"/>
  <c r="C156" i="7" s="1"/>
  <c r="G155" i="7"/>
  <c r="I155" i="7" s="1"/>
  <c r="K221" i="11"/>
  <c r="C222" i="11" s="1"/>
  <c r="G221" i="11"/>
  <c r="I221" i="11" s="1"/>
  <c r="K155" i="6"/>
  <c r="C156" i="6" s="1"/>
  <c r="G155" i="6"/>
  <c r="I155" i="6" s="1"/>
  <c r="K105" i="11"/>
  <c r="C106" i="11" s="1"/>
  <c r="G105" i="11"/>
  <c r="I105" i="11" s="1"/>
  <c r="K219" i="6"/>
  <c r="C220" i="6" s="1"/>
  <c r="G219" i="6"/>
  <c r="I219" i="6" s="1"/>
  <c r="K219" i="7"/>
  <c r="C220" i="7" s="1"/>
  <c r="G219" i="7"/>
  <c r="I219" i="7" s="1"/>
  <c r="G63" i="5"/>
  <c r="I63" i="5" s="1"/>
  <c r="K63" i="5"/>
  <c r="C64" i="5" s="1"/>
  <c r="G103" i="5"/>
  <c r="I103" i="5" s="1"/>
  <c r="K103" i="5"/>
  <c r="C104" i="5" s="1"/>
  <c r="T19" i="5"/>
  <c r="V19" i="5" s="1"/>
  <c r="X19" i="5"/>
  <c r="P20" i="5" s="1"/>
  <c r="G219" i="5"/>
  <c r="I219" i="5" s="1"/>
  <c r="K219" i="5"/>
  <c r="C220" i="5" s="1"/>
  <c r="AG31" i="5"/>
  <c r="AE31" i="5" s="1"/>
  <c r="AK31" i="5" s="1"/>
  <c r="AC32" i="5" s="1"/>
  <c r="G155" i="5"/>
  <c r="I155" i="5" s="1"/>
  <c r="K155" i="5"/>
  <c r="C156" i="5" s="1"/>
  <c r="T103" i="5"/>
  <c r="V103" i="5" s="1"/>
  <c r="X103" i="5"/>
  <c r="P104" i="5" s="1"/>
  <c r="AG63" i="5"/>
  <c r="AE63" i="5" s="1"/>
  <c r="AK63" i="5" s="1"/>
  <c r="AC64" i="5" s="1"/>
  <c r="T219" i="5"/>
  <c r="V219" i="5" s="1"/>
  <c r="X219" i="5"/>
  <c r="P220" i="5" s="1"/>
  <c r="E69" i="5"/>
  <c r="K68" i="11"/>
  <c r="C69" i="11" s="1"/>
  <c r="G68" i="11"/>
  <c r="E69" i="11"/>
  <c r="I68" i="11"/>
  <c r="V105" i="11"/>
  <c r="X105" i="11" s="1"/>
  <c r="Z105" i="11"/>
  <c r="R106" i="11" s="1"/>
  <c r="V222" i="11"/>
  <c r="X222" i="11" s="1"/>
  <c r="Z222" i="11"/>
  <c r="R223" i="11" s="1"/>
  <c r="E69" i="10"/>
  <c r="G67" i="10"/>
  <c r="I67" i="10" s="1"/>
  <c r="K67" i="10"/>
  <c r="C68" i="10" s="1"/>
  <c r="Z105" i="10"/>
  <c r="R106" i="10" s="1"/>
  <c r="V105" i="10"/>
  <c r="X105" i="10" s="1"/>
  <c r="Z222" i="10"/>
  <c r="R223" i="10" s="1"/>
  <c r="V222" i="10"/>
  <c r="X222" i="10" s="1"/>
  <c r="E68" i="9"/>
  <c r="K221" i="9"/>
  <c r="C222" i="9" s="1"/>
  <c r="G221" i="9"/>
  <c r="I221" i="9" s="1"/>
  <c r="G157" i="9"/>
  <c r="I157" i="9" s="1"/>
  <c r="K157" i="9"/>
  <c r="C158" i="9" s="1"/>
  <c r="AZ65" i="11"/>
  <c r="AX65" i="11" s="1"/>
  <c r="BD65" i="11" s="1"/>
  <c r="AV66" i="11" s="1"/>
  <c r="AZ106" i="11"/>
  <c r="AX106" i="11" s="1"/>
  <c r="BD106" i="11" s="1"/>
  <c r="AV107" i="11" s="1"/>
  <c r="AZ37" i="11"/>
  <c r="AX37" i="11" s="1"/>
  <c r="BD37" i="11" s="1"/>
  <c r="AV38" i="11" s="1"/>
  <c r="AZ158" i="11"/>
  <c r="AX158" i="11" s="1"/>
  <c r="BD158" i="11" s="1"/>
  <c r="AV159" i="11" s="1"/>
  <c r="AZ221" i="11"/>
  <c r="AX221" i="11" s="1"/>
  <c r="BD221" i="11" s="1"/>
  <c r="AV222" i="11" s="1"/>
  <c r="AZ106" i="10"/>
  <c r="AX106" i="10" s="1"/>
  <c r="BD106" i="10" s="1"/>
  <c r="AV107" i="10" s="1"/>
  <c r="AZ37" i="10"/>
  <c r="AX37" i="10" s="1"/>
  <c r="BD37" i="10" s="1"/>
  <c r="AV38" i="10" s="1"/>
  <c r="AZ158" i="10"/>
  <c r="AX158" i="10" s="1"/>
  <c r="BD158" i="10" s="1"/>
  <c r="AV159" i="10" s="1"/>
  <c r="AZ65" i="10"/>
  <c r="AX65" i="10" s="1"/>
  <c r="BD65" i="10" s="1"/>
  <c r="AV66" i="10" s="1"/>
  <c r="AZ221" i="10"/>
  <c r="AX221" i="10" s="1"/>
  <c r="BD221" i="10" s="1"/>
  <c r="AV222" i="10" s="1"/>
  <c r="AZ222" i="9"/>
  <c r="AX222" i="9" s="1"/>
  <c r="BD222" i="9" s="1"/>
  <c r="AV223" i="9" s="1"/>
  <c r="AZ106" i="9"/>
  <c r="AX106" i="9" s="1"/>
  <c r="BD106" i="9" s="1"/>
  <c r="AV107" i="9" s="1"/>
  <c r="AZ159" i="9"/>
  <c r="AX159" i="9" s="1"/>
  <c r="BD159" i="9" s="1"/>
  <c r="AV160" i="9" s="1"/>
  <c r="AZ66" i="9"/>
  <c r="AX66" i="9" s="1"/>
  <c r="BD66" i="9" s="1"/>
  <c r="AV67" i="9" s="1"/>
  <c r="AK105" i="11"/>
  <c r="AI105" i="11" s="1"/>
  <c r="AO105" i="11" s="1"/>
  <c r="AG106" i="11" s="1"/>
  <c r="AK221" i="11"/>
  <c r="AI221" i="11" s="1"/>
  <c r="AO221" i="11" s="1"/>
  <c r="AG222" i="11" s="1"/>
  <c r="AK157" i="11"/>
  <c r="AI157" i="11" s="1"/>
  <c r="AO157" i="11" s="1"/>
  <c r="AG158" i="11" s="1"/>
  <c r="AK65" i="11"/>
  <c r="AI65" i="11" s="1"/>
  <c r="AO65" i="11" s="1"/>
  <c r="AG66" i="11" s="1"/>
  <c r="AK37" i="11"/>
  <c r="AI37" i="11" s="1"/>
  <c r="AO37" i="11" s="1"/>
  <c r="AG38" i="11" s="1"/>
  <c r="AK105" i="10"/>
  <c r="AI105" i="10" s="1"/>
  <c r="AO105" i="10" s="1"/>
  <c r="AG106" i="10" s="1"/>
  <c r="AK37" i="10"/>
  <c r="AI37" i="10" s="1"/>
  <c r="AO37" i="10" s="1"/>
  <c r="AG38" i="10" s="1"/>
  <c r="AK221" i="10"/>
  <c r="AI221" i="10" s="1"/>
  <c r="AO221" i="10" s="1"/>
  <c r="AG222" i="10" s="1"/>
  <c r="AK157" i="10"/>
  <c r="AI157" i="10" s="1"/>
  <c r="AO157" i="10" s="1"/>
  <c r="AG158" i="10" s="1"/>
  <c r="AK65" i="10"/>
  <c r="AI65" i="10" s="1"/>
  <c r="AO65" i="10" s="1"/>
  <c r="AG66" i="10" s="1"/>
  <c r="AG154" i="9"/>
  <c r="AK154" i="9" s="1"/>
  <c r="AK106" i="9"/>
  <c r="AI106" i="9" s="1"/>
  <c r="AO106" i="9" s="1"/>
  <c r="AG107" i="9" s="1"/>
  <c r="AK222" i="9"/>
  <c r="AI222" i="9" s="1"/>
  <c r="AO222" i="9" s="1"/>
  <c r="AG223" i="9" s="1"/>
  <c r="AK38" i="9"/>
  <c r="AI38" i="9" s="1"/>
  <c r="AO38" i="9" s="1"/>
  <c r="AG39" i="9" s="1"/>
  <c r="AK66" i="9"/>
  <c r="AI66" i="9" s="1"/>
  <c r="AO66" i="9" s="1"/>
  <c r="AG67" i="9" s="1"/>
  <c r="V39" i="11"/>
  <c r="X39" i="11" s="1"/>
  <c r="Z39" i="11"/>
  <c r="R40" i="11" s="1"/>
  <c r="Z66" i="11"/>
  <c r="R67" i="11" s="1"/>
  <c r="V66" i="11"/>
  <c r="X66" i="11" s="1"/>
  <c r="Z158" i="11"/>
  <c r="R159" i="11" s="1"/>
  <c r="V158" i="11"/>
  <c r="X158" i="11" s="1"/>
  <c r="V39" i="10"/>
  <c r="X39" i="10" s="1"/>
  <c r="Z39" i="10"/>
  <c r="R40" i="10" s="1"/>
  <c r="Z158" i="10"/>
  <c r="R159" i="10" s="1"/>
  <c r="V158" i="10"/>
  <c r="X158" i="10" s="1"/>
  <c r="Z66" i="10"/>
  <c r="R67" i="10" s="1"/>
  <c r="V66" i="10"/>
  <c r="X66" i="10" s="1"/>
  <c r="Z39" i="9"/>
  <c r="R40" i="9" s="1"/>
  <c r="V39" i="9"/>
  <c r="X39" i="9" s="1"/>
  <c r="Z67" i="9"/>
  <c r="R68" i="9" s="1"/>
  <c r="V67" i="9"/>
  <c r="X67" i="9" s="1"/>
  <c r="Z159" i="9"/>
  <c r="R160" i="9" s="1"/>
  <c r="V159" i="9"/>
  <c r="X159" i="9" s="1"/>
  <c r="Z106" i="9"/>
  <c r="R107" i="9" s="1"/>
  <c r="V106" i="9"/>
  <c r="X106" i="9" s="1"/>
  <c r="Z223" i="9"/>
  <c r="R224" i="9" s="1"/>
  <c r="V223" i="9"/>
  <c r="X223" i="9" s="1"/>
  <c r="G38" i="11"/>
  <c r="I38" i="11" s="1"/>
  <c r="K38" i="11"/>
  <c r="C39" i="11" s="1"/>
  <c r="G38" i="10"/>
  <c r="I38" i="10" s="1"/>
  <c r="K38" i="10"/>
  <c r="C39" i="10" s="1"/>
  <c r="K107" i="9"/>
  <c r="C108" i="9" s="1"/>
  <c r="G107" i="9"/>
  <c r="I107" i="9" s="1"/>
  <c r="K39" i="9"/>
  <c r="C40" i="9" s="1"/>
  <c r="G39" i="9"/>
  <c r="I39" i="9" s="1"/>
  <c r="AG221" i="7"/>
  <c r="AE221" i="7" s="1"/>
  <c r="AK221" i="7" s="1"/>
  <c r="AC222" i="7" s="1"/>
  <c r="AT222" i="7"/>
  <c r="AR222" i="7" s="1"/>
  <c r="AX222" i="7" s="1"/>
  <c r="AP223" i="7" s="1"/>
  <c r="AG221" i="6"/>
  <c r="AE221" i="6" s="1"/>
  <c r="AK221" i="6" s="1"/>
  <c r="AC222" i="6" s="1"/>
  <c r="AT223" i="5"/>
  <c r="AR223" i="5" s="1"/>
  <c r="AX223" i="5" s="1"/>
  <c r="AP224" i="5" s="1"/>
  <c r="AG223" i="5"/>
  <c r="AE223" i="5" s="1"/>
  <c r="AK223" i="5" s="1"/>
  <c r="AC224" i="5" s="1"/>
  <c r="AT38" i="7"/>
  <c r="AR38" i="7" s="1"/>
  <c r="AX38" i="7" s="1"/>
  <c r="AP39" i="7" s="1"/>
  <c r="AT65" i="7"/>
  <c r="AR65" i="7" s="1"/>
  <c r="AX65" i="7" s="1"/>
  <c r="AP66" i="7" s="1"/>
  <c r="AT106" i="7"/>
  <c r="AR106" i="7" s="1"/>
  <c r="AX106" i="7" s="1"/>
  <c r="AP107" i="7" s="1"/>
  <c r="AT158" i="7"/>
  <c r="AR158" i="7" s="1"/>
  <c r="AX158" i="7" s="1"/>
  <c r="AP159" i="7" s="1"/>
  <c r="AT158" i="5"/>
  <c r="AR158" i="5" s="1"/>
  <c r="AX158" i="5" s="1"/>
  <c r="AP159" i="5" s="1"/>
  <c r="AT106" i="5"/>
  <c r="AR106" i="5" s="1"/>
  <c r="AX106" i="5" s="1"/>
  <c r="AP107" i="5" s="1"/>
  <c r="AT66" i="5"/>
  <c r="AR66" i="5" s="1"/>
  <c r="AX66" i="5" s="1"/>
  <c r="AP67" i="5" s="1"/>
  <c r="AT38" i="5"/>
  <c r="AR38" i="5" s="1"/>
  <c r="AX38" i="5" s="1"/>
  <c r="AP39" i="5" s="1"/>
  <c r="AG38" i="7"/>
  <c r="AE38" i="7" s="1"/>
  <c r="AK38" i="7" s="1"/>
  <c r="AC39" i="7" s="1"/>
  <c r="AG65" i="7"/>
  <c r="AE65" i="7" s="1"/>
  <c r="AK65" i="7" s="1"/>
  <c r="AC66" i="7" s="1"/>
  <c r="AG106" i="7"/>
  <c r="AE106" i="7" s="1"/>
  <c r="AK106" i="7" s="1"/>
  <c r="AC107" i="7" s="1"/>
  <c r="AG158" i="7"/>
  <c r="AE158" i="7" s="1"/>
  <c r="AK158" i="7" s="1"/>
  <c r="AC159" i="7" s="1"/>
  <c r="AG38" i="6"/>
  <c r="AE38" i="6" s="1"/>
  <c r="AK38" i="6" s="1"/>
  <c r="AC39" i="6" s="1"/>
  <c r="AG65" i="6"/>
  <c r="AE65" i="6" s="1"/>
  <c r="AK65" i="6" s="1"/>
  <c r="AC66" i="6" s="1"/>
  <c r="AG106" i="6"/>
  <c r="AE106" i="6" s="1"/>
  <c r="AK106" i="6" s="1"/>
  <c r="AC107" i="6" s="1"/>
  <c r="AG158" i="6"/>
  <c r="AE158" i="6" s="1"/>
  <c r="AK158" i="6" s="1"/>
  <c r="AC159" i="6" s="1"/>
  <c r="AG159" i="5"/>
  <c r="AE159" i="5" s="1"/>
  <c r="AK159" i="5" s="1"/>
  <c r="AC160" i="5" s="1"/>
  <c r="AG107" i="5"/>
  <c r="AE107" i="5" s="1"/>
  <c r="AK107" i="5" s="1"/>
  <c r="AC108" i="5" s="1"/>
  <c r="X157" i="7"/>
  <c r="P158" i="7" s="1"/>
  <c r="T157" i="7"/>
  <c r="V157" i="7" s="1"/>
  <c r="X157" i="6"/>
  <c r="P158" i="6" s="1"/>
  <c r="T157" i="6"/>
  <c r="V157" i="6" s="1"/>
  <c r="X157" i="5"/>
  <c r="P158" i="5" s="1"/>
  <c r="T157" i="5"/>
  <c r="V157" i="5" s="1"/>
  <c r="X105" i="7"/>
  <c r="P106" i="7" s="1"/>
  <c r="T105" i="7"/>
  <c r="V105" i="7" s="1"/>
  <c r="X105" i="6"/>
  <c r="P106" i="6" s="1"/>
  <c r="T105" i="6"/>
  <c r="V105" i="6" s="1"/>
  <c r="X65" i="7"/>
  <c r="P66" i="7" s="1"/>
  <c r="T65" i="7"/>
  <c r="V65" i="7" s="1"/>
  <c r="X65" i="6"/>
  <c r="P66" i="6" s="1"/>
  <c r="T65" i="6"/>
  <c r="V65" i="6" s="1"/>
  <c r="X65" i="5"/>
  <c r="P66" i="5" s="1"/>
  <c r="T65" i="5"/>
  <c r="V65" i="5" s="1"/>
  <c r="X37" i="7"/>
  <c r="P38" i="7" s="1"/>
  <c r="T37" i="7"/>
  <c r="V37" i="7" s="1"/>
  <c r="X37" i="6"/>
  <c r="P38" i="6" s="1"/>
  <c r="T37" i="6"/>
  <c r="V37" i="6" s="1"/>
  <c r="X37" i="5"/>
  <c r="P38" i="5" s="1"/>
  <c r="T38" i="5" s="1"/>
  <c r="V37" i="5"/>
  <c r="G17" i="5"/>
  <c r="I17" i="5" s="1"/>
  <c r="K17" i="5"/>
  <c r="C18" i="5" s="1"/>
  <c r="K34" i="5"/>
  <c r="C35" i="5" s="1"/>
  <c r="G34" i="5"/>
  <c r="I34" i="5" s="1"/>
  <c r="K35" i="7"/>
  <c r="C36" i="7" s="1"/>
  <c r="G35" i="7"/>
  <c r="I35" i="7" s="1"/>
  <c r="K19" i="7"/>
  <c r="C20" i="7" s="1"/>
  <c r="G19" i="7"/>
  <c r="I19" i="7" s="1"/>
  <c r="E64" i="7"/>
  <c r="K63" i="7"/>
  <c r="C64" i="7" s="1"/>
  <c r="G63" i="7"/>
  <c r="I63" i="7" s="1"/>
  <c r="E67" i="6"/>
  <c r="K37" i="6"/>
  <c r="C38" i="6" s="1"/>
  <c r="G37" i="6"/>
  <c r="I37" i="6" s="1"/>
  <c r="K19" i="6"/>
  <c r="C20" i="6" s="1"/>
  <c r="G19" i="6"/>
  <c r="I19" i="6" s="1"/>
  <c r="AT151" i="6" l="1"/>
  <c r="AR151" i="6" s="1"/>
  <c r="AX151" i="6" s="1"/>
  <c r="AP152" i="6" s="1"/>
  <c r="K106" i="11"/>
  <c r="C107" i="11" s="1"/>
  <c r="G106" i="11"/>
  <c r="I106" i="11" s="1"/>
  <c r="K156" i="6"/>
  <c r="C157" i="6" s="1"/>
  <c r="G156" i="6"/>
  <c r="I156" i="6" s="1"/>
  <c r="K222" i="11"/>
  <c r="C223" i="11" s="1"/>
  <c r="G222" i="11"/>
  <c r="I222" i="11" s="1"/>
  <c r="K156" i="7"/>
  <c r="C157" i="7" s="1"/>
  <c r="G156" i="7"/>
  <c r="I156" i="7" s="1"/>
  <c r="K104" i="6"/>
  <c r="C105" i="6" s="1"/>
  <c r="G104" i="6"/>
  <c r="I104" i="6" s="1"/>
  <c r="AT99" i="6"/>
  <c r="AR99" i="6" s="1"/>
  <c r="AX99" i="6" s="1"/>
  <c r="AP100" i="6" s="1"/>
  <c r="AT100" i="6" s="1"/>
  <c r="AR100" i="6" s="1"/>
  <c r="AX100" i="6" s="1"/>
  <c r="AP101" i="6" s="1"/>
  <c r="T220" i="6"/>
  <c r="V220" i="6" s="1"/>
  <c r="X220" i="6"/>
  <c r="P221" i="6" s="1"/>
  <c r="K107" i="10"/>
  <c r="C108" i="10" s="1"/>
  <c r="G107" i="10"/>
  <c r="I107" i="10" s="1"/>
  <c r="K64" i="6"/>
  <c r="C65" i="6" s="1"/>
  <c r="G64" i="6"/>
  <c r="I64" i="6" s="1"/>
  <c r="K159" i="10"/>
  <c r="C160" i="10" s="1"/>
  <c r="G159" i="10"/>
  <c r="I159" i="10" s="1"/>
  <c r="G220" i="7"/>
  <c r="I220" i="7" s="1"/>
  <c r="K220" i="7"/>
  <c r="C221" i="7" s="1"/>
  <c r="G220" i="6"/>
  <c r="I220" i="6" s="1"/>
  <c r="K220" i="6"/>
  <c r="C221" i="6" s="1"/>
  <c r="K104" i="7"/>
  <c r="C105" i="7" s="1"/>
  <c r="G104" i="7"/>
  <c r="I104" i="7" s="1"/>
  <c r="T220" i="7"/>
  <c r="V220" i="7" s="1"/>
  <c r="X220" i="7"/>
  <c r="P221" i="7" s="1"/>
  <c r="AX30" i="6"/>
  <c r="AP31" i="6" s="1"/>
  <c r="AT30" i="6"/>
  <c r="AR30" i="6" s="1"/>
  <c r="AX213" i="6"/>
  <c r="AP214" i="6" s="1"/>
  <c r="AX57" i="6"/>
  <c r="AP58" i="6" s="1"/>
  <c r="AX13" i="6"/>
  <c r="AP14" i="6" s="1"/>
  <c r="G158" i="11"/>
  <c r="I158" i="11" s="1"/>
  <c r="K158" i="11"/>
  <c r="C159" i="11" s="1"/>
  <c r="G222" i="10"/>
  <c r="I222" i="10" s="1"/>
  <c r="K222" i="10"/>
  <c r="C223" i="10" s="1"/>
  <c r="T220" i="5"/>
  <c r="V220" i="5" s="1"/>
  <c r="X220" i="5"/>
  <c r="P221" i="5" s="1"/>
  <c r="AG64" i="5"/>
  <c r="AE64" i="5" s="1"/>
  <c r="AK64" i="5" s="1"/>
  <c r="AC65" i="5" s="1"/>
  <c r="T104" i="5"/>
  <c r="V104" i="5" s="1"/>
  <c r="X104" i="5"/>
  <c r="P105" i="5" s="1"/>
  <c r="K156" i="5"/>
  <c r="C157" i="5" s="1"/>
  <c r="G156" i="5"/>
  <c r="I156" i="5" s="1"/>
  <c r="AG32" i="5"/>
  <c r="AE32" i="5" s="1"/>
  <c r="AK32" i="5"/>
  <c r="AC33" i="5" s="1"/>
  <c r="K220" i="5"/>
  <c r="C221" i="5" s="1"/>
  <c r="G220" i="5"/>
  <c r="I220" i="5" s="1"/>
  <c r="T20" i="5"/>
  <c r="X20" i="5"/>
  <c r="G104" i="5"/>
  <c r="I104" i="5" s="1"/>
  <c r="K104" i="5"/>
  <c r="C105" i="5" s="1"/>
  <c r="G64" i="5"/>
  <c r="I64" i="5" s="1"/>
  <c r="K64" i="5"/>
  <c r="C65" i="5" s="1"/>
  <c r="E70" i="5"/>
  <c r="E70" i="11"/>
  <c r="K69" i="11"/>
  <c r="C70" i="11" s="1"/>
  <c r="G69" i="11"/>
  <c r="I69" i="11" s="1"/>
  <c r="V223" i="11"/>
  <c r="X223" i="11" s="1"/>
  <c r="Z223" i="11"/>
  <c r="R224" i="11" s="1"/>
  <c r="V106" i="11"/>
  <c r="X106" i="11" s="1"/>
  <c r="Z106" i="11"/>
  <c r="R107" i="11" s="1"/>
  <c r="K68" i="10"/>
  <c r="C69" i="10" s="1"/>
  <c r="G68" i="10"/>
  <c r="I68" i="10" s="1"/>
  <c r="E70" i="10"/>
  <c r="V223" i="10"/>
  <c r="X223" i="10" s="1"/>
  <c r="Z223" i="10"/>
  <c r="R224" i="10" s="1"/>
  <c r="V106" i="10"/>
  <c r="X106" i="10" s="1"/>
  <c r="Z106" i="10"/>
  <c r="R107" i="10" s="1"/>
  <c r="E69" i="9"/>
  <c r="K158" i="9"/>
  <c r="C159" i="9" s="1"/>
  <c r="G158" i="9"/>
  <c r="I158" i="9" s="1"/>
  <c r="K222" i="9"/>
  <c r="C223" i="9" s="1"/>
  <c r="G222" i="9"/>
  <c r="I222" i="9" s="1"/>
  <c r="AZ159" i="11"/>
  <c r="AX159" i="11" s="1"/>
  <c r="BD159" i="11" s="1"/>
  <c r="AV160" i="11" s="1"/>
  <c r="AZ107" i="11"/>
  <c r="AX107" i="11" s="1"/>
  <c r="BD107" i="11" s="1"/>
  <c r="AV108" i="11" s="1"/>
  <c r="AZ38" i="11"/>
  <c r="AX38" i="11" s="1"/>
  <c r="BD38" i="11" s="1"/>
  <c r="AV39" i="11" s="1"/>
  <c r="AZ66" i="11"/>
  <c r="AX66" i="11" s="1"/>
  <c r="BD66" i="11" s="1"/>
  <c r="AV67" i="11" s="1"/>
  <c r="AZ222" i="11"/>
  <c r="AX222" i="11" s="1"/>
  <c r="BD222" i="11" s="1"/>
  <c r="AV223" i="11" s="1"/>
  <c r="AZ66" i="10"/>
  <c r="AX66" i="10" s="1"/>
  <c r="BD66" i="10" s="1"/>
  <c r="AV67" i="10" s="1"/>
  <c r="AZ38" i="10"/>
  <c r="AX38" i="10" s="1"/>
  <c r="BD38" i="10" s="1"/>
  <c r="AV39" i="10" s="1"/>
  <c r="AZ159" i="10"/>
  <c r="AX159" i="10" s="1"/>
  <c r="BD159" i="10" s="1"/>
  <c r="AV160" i="10" s="1"/>
  <c r="AZ107" i="10"/>
  <c r="AX107" i="10" s="1"/>
  <c r="BD107" i="10" s="1"/>
  <c r="AV108" i="10" s="1"/>
  <c r="AZ222" i="10"/>
  <c r="AX222" i="10" s="1"/>
  <c r="BD222" i="10" s="1"/>
  <c r="AV223" i="10" s="1"/>
  <c r="AZ160" i="9"/>
  <c r="AX160" i="9" s="1"/>
  <c r="BD160" i="9" s="1"/>
  <c r="AV161" i="9" s="1"/>
  <c r="AZ67" i="9"/>
  <c r="AX67" i="9" s="1"/>
  <c r="BD67" i="9" s="1"/>
  <c r="AV68" i="9" s="1"/>
  <c r="AZ107" i="9"/>
  <c r="AX107" i="9" s="1"/>
  <c r="BD107" i="9" s="1"/>
  <c r="AV108" i="9" s="1"/>
  <c r="AZ223" i="9"/>
  <c r="AX223" i="9" s="1"/>
  <c r="BD223" i="9" s="1"/>
  <c r="AV224" i="9" s="1"/>
  <c r="AK222" i="11"/>
  <c r="AI222" i="11" s="1"/>
  <c r="AO222" i="11" s="1"/>
  <c r="AG223" i="11" s="1"/>
  <c r="AK106" i="11"/>
  <c r="AI106" i="11" s="1"/>
  <c r="AO106" i="11" s="1"/>
  <c r="AG107" i="11" s="1"/>
  <c r="AK38" i="11"/>
  <c r="AI38" i="11" s="1"/>
  <c r="AO38" i="11" s="1"/>
  <c r="AG39" i="11" s="1"/>
  <c r="AK66" i="11"/>
  <c r="AI66" i="11" s="1"/>
  <c r="AO66" i="11" s="1"/>
  <c r="AG67" i="11" s="1"/>
  <c r="AK158" i="11"/>
  <c r="AI158" i="11" s="1"/>
  <c r="AO158" i="11" s="1"/>
  <c r="AG159" i="11" s="1"/>
  <c r="AK66" i="10"/>
  <c r="AI66" i="10" s="1"/>
  <c r="AO66" i="10" s="1"/>
  <c r="AG67" i="10" s="1"/>
  <c r="AK158" i="10"/>
  <c r="AI158" i="10" s="1"/>
  <c r="AO158" i="10" s="1"/>
  <c r="AG159" i="10" s="1"/>
  <c r="AK222" i="10"/>
  <c r="AI222" i="10" s="1"/>
  <c r="AO222" i="10" s="1"/>
  <c r="AG223" i="10" s="1"/>
  <c r="AK38" i="10"/>
  <c r="AI38" i="10" s="1"/>
  <c r="AO38" i="10" s="1"/>
  <c r="AG39" i="10" s="1"/>
  <c r="AK106" i="10"/>
  <c r="AI106" i="10" s="1"/>
  <c r="AO106" i="10" s="1"/>
  <c r="AG107" i="10" s="1"/>
  <c r="AI154" i="9"/>
  <c r="AO154" i="9" s="1"/>
  <c r="AK67" i="9"/>
  <c r="AI67" i="9" s="1"/>
  <c r="AO67" i="9" s="1"/>
  <c r="AG68" i="9" s="1"/>
  <c r="AK223" i="9"/>
  <c r="AI223" i="9" s="1"/>
  <c r="AO223" i="9" s="1"/>
  <c r="AG224" i="9" s="1"/>
  <c r="AK39" i="9"/>
  <c r="AI39" i="9" s="1"/>
  <c r="AO39" i="9" s="1"/>
  <c r="AG40" i="9" s="1"/>
  <c r="AK107" i="9"/>
  <c r="AI107" i="9" s="1"/>
  <c r="AO107" i="9" s="1"/>
  <c r="AG108" i="9" s="1"/>
  <c r="Z159" i="11"/>
  <c r="R160" i="11" s="1"/>
  <c r="V159" i="11"/>
  <c r="X159" i="11" s="1"/>
  <c r="Z67" i="11"/>
  <c r="R68" i="11" s="1"/>
  <c r="V67" i="11"/>
  <c r="X67" i="11" s="1"/>
  <c r="Z40" i="11"/>
  <c r="R41" i="11" s="1"/>
  <c r="V40" i="11"/>
  <c r="X40" i="11" s="1"/>
  <c r="Z67" i="10"/>
  <c r="R68" i="10" s="1"/>
  <c r="V67" i="10"/>
  <c r="X67" i="10" s="1"/>
  <c r="Z159" i="10"/>
  <c r="R160" i="10" s="1"/>
  <c r="V159" i="10"/>
  <c r="X159" i="10" s="1"/>
  <c r="Z40" i="10"/>
  <c r="R41" i="10" s="1"/>
  <c r="V40" i="10"/>
  <c r="X40" i="10" s="1"/>
  <c r="Z224" i="9"/>
  <c r="R225" i="9" s="1"/>
  <c r="V224" i="9"/>
  <c r="X224" i="9" s="1"/>
  <c r="Z107" i="9"/>
  <c r="R108" i="9" s="1"/>
  <c r="V107" i="9"/>
  <c r="X107" i="9" s="1"/>
  <c r="Z160" i="9"/>
  <c r="R161" i="9" s="1"/>
  <c r="V160" i="9"/>
  <c r="X160" i="9" s="1"/>
  <c r="Z68" i="9"/>
  <c r="R69" i="9" s="1"/>
  <c r="V68" i="9"/>
  <c r="X68" i="9" s="1"/>
  <c r="Z40" i="9"/>
  <c r="R41" i="9" s="1"/>
  <c r="V40" i="9"/>
  <c r="X40" i="9" s="1"/>
  <c r="G39" i="11"/>
  <c r="I39" i="11" s="1"/>
  <c r="K39" i="11"/>
  <c r="C40" i="11" s="1"/>
  <c r="G39" i="10"/>
  <c r="I39" i="10" s="1"/>
  <c r="K39" i="10"/>
  <c r="C40" i="10" s="1"/>
  <c r="G108" i="9"/>
  <c r="I108" i="9" s="1"/>
  <c r="K108" i="9"/>
  <c r="C109" i="9" s="1"/>
  <c r="K40" i="9"/>
  <c r="C41" i="9" s="1"/>
  <c r="G40" i="9"/>
  <c r="I40" i="9" s="1"/>
  <c r="AT223" i="7"/>
  <c r="AR223" i="7" s="1"/>
  <c r="AX223" i="7" s="1"/>
  <c r="AP224" i="7" s="1"/>
  <c r="AG222" i="7"/>
  <c r="AE222" i="7" s="1"/>
  <c r="AK222" i="7" s="1"/>
  <c r="AC223" i="7" s="1"/>
  <c r="AK222" i="6"/>
  <c r="AC223" i="6" s="1"/>
  <c r="AG222" i="6"/>
  <c r="AE222" i="6" s="1"/>
  <c r="AT224" i="5"/>
  <c r="AR224" i="5" s="1"/>
  <c r="AX224" i="5" s="1"/>
  <c r="AP225" i="5" s="1"/>
  <c r="AG224" i="5"/>
  <c r="AE224" i="5" s="1"/>
  <c r="AK224" i="5" s="1"/>
  <c r="AC225" i="5" s="1"/>
  <c r="AT159" i="7"/>
  <c r="AR159" i="7" s="1"/>
  <c r="AX159" i="7" s="1"/>
  <c r="AP160" i="7" s="1"/>
  <c r="AT66" i="7"/>
  <c r="AR66" i="7" s="1"/>
  <c r="AX66" i="7" s="1"/>
  <c r="AP67" i="7" s="1"/>
  <c r="AT107" i="7"/>
  <c r="AR107" i="7" s="1"/>
  <c r="AX107" i="7" s="1"/>
  <c r="AP108" i="7" s="1"/>
  <c r="AT39" i="7"/>
  <c r="AR39" i="7" s="1"/>
  <c r="AX39" i="7" s="1"/>
  <c r="AP40" i="7" s="1"/>
  <c r="AT159" i="5"/>
  <c r="AR159" i="5" s="1"/>
  <c r="AX159" i="5" s="1"/>
  <c r="AP160" i="5" s="1"/>
  <c r="AT107" i="5"/>
  <c r="AR107" i="5" s="1"/>
  <c r="AX107" i="5" s="1"/>
  <c r="AP108" i="5" s="1"/>
  <c r="AT67" i="5"/>
  <c r="AR67" i="5" s="1"/>
  <c r="AX67" i="5" s="1"/>
  <c r="AP68" i="5" s="1"/>
  <c r="AT39" i="5"/>
  <c r="AR39" i="5" s="1"/>
  <c r="AX39" i="5" s="1"/>
  <c r="AP40" i="5" s="1"/>
  <c r="AG159" i="7"/>
  <c r="AE159" i="7" s="1"/>
  <c r="AK159" i="7" s="1"/>
  <c r="AC160" i="7" s="1"/>
  <c r="AG66" i="7"/>
  <c r="AE66" i="7" s="1"/>
  <c r="AK66" i="7" s="1"/>
  <c r="AC67" i="7" s="1"/>
  <c r="AG107" i="7"/>
  <c r="AE107" i="7" s="1"/>
  <c r="AK107" i="7" s="1"/>
  <c r="AC108" i="7" s="1"/>
  <c r="AG39" i="7"/>
  <c r="AE39" i="7" s="1"/>
  <c r="AK39" i="7" s="1"/>
  <c r="AC40" i="7" s="1"/>
  <c r="AG159" i="6"/>
  <c r="AE159" i="6" s="1"/>
  <c r="AK159" i="6" s="1"/>
  <c r="AC160" i="6" s="1"/>
  <c r="AG66" i="6"/>
  <c r="AE66" i="6" s="1"/>
  <c r="AK66" i="6" s="1"/>
  <c r="AC67" i="6" s="1"/>
  <c r="AG107" i="6"/>
  <c r="AE107" i="6" s="1"/>
  <c r="AK107" i="6" s="1"/>
  <c r="AC108" i="6" s="1"/>
  <c r="AG39" i="6"/>
  <c r="AE39" i="6" s="1"/>
  <c r="AK39" i="6" s="1"/>
  <c r="AC40" i="6" s="1"/>
  <c r="AG160" i="5"/>
  <c r="AE160" i="5" s="1"/>
  <c r="AK160" i="5" s="1"/>
  <c r="AC161" i="5" s="1"/>
  <c r="AG108" i="5"/>
  <c r="AE108" i="5" s="1"/>
  <c r="AK108" i="5" s="1"/>
  <c r="AC109" i="5" s="1"/>
  <c r="X158" i="7"/>
  <c r="P159" i="7" s="1"/>
  <c r="T158" i="7"/>
  <c r="V158" i="7" s="1"/>
  <c r="X158" i="6"/>
  <c r="P159" i="6" s="1"/>
  <c r="T158" i="6"/>
  <c r="V158" i="6" s="1"/>
  <c r="X158" i="5"/>
  <c r="P159" i="5" s="1"/>
  <c r="T158" i="5"/>
  <c r="V158" i="5" s="1"/>
  <c r="X106" i="7"/>
  <c r="P107" i="7" s="1"/>
  <c r="T106" i="7"/>
  <c r="V106" i="7" s="1"/>
  <c r="X106" i="6"/>
  <c r="P107" i="6" s="1"/>
  <c r="T106" i="6"/>
  <c r="V106" i="6" s="1"/>
  <c r="T66" i="7"/>
  <c r="V66" i="7" s="1"/>
  <c r="X66" i="7"/>
  <c r="P67" i="7" s="1"/>
  <c r="T66" i="6"/>
  <c r="V66" i="6" s="1"/>
  <c r="X66" i="6"/>
  <c r="P67" i="6" s="1"/>
  <c r="T66" i="5"/>
  <c r="V66" i="5" s="1"/>
  <c r="X66" i="5"/>
  <c r="P67" i="5" s="1"/>
  <c r="X38" i="7"/>
  <c r="P39" i="7" s="1"/>
  <c r="T38" i="7"/>
  <c r="V38" i="7" s="1"/>
  <c r="X38" i="6"/>
  <c r="P39" i="6" s="1"/>
  <c r="T38" i="6"/>
  <c r="V38" i="6" s="1"/>
  <c r="X38" i="5"/>
  <c r="P39" i="5" s="1"/>
  <c r="T39" i="5" s="1"/>
  <c r="V38" i="5"/>
  <c r="G18" i="5"/>
  <c r="I18" i="5" s="1"/>
  <c r="K18" i="5"/>
  <c r="C19" i="5" s="1"/>
  <c r="K35" i="5"/>
  <c r="C36" i="5" s="1"/>
  <c r="G35" i="5"/>
  <c r="I35" i="5" s="1"/>
  <c r="K64" i="7"/>
  <c r="C65" i="7" s="1"/>
  <c r="G64" i="7"/>
  <c r="I64" i="7" s="1"/>
  <c r="E65" i="7"/>
  <c r="K20" i="7"/>
  <c r="G20" i="7"/>
  <c r="G36" i="7"/>
  <c r="I36" i="7" s="1"/>
  <c r="K36" i="7"/>
  <c r="C37" i="7" s="1"/>
  <c r="E68" i="6"/>
  <c r="K38" i="6"/>
  <c r="C39" i="6" s="1"/>
  <c r="G38" i="6"/>
  <c r="I38" i="6" s="1"/>
  <c r="K20" i="6"/>
  <c r="G20" i="6"/>
  <c r="AT101" i="6" l="1"/>
  <c r="AR101" i="6" s="1"/>
  <c r="AX101" i="6" s="1"/>
  <c r="AP102" i="6" s="1"/>
  <c r="AT102" i="6" s="1"/>
  <c r="AR102" i="6" s="1"/>
  <c r="AX102" i="6" s="1"/>
  <c r="AP103" i="6" s="1"/>
  <c r="AT103" i="6" s="1"/>
  <c r="AR103" i="6" s="1"/>
  <c r="AX103" i="6" s="1"/>
  <c r="AP104" i="6" s="1"/>
  <c r="AT104" i="6" s="1"/>
  <c r="AR104" i="6" s="1"/>
  <c r="AX104" i="6" s="1"/>
  <c r="AP105" i="6" s="1"/>
  <c r="AT105" i="6" s="1"/>
  <c r="AR105" i="6" s="1"/>
  <c r="AX105" i="6" s="1"/>
  <c r="AP106" i="6" s="1"/>
  <c r="AT106" i="6" s="1"/>
  <c r="AR106" i="6" s="1"/>
  <c r="AX106" i="6" s="1"/>
  <c r="AP107" i="6" s="1"/>
  <c r="AT107" i="6" s="1"/>
  <c r="AR107" i="6" s="1"/>
  <c r="AX107" i="6" s="1"/>
  <c r="AP108" i="6" s="1"/>
  <c r="AT108" i="6" s="1"/>
  <c r="AR108" i="6" s="1"/>
  <c r="AX108" i="6" s="1"/>
  <c r="AP109" i="6" s="1"/>
  <c r="AT152" i="6"/>
  <c r="AR152" i="6" s="1"/>
  <c r="AX152" i="6" s="1"/>
  <c r="AP153" i="6" s="1"/>
  <c r="AT153" i="6" s="1"/>
  <c r="AR153" i="6" s="1"/>
  <c r="AX153" i="6" s="1"/>
  <c r="AP154" i="6" s="1"/>
  <c r="AT154" i="6" s="1"/>
  <c r="AR154" i="6" s="1"/>
  <c r="AX154" i="6" s="1"/>
  <c r="AP155" i="6" s="1"/>
  <c r="AT155" i="6" s="1"/>
  <c r="AR155" i="6" s="1"/>
  <c r="AX155" i="6" s="1"/>
  <c r="AP156" i="6" s="1"/>
  <c r="I20" i="6"/>
  <c r="I21" i="6" s="1"/>
  <c r="C14" i="8" s="1"/>
  <c r="G21" i="6"/>
  <c r="C41" i="8" s="1"/>
  <c r="K223" i="10"/>
  <c r="C224" i="10" s="1"/>
  <c r="G223" i="10"/>
  <c r="I223" i="10" s="1"/>
  <c r="G159" i="11"/>
  <c r="I159" i="11" s="1"/>
  <c r="K159" i="11"/>
  <c r="C160" i="11" s="1"/>
  <c r="AT14" i="6"/>
  <c r="AR14" i="6" s="1"/>
  <c r="AX14" i="6"/>
  <c r="AP15" i="6" s="1"/>
  <c r="AT15" i="6" s="1"/>
  <c r="AR15" i="6" s="1"/>
  <c r="AX15" i="6" s="1"/>
  <c r="AP16" i="6" s="1"/>
  <c r="AT214" i="6"/>
  <c r="AR214" i="6" s="1"/>
  <c r="AX214" i="6" s="1"/>
  <c r="AP215" i="6" s="1"/>
  <c r="AT215" i="6" s="1"/>
  <c r="AR215" i="6" s="1"/>
  <c r="AX215" i="6" s="1"/>
  <c r="AP216" i="6" s="1"/>
  <c r="AT216" i="6" s="1"/>
  <c r="AR216" i="6" s="1"/>
  <c r="AX216" i="6" s="1"/>
  <c r="AP217" i="6" s="1"/>
  <c r="AT217" i="6" s="1"/>
  <c r="AR217" i="6" s="1"/>
  <c r="AX217" i="6" s="1"/>
  <c r="AP218" i="6" s="1"/>
  <c r="AT218" i="6" s="1"/>
  <c r="AR218" i="6" s="1"/>
  <c r="AX218" i="6" s="1"/>
  <c r="AP219" i="6" s="1"/>
  <c r="T221" i="7"/>
  <c r="V221" i="7" s="1"/>
  <c r="X221" i="7"/>
  <c r="P222" i="7" s="1"/>
  <c r="G221" i="6"/>
  <c r="I221" i="6" s="1"/>
  <c r="K221" i="6"/>
  <c r="C222" i="6" s="1"/>
  <c r="G221" i="7"/>
  <c r="I221" i="7" s="1"/>
  <c r="K221" i="7"/>
  <c r="C222" i="7" s="1"/>
  <c r="T221" i="6"/>
  <c r="V221" i="6" s="1"/>
  <c r="X221" i="6"/>
  <c r="P222" i="6" s="1"/>
  <c r="I20" i="7"/>
  <c r="I21" i="7" s="1"/>
  <c r="C23" i="8" s="1"/>
  <c r="G21" i="7"/>
  <c r="C50" i="8" s="1"/>
  <c r="AT58" i="6"/>
  <c r="AR58" i="6" s="1"/>
  <c r="AX58" i="6"/>
  <c r="AP59" i="6" s="1"/>
  <c r="AT59" i="6" s="1"/>
  <c r="AR59" i="6" s="1"/>
  <c r="AX59" i="6" s="1"/>
  <c r="AP60" i="6" s="1"/>
  <c r="AT31" i="6"/>
  <c r="AR31" i="6" s="1"/>
  <c r="AX31" i="6"/>
  <c r="AP32" i="6" s="1"/>
  <c r="AT32" i="6" s="1"/>
  <c r="AR32" i="6" s="1"/>
  <c r="AX32" i="6" s="1"/>
  <c r="AP33" i="6" s="1"/>
  <c r="K105" i="7"/>
  <c r="C106" i="7" s="1"/>
  <c r="G105" i="7"/>
  <c r="I105" i="7" s="1"/>
  <c r="K160" i="10"/>
  <c r="C161" i="10" s="1"/>
  <c r="G160" i="10"/>
  <c r="I160" i="10" s="1"/>
  <c r="G65" i="6"/>
  <c r="I65" i="6" s="1"/>
  <c r="K65" i="6"/>
  <c r="C66" i="6" s="1"/>
  <c r="G108" i="10"/>
  <c r="I108" i="10" s="1"/>
  <c r="K108" i="10"/>
  <c r="C109" i="10" s="1"/>
  <c r="K105" i="6"/>
  <c r="C106" i="6" s="1"/>
  <c r="G105" i="6"/>
  <c r="I105" i="6" s="1"/>
  <c r="K157" i="7"/>
  <c r="C158" i="7" s="1"/>
  <c r="G157" i="7"/>
  <c r="I157" i="7" s="1"/>
  <c r="G223" i="11"/>
  <c r="I223" i="11" s="1"/>
  <c r="K223" i="11"/>
  <c r="C224" i="11" s="1"/>
  <c r="K157" i="6"/>
  <c r="C158" i="6" s="1"/>
  <c r="G157" i="6"/>
  <c r="I157" i="6" s="1"/>
  <c r="G107" i="11"/>
  <c r="I107" i="11" s="1"/>
  <c r="K107" i="11"/>
  <c r="C108" i="11" s="1"/>
  <c r="K65" i="5"/>
  <c r="C66" i="5" s="1"/>
  <c r="G65" i="5"/>
  <c r="I65" i="5" s="1"/>
  <c r="K105" i="5"/>
  <c r="C106" i="5" s="1"/>
  <c r="G105" i="5"/>
  <c r="I105" i="5" s="1"/>
  <c r="AG33" i="5"/>
  <c r="AE33" i="5" s="1"/>
  <c r="AK33" i="5" s="1"/>
  <c r="AC34" i="5" s="1"/>
  <c r="X105" i="5"/>
  <c r="P106" i="5" s="1"/>
  <c r="T105" i="5"/>
  <c r="V105" i="5" s="1"/>
  <c r="AG65" i="5"/>
  <c r="AE65" i="5" s="1"/>
  <c r="AK65" i="5" s="1"/>
  <c r="AC66" i="5" s="1"/>
  <c r="X221" i="5"/>
  <c r="P222" i="5" s="1"/>
  <c r="T221" i="5"/>
  <c r="V221" i="5" s="1"/>
  <c r="T21" i="5"/>
  <c r="E32" i="8" s="1"/>
  <c r="V20" i="5"/>
  <c r="V21" i="5" s="1"/>
  <c r="E5" i="8" s="1"/>
  <c r="G221" i="5"/>
  <c r="I221" i="5" s="1"/>
  <c r="K221" i="5"/>
  <c r="C222" i="5" s="1"/>
  <c r="G157" i="5"/>
  <c r="I157" i="5" s="1"/>
  <c r="K157" i="5"/>
  <c r="C158" i="5" s="1"/>
  <c r="E71" i="5"/>
  <c r="K70" i="11"/>
  <c r="C71" i="11" s="1"/>
  <c r="G70" i="11"/>
  <c r="E71" i="11"/>
  <c r="I70" i="11"/>
  <c r="V107" i="11"/>
  <c r="X107" i="11" s="1"/>
  <c r="Z107" i="11"/>
  <c r="R108" i="11" s="1"/>
  <c r="V224" i="11"/>
  <c r="X224" i="11" s="1"/>
  <c r="Z224" i="11"/>
  <c r="R225" i="11" s="1"/>
  <c r="E71" i="10"/>
  <c r="G69" i="10"/>
  <c r="I69" i="10" s="1"/>
  <c r="K69" i="10"/>
  <c r="C70" i="10" s="1"/>
  <c r="Z107" i="10"/>
  <c r="R108" i="10" s="1"/>
  <c r="V107" i="10"/>
  <c r="X107" i="10" s="1"/>
  <c r="V224" i="10"/>
  <c r="X224" i="10" s="1"/>
  <c r="Z224" i="10"/>
  <c r="R225" i="10" s="1"/>
  <c r="E70" i="9"/>
  <c r="K223" i="9"/>
  <c r="C224" i="9" s="1"/>
  <c r="G223" i="9"/>
  <c r="I223" i="9" s="1"/>
  <c r="G159" i="9"/>
  <c r="I159" i="9" s="1"/>
  <c r="K159" i="9"/>
  <c r="C160" i="9" s="1"/>
  <c r="AZ67" i="11"/>
  <c r="AX67" i="11" s="1"/>
  <c r="BD67" i="11" s="1"/>
  <c r="AV68" i="11" s="1"/>
  <c r="AZ108" i="11"/>
  <c r="AX108" i="11" s="1"/>
  <c r="BD108" i="11" s="1"/>
  <c r="AV109" i="11" s="1"/>
  <c r="AZ39" i="11"/>
  <c r="AX39" i="11" s="1"/>
  <c r="BD39" i="11" s="1"/>
  <c r="AV40" i="11" s="1"/>
  <c r="AZ160" i="11"/>
  <c r="AX160" i="11" s="1"/>
  <c r="BD160" i="11" s="1"/>
  <c r="AV161" i="11" s="1"/>
  <c r="AZ223" i="11"/>
  <c r="AX223" i="11" s="1"/>
  <c r="BD223" i="11" s="1"/>
  <c r="AV224" i="11" s="1"/>
  <c r="AZ108" i="10"/>
  <c r="AX108" i="10" s="1"/>
  <c r="BD108" i="10" s="1"/>
  <c r="AV109" i="10" s="1"/>
  <c r="AZ39" i="10"/>
  <c r="AX39" i="10" s="1"/>
  <c r="BD39" i="10" s="1"/>
  <c r="AV40" i="10" s="1"/>
  <c r="AZ160" i="10"/>
  <c r="AX160" i="10" s="1"/>
  <c r="BD160" i="10" s="1"/>
  <c r="AV161" i="10" s="1"/>
  <c r="AZ67" i="10"/>
  <c r="AX67" i="10" s="1"/>
  <c r="BD67" i="10" s="1"/>
  <c r="AV68" i="10" s="1"/>
  <c r="AZ223" i="10"/>
  <c r="AX223" i="10" s="1"/>
  <c r="BD223" i="10" s="1"/>
  <c r="AV224" i="10" s="1"/>
  <c r="AZ224" i="9"/>
  <c r="AX224" i="9" s="1"/>
  <c r="BD224" i="9" s="1"/>
  <c r="AV225" i="9" s="1"/>
  <c r="AZ108" i="9"/>
  <c r="AX108" i="9" s="1"/>
  <c r="BD108" i="9" s="1"/>
  <c r="AV109" i="9" s="1"/>
  <c r="AZ68" i="9"/>
  <c r="AX68" i="9" s="1"/>
  <c r="BD68" i="9" s="1"/>
  <c r="AV69" i="9" s="1"/>
  <c r="AZ161" i="9"/>
  <c r="AX161" i="9" s="1"/>
  <c r="BD161" i="9" s="1"/>
  <c r="AV162" i="9" s="1"/>
  <c r="AK107" i="11"/>
  <c r="AI107" i="11" s="1"/>
  <c r="AO107" i="11" s="1"/>
  <c r="AG108" i="11" s="1"/>
  <c r="AK223" i="11"/>
  <c r="AI223" i="11" s="1"/>
  <c r="AO223" i="11" s="1"/>
  <c r="AG224" i="11" s="1"/>
  <c r="AK159" i="11"/>
  <c r="AI159" i="11" s="1"/>
  <c r="AO159" i="11" s="1"/>
  <c r="AG160" i="11" s="1"/>
  <c r="AK67" i="11"/>
  <c r="AI67" i="11" s="1"/>
  <c r="AO67" i="11" s="1"/>
  <c r="AG68" i="11" s="1"/>
  <c r="AK39" i="11"/>
  <c r="AI39" i="11" s="1"/>
  <c r="AO39" i="11" s="1"/>
  <c r="AG40" i="11" s="1"/>
  <c r="AK107" i="10"/>
  <c r="AI107" i="10" s="1"/>
  <c r="AO107" i="10" s="1"/>
  <c r="AG108" i="10" s="1"/>
  <c r="AK39" i="10"/>
  <c r="AI39" i="10" s="1"/>
  <c r="AO39" i="10" s="1"/>
  <c r="AG40" i="10" s="1"/>
  <c r="AK223" i="10"/>
  <c r="AI223" i="10" s="1"/>
  <c r="AO223" i="10" s="1"/>
  <c r="AG224" i="10" s="1"/>
  <c r="AK159" i="10"/>
  <c r="AI159" i="10" s="1"/>
  <c r="AO159" i="10" s="1"/>
  <c r="AG160" i="10" s="1"/>
  <c r="AK67" i="10"/>
  <c r="AI67" i="10" s="1"/>
  <c r="AO67" i="10" s="1"/>
  <c r="AG68" i="10" s="1"/>
  <c r="AG155" i="9"/>
  <c r="AK155" i="9" s="1"/>
  <c r="AK40" i="9"/>
  <c r="AI40" i="9" s="1"/>
  <c r="AO40" i="9" s="1"/>
  <c r="AG41" i="9" s="1"/>
  <c r="AK224" i="9"/>
  <c r="AI224" i="9" s="1"/>
  <c r="AO224" i="9" s="1"/>
  <c r="AG225" i="9" s="1"/>
  <c r="AK108" i="9"/>
  <c r="AI108" i="9" s="1"/>
  <c r="AO108" i="9" s="1"/>
  <c r="AG109" i="9" s="1"/>
  <c r="AK68" i="9"/>
  <c r="AI68" i="9" s="1"/>
  <c r="AO68" i="9" s="1"/>
  <c r="AG69" i="9" s="1"/>
  <c r="V41" i="11"/>
  <c r="X41" i="11" s="1"/>
  <c r="Z41" i="11"/>
  <c r="R42" i="11" s="1"/>
  <c r="Z68" i="11"/>
  <c r="R69" i="11" s="1"/>
  <c r="V68" i="11"/>
  <c r="X68" i="11" s="1"/>
  <c r="Z160" i="11"/>
  <c r="R161" i="11" s="1"/>
  <c r="V160" i="11"/>
  <c r="X160" i="11" s="1"/>
  <c r="V41" i="10"/>
  <c r="X41" i="10" s="1"/>
  <c r="Z41" i="10"/>
  <c r="R42" i="10" s="1"/>
  <c r="Z160" i="10"/>
  <c r="R161" i="10" s="1"/>
  <c r="V160" i="10"/>
  <c r="X160" i="10" s="1"/>
  <c r="Z68" i="10"/>
  <c r="R69" i="10" s="1"/>
  <c r="V68" i="10"/>
  <c r="X68" i="10" s="1"/>
  <c r="Z41" i="9"/>
  <c r="R42" i="9" s="1"/>
  <c r="V41" i="9"/>
  <c r="X41" i="9" s="1"/>
  <c r="Z69" i="9"/>
  <c r="R70" i="9" s="1"/>
  <c r="V69" i="9"/>
  <c r="X69" i="9" s="1"/>
  <c r="Z161" i="9"/>
  <c r="R162" i="9" s="1"/>
  <c r="V161" i="9"/>
  <c r="X161" i="9" s="1"/>
  <c r="Z108" i="9"/>
  <c r="R109" i="9" s="1"/>
  <c r="V108" i="9"/>
  <c r="X108" i="9" s="1"/>
  <c r="Z225" i="9"/>
  <c r="R226" i="9" s="1"/>
  <c r="V225" i="9"/>
  <c r="X225" i="9" s="1"/>
  <c r="G40" i="11"/>
  <c r="I40" i="11" s="1"/>
  <c r="K40" i="11"/>
  <c r="C41" i="11" s="1"/>
  <c r="G40" i="10"/>
  <c r="I40" i="10" s="1"/>
  <c r="K40" i="10"/>
  <c r="C41" i="10" s="1"/>
  <c r="K109" i="9"/>
  <c r="C110" i="9" s="1"/>
  <c r="G109" i="9"/>
  <c r="I109" i="9" s="1"/>
  <c r="K41" i="9"/>
  <c r="C42" i="9" s="1"/>
  <c r="G41" i="9"/>
  <c r="I41" i="9" s="1"/>
  <c r="AG223" i="7"/>
  <c r="AE223" i="7" s="1"/>
  <c r="AK223" i="7" s="1"/>
  <c r="AC224" i="7" s="1"/>
  <c r="AT224" i="7"/>
  <c r="AR224" i="7" s="1"/>
  <c r="AX224" i="7" s="1"/>
  <c r="AP225" i="7" s="1"/>
  <c r="AG223" i="6"/>
  <c r="AE223" i="6" s="1"/>
  <c r="AK223" i="6" s="1"/>
  <c r="AC224" i="6" s="1"/>
  <c r="AT225" i="5"/>
  <c r="AR225" i="5" s="1"/>
  <c r="AX225" i="5" s="1"/>
  <c r="AP226" i="5" s="1"/>
  <c r="AG225" i="5"/>
  <c r="AE225" i="5" s="1"/>
  <c r="AK225" i="5" s="1"/>
  <c r="AC226" i="5" s="1"/>
  <c r="AT40" i="7"/>
  <c r="AR40" i="7" s="1"/>
  <c r="AX40" i="7" s="1"/>
  <c r="AP41" i="7" s="1"/>
  <c r="AT67" i="7"/>
  <c r="AR67" i="7" s="1"/>
  <c r="AX67" i="7" s="1"/>
  <c r="AP68" i="7" s="1"/>
  <c r="AT108" i="7"/>
  <c r="AR108" i="7" s="1"/>
  <c r="AX108" i="7" s="1"/>
  <c r="AP109" i="7" s="1"/>
  <c r="AT160" i="7"/>
  <c r="AR160" i="7" s="1"/>
  <c r="AX160" i="7" s="1"/>
  <c r="AP161" i="7" s="1"/>
  <c r="AT160" i="5"/>
  <c r="AR160" i="5" s="1"/>
  <c r="AX160" i="5" s="1"/>
  <c r="AP161" i="5" s="1"/>
  <c r="AT108" i="5"/>
  <c r="AR108" i="5" s="1"/>
  <c r="AX108" i="5" s="1"/>
  <c r="AP109" i="5" s="1"/>
  <c r="AT68" i="5"/>
  <c r="AR68" i="5" s="1"/>
  <c r="AX68" i="5" s="1"/>
  <c r="AP69" i="5" s="1"/>
  <c r="AT40" i="5"/>
  <c r="AR40" i="5" s="1"/>
  <c r="AX40" i="5" s="1"/>
  <c r="AP41" i="5" s="1"/>
  <c r="AG40" i="7"/>
  <c r="AE40" i="7" s="1"/>
  <c r="AK40" i="7" s="1"/>
  <c r="AC41" i="7" s="1"/>
  <c r="AG67" i="7"/>
  <c r="AE67" i="7" s="1"/>
  <c r="AK67" i="7" s="1"/>
  <c r="AC68" i="7" s="1"/>
  <c r="AG108" i="7"/>
  <c r="AE108" i="7" s="1"/>
  <c r="AK108" i="7" s="1"/>
  <c r="AC109" i="7" s="1"/>
  <c r="AG160" i="7"/>
  <c r="AE160" i="7" s="1"/>
  <c r="AK160" i="7" s="1"/>
  <c r="AC161" i="7" s="1"/>
  <c r="AG40" i="6"/>
  <c r="AE40" i="6" s="1"/>
  <c r="AK40" i="6" s="1"/>
  <c r="AC41" i="6" s="1"/>
  <c r="AG67" i="6"/>
  <c r="AE67" i="6" s="1"/>
  <c r="AK67" i="6" s="1"/>
  <c r="AC68" i="6" s="1"/>
  <c r="AG108" i="6"/>
  <c r="AE108" i="6" s="1"/>
  <c r="AK108" i="6" s="1"/>
  <c r="AC109" i="6" s="1"/>
  <c r="AG160" i="6"/>
  <c r="AE160" i="6" s="1"/>
  <c r="AK160" i="6" s="1"/>
  <c r="AC161" i="6" s="1"/>
  <c r="AG161" i="5"/>
  <c r="AE161" i="5" s="1"/>
  <c r="AK161" i="5" s="1"/>
  <c r="AC162" i="5" s="1"/>
  <c r="AG109" i="5"/>
  <c r="AE109" i="5" s="1"/>
  <c r="AK109" i="5" s="1"/>
  <c r="AC110" i="5" s="1"/>
  <c r="X159" i="7"/>
  <c r="P160" i="7" s="1"/>
  <c r="T159" i="7"/>
  <c r="V159" i="7" s="1"/>
  <c r="X159" i="6"/>
  <c r="P160" i="6" s="1"/>
  <c r="T159" i="6"/>
  <c r="V159" i="6" s="1"/>
  <c r="X159" i="5"/>
  <c r="P160" i="5" s="1"/>
  <c r="T159" i="5"/>
  <c r="V159" i="5" s="1"/>
  <c r="X107" i="7"/>
  <c r="P108" i="7" s="1"/>
  <c r="T107" i="7"/>
  <c r="V107" i="7" s="1"/>
  <c r="X107" i="6"/>
  <c r="P108" i="6" s="1"/>
  <c r="T107" i="6"/>
  <c r="V107" i="6" s="1"/>
  <c r="X67" i="7"/>
  <c r="P68" i="7" s="1"/>
  <c r="T67" i="7"/>
  <c r="V67" i="7" s="1"/>
  <c r="X67" i="6"/>
  <c r="P68" i="6" s="1"/>
  <c r="T67" i="6"/>
  <c r="V67" i="6" s="1"/>
  <c r="X67" i="5"/>
  <c r="P68" i="5" s="1"/>
  <c r="T67" i="5"/>
  <c r="V67" i="5" s="1"/>
  <c r="X39" i="7"/>
  <c r="P40" i="7" s="1"/>
  <c r="T39" i="7"/>
  <c r="V39" i="7" s="1"/>
  <c r="X39" i="6"/>
  <c r="P40" i="6" s="1"/>
  <c r="T39" i="6"/>
  <c r="V39" i="6" s="1"/>
  <c r="X39" i="5"/>
  <c r="P40" i="5" s="1"/>
  <c r="T40" i="5" s="1"/>
  <c r="V39" i="5"/>
  <c r="K36" i="5"/>
  <c r="C37" i="5" s="1"/>
  <c r="G36" i="5"/>
  <c r="I36" i="5" s="1"/>
  <c r="G19" i="5"/>
  <c r="I19" i="5" s="1"/>
  <c r="K19" i="5"/>
  <c r="C20" i="5" s="1"/>
  <c r="K65" i="7"/>
  <c r="C66" i="7" s="1"/>
  <c r="G65" i="7"/>
  <c r="K37" i="7"/>
  <c r="C38" i="7" s="1"/>
  <c r="G37" i="7"/>
  <c r="I37" i="7" s="1"/>
  <c r="E66" i="7"/>
  <c r="I65" i="7"/>
  <c r="E69" i="6"/>
  <c r="K39" i="6"/>
  <c r="C40" i="6" s="1"/>
  <c r="G39" i="6"/>
  <c r="I39" i="6" s="1"/>
  <c r="AT156" i="6" l="1"/>
  <c r="AR156" i="6" s="1"/>
  <c r="AX156" i="6" s="1"/>
  <c r="AP157" i="6" s="1"/>
  <c r="AT157" i="6" s="1"/>
  <c r="AR157" i="6" s="1"/>
  <c r="AX157" i="6" s="1"/>
  <c r="AP158" i="6" s="1"/>
  <c r="AT158" i="6" s="1"/>
  <c r="AR158" i="6" s="1"/>
  <c r="AX158" i="6" s="1"/>
  <c r="AP159" i="6" s="1"/>
  <c r="AT159" i="6" s="1"/>
  <c r="AR159" i="6" s="1"/>
  <c r="AX159" i="6" s="1"/>
  <c r="AP160" i="6" s="1"/>
  <c r="AT160" i="6" s="1"/>
  <c r="AR160" i="6" s="1"/>
  <c r="AX160" i="6" s="1"/>
  <c r="AP161" i="6" s="1"/>
  <c r="AT161" i="6" s="1"/>
  <c r="AR161" i="6" s="1"/>
  <c r="AX161" i="6" s="1"/>
  <c r="AP162" i="6" s="1"/>
  <c r="AT219" i="6"/>
  <c r="AR219" i="6" s="1"/>
  <c r="AX219" i="6" s="1"/>
  <c r="AP220" i="6" s="1"/>
  <c r="K108" i="11"/>
  <c r="C109" i="11" s="1"/>
  <c r="G108" i="11"/>
  <c r="I108" i="11" s="1"/>
  <c r="K224" i="11"/>
  <c r="C225" i="11" s="1"/>
  <c r="G224" i="11"/>
  <c r="I224" i="11" s="1"/>
  <c r="G109" i="10"/>
  <c r="I109" i="10" s="1"/>
  <c r="K109" i="10"/>
  <c r="C110" i="10" s="1"/>
  <c r="G66" i="6"/>
  <c r="I66" i="6" s="1"/>
  <c r="K66" i="6"/>
  <c r="C67" i="6" s="1"/>
  <c r="AT33" i="6"/>
  <c r="AR33" i="6" s="1"/>
  <c r="AX33" i="6" s="1"/>
  <c r="AP34" i="6" s="1"/>
  <c r="AT34" i="6" s="1"/>
  <c r="AR34" i="6" s="1"/>
  <c r="AX34" i="6" s="1"/>
  <c r="AP35" i="6" s="1"/>
  <c r="AT35" i="6" s="1"/>
  <c r="AR35" i="6" s="1"/>
  <c r="AX35" i="6" s="1"/>
  <c r="AP36" i="6" s="1"/>
  <c r="AT36" i="6" s="1"/>
  <c r="AR36" i="6" s="1"/>
  <c r="AX36" i="6" s="1"/>
  <c r="AP37" i="6" s="1"/>
  <c r="AT37" i="6" s="1"/>
  <c r="AR37" i="6" s="1"/>
  <c r="AX37" i="6" s="1"/>
  <c r="AP38" i="6" s="1"/>
  <c r="AT38" i="6" s="1"/>
  <c r="AR38" i="6" s="1"/>
  <c r="AX38" i="6" s="1"/>
  <c r="AP39" i="6" s="1"/>
  <c r="AT39" i="6" s="1"/>
  <c r="AR39" i="6" s="1"/>
  <c r="AX39" i="6" s="1"/>
  <c r="AP40" i="6" s="1"/>
  <c r="AT40" i="6" s="1"/>
  <c r="AR40" i="6" s="1"/>
  <c r="AX40" i="6" s="1"/>
  <c r="AP41" i="6" s="1"/>
  <c r="AT41" i="6" s="1"/>
  <c r="AR41" i="6" s="1"/>
  <c r="AX41" i="6" s="1"/>
  <c r="AP42" i="6" s="1"/>
  <c r="AT60" i="6"/>
  <c r="AR60" i="6" s="1"/>
  <c r="AX60" i="6" s="1"/>
  <c r="AP61" i="6" s="1"/>
  <c r="AT61" i="6" s="1"/>
  <c r="AR61" i="6" s="1"/>
  <c r="AX61" i="6" s="1"/>
  <c r="AP62" i="6" s="1"/>
  <c r="AT62" i="6" s="1"/>
  <c r="AR62" i="6" s="1"/>
  <c r="AX62" i="6" s="1"/>
  <c r="AP63" i="6" s="1"/>
  <c r="AT63" i="6" s="1"/>
  <c r="AR63" i="6" s="1"/>
  <c r="AX63" i="6" s="1"/>
  <c r="AP64" i="6" s="1"/>
  <c r="AT64" i="6" s="1"/>
  <c r="AR64" i="6" s="1"/>
  <c r="AX64" i="6" s="1"/>
  <c r="AP65" i="6" s="1"/>
  <c r="AT65" i="6" s="1"/>
  <c r="AR65" i="6" s="1"/>
  <c r="AX65" i="6" s="1"/>
  <c r="AP66" i="6" s="1"/>
  <c r="AT66" i="6" s="1"/>
  <c r="AR66" i="6" s="1"/>
  <c r="AX66" i="6" s="1"/>
  <c r="AP67" i="6" s="1"/>
  <c r="AT67" i="6" s="1"/>
  <c r="AR67" i="6" s="1"/>
  <c r="AX67" i="6" s="1"/>
  <c r="AP68" i="6" s="1"/>
  <c r="AT68" i="6" s="1"/>
  <c r="AR68" i="6" s="1"/>
  <c r="AX68" i="6" s="1"/>
  <c r="AP69" i="6" s="1"/>
  <c r="X222" i="6"/>
  <c r="P223" i="6" s="1"/>
  <c r="T222" i="6"/>
  <c r="V222" i="6" s="1"/>
  <c r="G222" i="7"/>
  <c r="I222" i="7" s="1"/>
  <c r="K222" i="7"/>
  <c r="C223" i="7" s="1"/>
  <c r="G222" i="6"/>
  <c r="I222" i="6" s="1"/>
  <c r="K222" i="6"/>
  <c r="C223" i="6" s="1"/>
  <c r="X222" i="7"/>
  <c r="P223" i="7" s="1"/>
  <c r="T222" i="7"/>
  <c r="V222" i="7" s="1"/>
  <c r="AT16" i="6"/>
  <c r="AR16" i="6" s="1"/>
  <c r="AX16" i="6" s="1"/>
  <c r="AP17" i="6" s="1"/>
  <c r="AT17" i="6" s="1"/>
  <c r="AR17" i="6" s="1"/>
  <c r="AX17" i="6" s="1"/>
  <c r="AP18" i="6" s="1"/>
  <c r="AT18" i="6" s="1"/>
  <c r="AR18" i="6" s="1"/>
  <c r="AX18" i="6" s="1"/>
  <c r="AP19" i="6" s="1"/>
  <c r="AT19" i="6" s="1"/>
  <c r="AR19" i="6" s="1"/>
  <c r="AX19" i="6" s="1"/>
  <c r="AP20" i="6" s="1"/>
  <c r="AT20" i="6" s="1"/>
  <c r="G160" i="11"/>
  <c r="I160" i="11" s="1"/>
  <c r="K160" i="11"/>
  <c r="C161" i="11" s="1"/>
  <c r="K158" i="6"/>
  <c r="C159" i="6" s="1"/>
  <c r="G158" i="6"/>
  <c r="I158" i="6" s="1"/>
  <c r="K158" i="7"/>
  <c r="C159" i="7" s="1"/>
  <c r="G158" i="7"/>
  <c r="I158" i="7" s="1"/>
  <c r="K106" i="6"/>
  <c r="C107" i="6" s="1"/>
  <c r="G106" i="6"/>
  <c r="I106" i="6" s="1"/>
  <c r="G161" i="10"/>
  <c r="I161" i="10" s="1"/>
  <c r="K161" i="10"/>
  <c r="C162" i="10" s="1"/>
  <c r="K106" i="7"/>
  <c r="C107" i="7" s="1"/>
  <c r="G106" i="7"/>
  <c r="I106" i="7" s="1"/>
  <c r="G224" i="10"/>
  <c r="I224" i="10" s="1"/>
  <c r="K224" i="10"/>
  <c r="C225" i="10" s="1"/>
  <c r="AG66" i="5"/>
  <c r="AE66" i="5" s="1"/>
  <c r="AK66" i="5" s="1"/>
  <c r="AC67" i="5" s="1"/>
  <c r="G158" i="5"/>
  <c r="I158" i="5" s="1"/>
  <c r="K158" i="5"/>
  <c r="C159" i="5" s="1"/>
  <c r="G222" i="5"/>
  <c r="I222" i="5" s="1"/>
  <c r="K222" i="5"/>
  <c r="C223" i="5" s="1"/>
  <c r="AG34" i="5"/>
  <c r="AE34" i="5" s="1"/>
  <c r="AK34" i="5" s="1"/>
  <c r="AC35" i="5" s="1"/>
  <c r="T222" i="5"/>
  <c r="V222" i="5" s="1"/>
  <c r="X222" i="5"/>
  <c r="P223" i="5" s="1"/>
  <c r="X106" i="5"/>
  <c r="P107" i="5" s="1"/>
  <c r="T106" i="5"/>
  <c r="V106" i="5" s="1"/>
  <c r="G106" i="5"/>
  <c r="I106" i="5" s="1"/>
  <c r="K106" i="5"/>
  <c r="C107" i="5" s="1"/>
  <c r="G66" i="5"/>
  <c r="I66" i="5" s="1"/>
  <c r="K66" i="5"/>
  <c r="C67" i="5" s="1"/>
  <c r="E72" i="5"/>
  <c r="E72" i="11"/>
  <c r="K71" i="11"/>
  <c r="C72" i="11" s="1"/>
  <c r="G71" i="11"/>
  <c r="I71" i="11" s="1"/>
  <c r="Z225" i="11"/>
  <c r="R226" i="11" s="1"/>
  <c r="V225" i="11"/>
  <c r="X225" i="11" s="1"/>
  <c r="Z108" i="11"/>
  <c r="R109" i="11" s="1"/>
  <c r="V108" i="11"/>
  <c r="X108" i="11" s="1"/>
  <c r="K70" i="10"/>
  <c r="C71" i="10" s="1"/>
  <c r="G70" i="10"/>
  <c r="I70" i="10" s="1"/>
  <c r="E72" i="10"/>
  <c r="Z225" i="10"/>
  <c r="R226" i="10" s="1"/>
  <c r="V225" i="10"/>
  <c r="X225" i="10" s="1"/>
  <c r="Z108" i="10"/>
  <c r="R109" i="10" s="1"/>
  <c r="V108" i="10"/>
  <c r="X108" i="10" s="1"/>
  <c r="E71" i="9"/>
  <c r="K160" i="9"/>
  <c r="C161" i="9" s="1"/>
  <c r="G160" i="9"/>
  <c r="I160" i="9" s="1"/>
  <c r="K224" i="9"/>
  <c r="C225" i="9" s="1"/>
  <c r="G224" i="9"/>
  <c r="I224" i="9" s="1"/>
  <c r="AZ161" i="11"/>
  <c r="AX161" i="11" s="1"/>
  <c r="BD161" i="11" s="1"/>
  <c r="AV162" i="11" s="1"/>
  <c r="AZ109" i="11"/>
  <c r="AX109" i="11" s="1"/>
  <c r="BD109" i="11" s="1"/>
  <c r="AV110" i="11" s="1"/>
  <c r="AZ40" i="11"/>
  <c r="AX40" i="11" s="1"/>
  <c r="BD40" i="11" s="1"/>
  <c r="AV41" i="11" s="1"/>
  <c r="AZ68" i="11"/>
  <c r="AX68" i="11" s="1"/>
  <c r="BD68" i="11" s="1"/>
  <c r="AV69" i="11" s="1"/>
  <c r="AZ224" i="11"/>
  <c r="AX224" i="11" s="1"/>
  <c r="BD224" i="11" s="1"/>
  <c r="AV225" i="11" s="1"/>
  <c r="AZ68" i="10"/>
  <c r="AX68" i="10" s="1"/>
  <c r="BD68" i="10" s="1"/>
  <c r="AV69" i="10" s="1"/>
  <c r="AZ40" i="10"/>
  <c r="AX40" i="10" s="1"/>
  <c r="BD40" i="10" s="1"/>
  <c r="AV41" i="10" s="1"/>
  <c r="AZ161" i="10"/>
  <c r="AX161" i="10" s="1"/>
  <c r="BD161" i="10" s="1"/>
  <c r="AV162" i="10" s="1"/>
  <c r="AZ109" i="10"/>
  <c r="AX109" i="10" s="1"/>
  <c r="BD109" i="10" s="1"/>
  <c r="AV110" i="10" s="1"/>
  <c r="AZ224" i="10"/>
  <c r="AX224" i="10" s="1"/>
  <c r="BD224" i="10" s="1"/>
  <c r="AV225" i="10" s="1"/>
  <c r="AZ162" i="9"/>
  <c r="AX162" i="9" s="1"/>
  <c r="BD162" i="9" s="1"/>
  <c r="AV163" i="9" s="1"/>
  <c r="AZ69" i="9"/>
  <c r="AX69" i="9" s="1"/>
  <c r="BD69" i="9" s="1"/>
  <c r="AV70" i="9" s="1"/>
  <c r="AZ109" i="9"/>
  <c r="AX109" i="9" s="1"/>
  <c r="BD109" i="9" s="1"/>
  <c r="AV110" i="9" s="1"/>
  <c r="AZ225" i="9"/>
  <c r="AX225" i="9" s="1"/>
  <c r="BD225" i="9" s="1"/>
  <c r="AV226" i="9" s="1"/>
  <c r="AK224" i="11"/>
  <c r="AI224" i="11" s="1"/>
  <c r="AO224" i="11" s="1"/>
  <c r="AG225" i="11" s="1"/>
  <c r="AK108" i="11"/>
  <c r="AI108" i="11" s="1"/>
  <c r="AO108" i="11" s="1"/>
  <c r="AG109" i="11" s="1"/>
  <c r="AK40" i="11"/>
  <c r="AI40" i="11" s="1"/>
  <c r="AO40" i="11" s="1"/>
  <c r="AG41" i="11" s="1"/>
  <c r="AK68" i="11"/>
  <c r="AI68" i="11" s="1"/>
  <c r="AO68" i="11" s="1"/>
  <c r="AG69" i="11" s="1"/>
  <c r="AK160" i="11"/>
  <c r="AI160" i="11" s="1"/>
  <c r="AO160" i="11" s="1"/>
  <c r="AG161" i="11" s="1"/>
  <c r="AK68" i="10"/>
  <c r="AI68" i="10" s="1"/>
  <c r="AO68" i="10" s="1"/>
  <c r="AG69" i="10" s="1"/>
  <c r="AO160" i="10"/>
  <c r="AG161" i="10" s="1"/>
  <c r="AK160" i="10"/>
  <c r="AI160" i="10" s="1"/>
  <c r="AO224" i="10"/>
  <c r="AG225" i="10" s="1"/>
  <c r="AK224" i="10"/>
  <c r="AI224" i="10" s="1"/>
  <c r="AO40" i="10"/>
  <c r="AG41" i="10" s="1"/>
  <c r="AK40" i="10"/>
  <c r="AI40" i="10" s="1"/>
  <c r="AO108" i="10"/>
  <c r="AG109" i="10" s="1"/>
  <c r="AK108" i="10"/>
  <c r="AI108" i="10" s="1"/>
  <c r="AI155" i="9"/>
  <c r="AO155" i="9" s="1"/>
  <c r="AK225" i="9"/>
  <c r="AI225" i="9" s="1"/>
  <c r="AO225" i="9" s="1"/>
  <c r="AG226" i="9" s="1"/>
  <c r="AK69" i="9"/>
  <c r="AI69" i="9" s="1"/>
  <c r="AO69" i="9" s="1"/>
  <c r="AG70" i="9" s="1"/>
  <c r="AK109" i="9"/>
  <c r="AI109" i="9" s="1"/>
  <c r="AO109" i="9" s="1"/>
  <c r="AG110" i="9" s="1"/>
  <c r="AK41" i="9"/>
  <c r="AI41" i="9" s="1"/>
  <c r="AO41" i="9" s="1"/>
  <c r="AG42" i="9" s="1"/>
  <c r="Z161" i="11"/>
  <c r="R162" i="11" s="1"/>
  <c r="V161" i="11"/>
  <c r="X161" i="11" s="1"/>
  <c r="Z69" i="11"/>
  <c r="R70" i="11" s="1"/>
  <c r="V69" i="11"/>
  <c r="X69" i="11" s="1"/>
  <c r="Z42" i="11"/>
  <c r="R43" i="11" s="1"/>
  <c r="V42" i="11"/>
  <c r="X42" i="11" s="1"/>
  <c r="Z69" i="10"/>
  <c r="R70" i="10" s="1"/>
  <c r="V69" i="10"/>
  <c r="X69" i="10" s="1"/>
  <c r="Z161" i="10"/>
  <c r="R162" i="10" s="1"/>
  <c r="V161" i="10"/>
  <c r="X161" i="10" s="1"/>
  <c r="Z42" i="10"/>
  <c r="R43" i="10" s="1"/>
  <c r="V42" i="10"/>
  <c r="X42" i="10" s="1"/>
  <c r="Z226" i="9"/>
  <c r="R227" i="9" s="1"/>
  <c r="V226" i="9"/>
  <c r="X226" i="9" s="1"/>
  <c r="Z109" i="9"/>
  <c r="R110" i="9" s="1"/>
  <c r="V109" i="9"/>
  <c r="X109" i="9" s="1"/>
  <c r="Z162" i="9"/>
  <c r="R163" i="9" s="1"/>
  <c r="V162" i="9"/>
  <c r="X162" i="9" s="1"/>
  <c r="Z70" i="9"/>
  <c r="R71" i="9" s="1"/>
  <c r="V70" i="9"/>
  <c r="X70" i="9" s="1"/>
  <c r="Z42" i="9"/>
  <c r="R43" i="9" s="1"/>
  <c r="V42" i="9"/>
  <c r="X42" i="9" s="1"/>
  <c r="G41" i="11"/>
  <c r="I41" i="11" s="1"/>
  <c r="K41" i="11"/>
  <c r="C42" i="11" s="1"/>
  <c r="G41" i="10"/>
  <c r="I41" i="10" s="1"/>
  <c r="K41" i="10"/>
  <c r="C42" i="10" s="1"/>
  <c r="G110" i="9"/>
  <c r="I110" i="9" s="1"/>
  <c r="K110" i="9"/>
  <c r="C111" i="9" s="1"/>
  <c r="K42" i="9"/>
  <c r="C43" i="9" s="1"/>
  <c r="G42" i="9"/>
  <c r="I42" i="9" s="1"/>
  <c r="AT225" i="7"/>
  <c r="AR225" i="7" s="1"/>
  <c r="AX225" i="7" s="1"/>
  <c r="AP226" i="7" s="1"/>
  <c r="AG224" i="7"/>
  <c r="AE224" i="7" s="1"/>
  <c r="AK224" i="7" s="1"/>
  <c r="AC225" i="7" s="1"/>
  <c r="AG224" i="6"/>
  <c r="AE224" i="6" s="1"/>
  <c r="AK224" i="6" s="1"/>
  <c r="AC225" i="6" s="1"/>
  <c r="AT226" i="5"/>
  <c r="AR226" i="5" s="1"/>
  <c r="AX226" i="5" s="1"/>
  <c r="AP227" i="5" s="1"/>
  <c r="AG226" i="5"/>
  <c r="AE226" i="5" s="1"/>
  <c r="AK226" i="5" s="1"/>
  <c r="AC227" i="5" s="1"/>
  <c r="AT68" i="7"/>
  <c r="AR68" i="7" s="1"/>
  <c r="AX68" i="7" s="1"/>
  <c r="AP69" i="7" s="1"/>
  <c r="AT109" i="7"/>
  <c r="AR109" i="7" s="1"/>
  <c r="AX109" i="7" s="1"/>
  <c r="AP110" i="7" s="1"/>
  <c r="AT41" i="7"/>
  <c r="AR41" i="7" s="1"/>
  <c r="AX41" i="7" s="1"/>
  <c r="AP42" i="7" s="1"/>
  <c r="AT161" i="7"/>
  <c r="AR161" i="7" s="1"/>
  <c r="AX161" i="7" s="1"/>
  <c r="AP162" i="7" s="1"/>
  <c r="AT109" i="6"/>
  <c r="AR109" i="6" s="1"/>
  <c r="AX109" i="6" s="1"/>
  <c r="AP110" i="6" s="1"/>
  <c r="AT161" i="5"/>
  <c r="AR161" i="5" s="1"/>
  <c r="AX161" i="5" s="1"/>
  <c r="AP162" i="5" s="1"/>
  <c r="AT109" i="5"/>
  <c r="AR109" i="5" s="1"/>
  <c r="AX109" i="5" s="1"/>
  <c r="AP110" i="5" s="1"/>
  <c r="AT69" i="5"/>
  <c r="AR69" i="5" s="1"/>
  <c r="AX69" i="5" s="1"/>
  <c r="AP70" i="5" s="1"/>
  <c r="AT41" i="5"/>
  <c r="AR41" i="5" s="1"/>
  <c r="AX41" i="5" s="1"/>
  <c r="AP42" i="5" s="1"/>
  <c r="AG68" i="7"/>
  <c r="AE68" i="7" s="1"/>
  <c r="AK68" i="7" s="1"/>
  <c r="AC69" i="7" s="1"/>
  <c r="AG109" i="7"/>
  <c r="AE109" i="7" s="1"/>
  <c r="AK109" i="7" s="1"/>
  <c r="AC110" i="7" s="1"/>
  <c r="AG41" i="7"/>
  <c r="AE41" i="7" s="1"/>
  <c r="AK41" i="7" s="1"/>
  <c r="AC42" i="7" s="1"/>
  <c r="AG161" i="7"/>
  <c r="AE161" i="7" s="1"/>
  <c r="AK161" i="7" s="1"/>
  <c r="AC162" i="7" s="1"/>
  <c r="AG68" i="6"/>
  <c r="AE68" i="6" s="1"/>
  <c r="AK68" i="6" s="1"/>
  <c r="AC69" i="6" s="1"/>
  <c r="AG109" i="6"/>
  <c r="AE109" i="6" s="1"/>
  <c r="AK109" i="6" s="1"/>
  <c r="AC110" i="6" s="1"/>
  <c r="AG41" i="6"/>
  <c r="AE41" i="6" s="1"/>
  <c r="AK41" i="6" s="1"/>
  <c r="AC42" i="6" s="1"/>
  <c r="AG161" i="6"/>
  <c r="AE161" i="6" s="1"/>
  <c r="AK161" i="6" s="1"/>
  <c r="AC162" i="6" s="1"/>
  <c r="AG162" i="5"/>
  <c r="AE162" i="5" s="1"/>
  <c r="AK162" i="5" s="1"/>
  <c r="AC163" i="5" s="1"/>
  <c r="AG110" i="5"/>
  <c r="AE110" i="5" s="1"/>
  <c r="AK110" i="5" s="1"/>
  <c r="AC111" i="5" s="1"/>
  <c r="X160" i="7"/>
  <c r="P161" i="7" s="1"/>
  <c r="T160" i="7"/>
  <c r="V160" i="7" s="1"/>
  <c r="X160" i="6"/>
  <c r="P161" i="6" s="1"/>
  <c r="T160" i="6"/>
  <c r="V160" i="6" s="1"/>
  <c r="X160" i="5"/>
  <c r="P161" i="5" s="1"/>
  <c r="T160" i="5"/>
  <c r="V160" i="5" s="1"/>
  <c r="X108" i="7"/>
  <c r="P109" i="7" s="1"/>
  <c r="T108" i="7"/>
  <c r="V108" i="7" s="1"/>
  <c r="X108" i="6"/>
  <c r="P109" i="6" s="1"/>
  <c r="T108" i="6"/>
  <c r="V108" i="6" s="1"/>
  <c r="T68" i="7"/>
  <c r="V68" i="7" s="1"/>
  <c r="X68" i="7"/>
  <c r="P69" i="7" s="1"/>
  <c r="T68" i="6"/>
  <c r="V68" i="6" s="1"/>
  <c r="X68" i="6"/>
  <c r="P69" i="6" s="1"/>
  <c r="X68" i="5"/>
  <c r="P69" i="5" s="1"/>
  <c r="T68" i="5"/>
  <c r="V68" i="5" s="1"/>
  <c r="X40" i="7"/>
  <c r="P41" i="7" s="1"/>
  <c r="T40" i="7"/>
  <c r="V40" i="7" s="1"/>
  <c r="X40" i="6"/>
  <c r="P41" i="6" s="1"/>
  <c r="T40" i="6"/>
  <c r="V40" i="6" s="1"/>
  <c r="X40" i="5"/>
  <c r="P41" i="5" s="1"/>
  <c r="T41" i="5" s="1"/>
  <c r="V40" i="5"/>
  <c r="G20" i="5"/>
  <c r="K20" i="5"/>
  <c r="K37" i="5"/>
  <c r="C38" i="5" s="1"/>
  <c r="G37" i="5"/>
  <c r="I37" i="5" s="1"/>
  <c r="E67" i="7"/>
  <c r="K38" i="7"/>
  <c r="C39" i="7" s="1"/>
  <c r="G38" i="7"/>
  <c r="I38" i="7" s="1"/>
  <c r="G66" i="7"/>
  <c r="I66" i="7" s="1"/>
  <c r="K66" i="7"/>
  <c r="C67" i="7" s="1"/>
  <c r="E70" i="6"/>
  <c r="K40" i="6"/>
  <c r="C41" i="6" s="1"/>
  <c r="G40" i="6"/>
  <c r="I40" i="6" s="1"/>
  <c r="AT220" i="6" l="1"/>
  <c r="AR220" i="6" s="1"/>
  <c r="AX220" i="6"/>
  <c r="AP221" i="6" s="1"/>
  <c r="AT221" i="6" s="1"/>
  <c r="AR221" i="6" s="1"/>
  <c r="AX221" i="6" s="1"/>
  <c r="AP222" i="6" s="1"/>
  <c r="AT222" i="6" s="1"/>
  <c r="AR222" i="6" s="1"/>
  <c r="AX222" i="6" s="1"/>
  <c r="AP223" i="6" s="1"/>
  <c r="AR20" i="6"/>
  <c r="AT21" i="6"/>
  <c r="I41" i="8" s="1"/>
  <c r="G225" i="10"/>
  <c r="I225" i="10" s="1"/>
  <c r="K225" i="10"/>
  <c r="C226" i="10" s="1"/>
  <c r="K162" i="10"/>
  <c r="C163" i="10" s="1"/>
  <c r="G162" i="10"/>
  <c r="I162" i="10" s="1"/>
  <c r="K161" i="11"/>
  <c r="C162" i="11" s="1"/>
  <c r="G161" i="11"/>
  <c r="I161" i="11" s="1"/>
  <c r="K223" i="6"/>
  <c r="C224" i="6" s="1"/>
  <c r="G223" i="6"/>
  <c r="I223" i="6" s="1"/>
  <c r="K223" i="7"/>
  <c r="C224" i="7" s="1"/>
  <c r="G223" i="7"/>
  <c r="I223" i="7" s="1"/>
  <c r="G67" i="6"/>
  <c r="I67" i="6" s="1"/>
  <c r="K67" i="6"/>
  <c r="C68" i="6" s="1"/>
  <c r="G110" i="10"/>
  <c r="I110" i="10" s="1"/>
  <c r="K110" i="10"/>
  <c r="C111" i="10" s="1"/>
  <c r="G107" i="7"/>
  <c r="I107" i="7" s="1"/>
  <c r="K107" i="7"/>
  <c r="C108" i="7" s="1"/>
  <c r="G107" i="6"/>
  <c r="I107" i="6" s="1"/>
  <c r="K107" i="6"/>
  <c r="C108" i="6" s="1"/>
  <c r="G159" i="7"/>
  <c r="I159" i="7" s="1"/>
  <c r="K159" i="7"/>
  <c r="C160" i="7" s="1"/>
  <c r="G159" i="6"/>
  <c r="I159" i="6" s="1"/>
  <c r="K159" i="6"/>
  <c r="C160" i="6" s="1"/>
  <c r="X223" i="7"/>
  <c r="P224" i="7" s="1"/>
  <c r="T223" i="7"/>
  <c r="V223" i="7" s="1"/>
  <c r="X223" i="6"/>
  <c r="P224" i="6" s="1"/>
  <c r="T223" i="6"/>
  <c r="V223" i="6" s="1"/>
  <c r="K225" i="11"/>
  <c r="C226" i="11" s="1"/>
  <c r="G225" i="11"/>
  <c r="I225" i="11" s="1"/>
  <c r="K109" i="11"/>
  <c r="C110" i="11" s="1"/>
  <c r="G109" i="11"/>
  <c r="I109" i="11" s="1"/>
  <c r="I20" i="5"/>
  <c r="I21" i="5" s="1"/>
  <c r="C5" i="8" s="1"/>
  <c r="G21" i="5"/>
  <c r="C32" i="8" s="1"/>
  <c r="G67" i="5"/>
  <c r="I67" i="5" s="1"/>
  <c r="K67" i="5"/>
  <c r="C68" i="5" s="1"/>
  <c r="G107" i="5"/>
  <c r="I107" i="5" s="1"/>
  <c r="K107" i="5"/>
  <c r="C108" i="5" s="1"/>
  <c r="X223" i="5"/>
  <c r="P224" i="5" s="1"/>
  <c r="T223" i="5"/>
  <c r="V223" i="5" s="1"/>
  <c r="AG35" i="5"/>
  <c r="AE35" i="5" s="1"/>
  <c r="AK35" i="5" s="1"/>
  <c r="AC36" i="5" s="1"/>
  <c r="K223" i="5"/>
  <c r="C224" i="5" s="1"/>
  <c r="G223" i="5"/>
  <c r="I223" i="5" s="1"/>
  <c r="K159" i="5"/>
  <c r="C160" i="5" s="1"/>
  <c r="G159" i="5"/>
  <c r="I159" i="5" s="1"/>
  <c r="AG67" i="5"/>
  <c r="AE67" i="5" s="1"/>
  <c r="AK67" i="5" s="1"/>
  <c r="AC68" i="5" s="1"/>
  <c r="T107" i="5"/>
  <c r="V107" i="5" s="1"/>
  <c r="X107" i="5"/>
  <c r="P108" i="5" s="1"/>
  <c r="E73" i="5"/>
  <c r="K72" i="11"/>
  <c r="C73" i="11" s="1"/>
  <c r="G72" i="11"/>
  <c r="E73" i="11"/>
  <c r="I72" i="11"/>
  <c r="V109" i="11"/>
  <c r="X109" i="11" s="1"/>
  <c r="Z109" i="11"/>
  <c r="R110" i="11" s="1"/>
  <c r="V226" i="11"/>
  <c r="X226" i="11" s="1"/>
  <c r="Z226" i="11"/>
  <c r="R227" i="11" s="1"/>
  <c r="E73" i="10"/>
  <c r="K71" i="10"/>
  <c r="C72" i="10" s="1"/>
  <c r="G71" i="10"/>
  <c r="I71" i="10" s="1"/>
  <c r="V109" i="10"/>
  <c r="X109" i="10" s="1"/>
  <c r="Z109" i="10"/>
  <c r="R110" i="10" s="1"/>
  <c r="V226" i="10"/>
  <c r="X226" i="10" s="1"/>
  <c r="Z226" i="10"/>
  <c r="R227" i="10" s="1"/>
  <c r="E72" i="9"/>
  <c r="K225" i="9"/>
  <c r="C226" i="9" s="1"/>
  <c r="G225" i="9"/>
  <c r="I225" i="9" s="1"/>
  <c r="G161" i="9"/>
  <c r="I161" i="9" s="1"/>
  <c r="K161" i="9"/>
  <c r="C162" i="9" s="1"/>
  <c r="AZ69" i="11"/>
  <c r="AX69" i="11" s="1"/>
  <c r="BD69" i="11" s="1"/>
  <c r="AV70" i="11" s="1"/>
  <c r="AZ110" i="11"/>
  <c r="AX110" i="11" s="1"/>
  <c r="BD110" i="11" s="1"/>
  <c r="AV111" i="11" s="1"/>
  <c r="AZ225" i="11"/>
  <c r="AX225" i="11" s="1"/>
  <c r="BD225" i="11" s="1"/>
  <c r="AV226" i="11" s="1"/>
  <c r="AZ41" i="11"/>
  <c r="AX41" i="11" s="1"/>
  <c r="BD41" i="11" s="1"/>
  <c r="AV42" i="11" s="1"/>
  <c r="AZ162" i="11"/>
  <c r="AX162" i="11" s="1"/>
  <c r="BD162" i="11" s="1"/>
  <c r="AV163" i="11" s="1"/>
  <c r="AZ110" i="10"/>
  <c r="AX110" i="10" s="1"/>
  <c r="BD110" i="10" s="1"/>
  <c r="AV111" i="10" s="1"/>
  <c r="AZ41" i="10"/>
  <c r="AX41" i="10" s="1"/>
  <c r="BD41" i="10" s="1"/>
  <c r="AV42" i="10" s="1"/>
  <c r="AZ162" i="10"/>
  <c r="AX162" i="10" s="1"/>
  <c r="BD162" i="10" s="1"/>
  <c r="AV163" i="10" s="1"/>
  <c r="AZ69" i="10"/>
  <c r="AX69" i="10" s="1"/>
  <c r="BD69" i="10" s="1"/>
  <c r="AV70" i="10" s="1"/>
  <c r="AZ225" i="10"/>
  <c r="AX225" i="10" s="1"/>
  <c r="BD225" i="10" s="1"/>
  <c r="AV226" i="10" s="1"/>
  <c r="AZ226" i="9"/>
  <c r="AX226" i="9" s="1"/>
  <c r="BD226" i="9" s="1"/>
  <c r="AV227" i="9" s="1"/>
  <c r="AZ110" i="9"/>
  <c r="AX110" i="9" s="1"/>
  <c r="BD110" i="9" s="1"/>
  <c r="AV111" i="9" s="1"/>
  <c r="AZ70" i="9"/>
  <c r="AX70" i="9" s="1"/>
  <c r="BD70" i="9" s="1"/>
  <c r="AV71" i="9" s="1"/>
  <c r="AZ163" i="9"/>
  <c r="AX163" i="9" s="1"/>
  <c r="BD163" i="9" s="1"/>
  <c r="AV164" i="9" s="1"/>
  <c r="AK109" i="11"/>
  <c r="AI109" i="11" s="1"/>
  <c r="AO109" i="11" s="1"/>
  <c r="AG110" i="11" s="1"/>
  <c r="AK225" i="11"/>
  <c r="AI225" i="11" s="1"/>
  <c r="AO225" i="11" s="1"/>
  <c r="AG226" i="11" s="1"/>
  <c r="AK161" i="11"/>
  <c r="AI161" i="11" s="1"/>
  <c r="AO161" i="11" s="1"/>
  <c r="AG162" i="11" s="1"/>
  <c r="AK69" i="11"/>
  <c r="AI69" i="11" s="1"/>
  <c r="AO69" i="11" s="1"/>
  <c r="AG70" i="11" s="1"/>
  <c r="AK41" i="11"/>
  <c r="AI41" i="11" s="1"/>
  <c r="AO41" i="11" s="1"/>
  <c r="AG42" i="11" s="1"/>
  <c r="AK109" i="10"/>
  <c r="AI109" i="10" s="1"/>
  <c r="AO109" i="10" s="1"/>
  <c r="AG110" i="10" s="1"/>
  <c r="AK41" i="10"/>
  <c r="AI41" i="10" s="1"/>
  <c r="AO41" i="10" s="1"/>
  <c r="AG42" i="10" s="1"/>
  <c r="AK225" i="10"/>
  <c r="AI225" i="10" s="1"/>
  <c r="AO225" i="10" s="1"/>
  <c r="AG226" i="10" s="1"/>
  <c r="AK161" i="10"/>
  <c r="AI161" i="10" s="1"/>
  <c r="AO161" i="10" s="1"/>
  <c r="AG162" i="10" s="1"/>
  <c r="AK69" i="10"/>
  <c r="AI69" i="10" s="1"/>
  <c r="AO69" i="10" s="1"/>
  <c r="AG70" i="10" s="1"/>
  <c r="AG156" i="9"/>
  <c r="AK156" i="9" s="1"/>
  <c r="AK110" i="9"/>
  <c r="AI110" i="9" s="1"/>
  <c r="AO110" i="9" s="1"/>
  <c r="AG111" i="9" s="1"/>
  <c r="AK226" i="9"/>
  <c r="AI226" i="9" s="1"/>
  <c r="AO226" i="9" s="1"/>
  <c r="AG227" i="9" s="1"/>
  <c r="AK42" i="9"/>
  <c r="AI42" i="9" s="1"/>
  <c r="AO42" i="9" s="1"/>
  <c r="AG43" i="9" s="1"/>
  <c r="AK70" i="9"/>
  <c r="AI70" i="9" s="1"/>
  <c r="AO70" i="9" s="1"/>
  <c r="AG71" i="9" s="1"/>
  <c r="V43" i="11"/>
  <c r="X43" i="11" s="1"/>
  <c r="Z43" i="11"/>
  <c r="R44" i="11" s="1"/>
  <c r="Z70" i="11"/>
  <c r="R71" i="11" s="1"/>
  <c r="V70" i="11"/>
  <c r="X70" i="11" s="1"/>
  <c r="Z162" i="11"/>
  <c r="R163" i="11" s="1"/>
  <c r="V162" i="11"/>
  <c r="X162" i="11" s="1"/>
  <c r="V43" i="10"/>
  <c r="X43" i="10" s="1"/>
  <c r="Z43" i="10"/>
  <c r="R44" i="10" s="1"/>
  <c r="Z162" i="10"/>
  <c r="R163" i="10" s="1"/>
  <c r="V162" i="10"/>
  <c r="X162" i="10" s="1"/>
  <c r="Z70" i="10"/>
  <c r="R71" i="10" s="1"/>
  <c r="V70" i="10"/>
  <c r="X70" i="10" s="1"/>
  <c r="Z43" i="9"/>
  <c r="R44" i="9" s="1"/>
  <c r="V43" i="9"/>
  <c r="X43" i="9" s="1"/>
  <c r="Z71" i="9"/>
  <c r="R72" i="9" s="1"/>
  <c r="V71" i="9"/>
  <c r="X71" i="9" s="1"/>
  <c r="Z163" i="9"/>
  <c r="R164" i="9" s="1"/>
  <c r="V163" i="9"/>
  <c r="X163" i="9" s="1"/>
  <c r="Z110" i="9"/>
  <c r="R111" i="9" s="1"/>
  <c r="V110" i="9"/>
  <c r="X110" i="9" s="1"/>
  <c r="Z227" i="9"/>
  <c r="R228" i="9" s="1"/>
  <c r="V227" i="9"/>
  <c r="X227" i="9" s="1"/>
  <c r="G42" i="11"/>
  <c r="I42" i="11" s="1"/>
  <c r="K42" i="11"/>
  <c r="C43" i="11" s="1"/>
  <c r="G42" i="10"/>
  <c r="I42" i="10" s="1"/>
  <c r="K42" i="10"/>
  <c r="C43" i="10" s="1"/>
  <c r="K111" i="9"/>
  <c r="C112" i="9" s="1"/>
  <c r="G111" i="9"/>
  <c r="I111" i="9" s="1"/>
  <c r="K43" i="9"/>
  <c r="C44" i="9" s="1"/>
  <c r="G43" i="9"/>
  <c r="I43" i="9" s="1"/>
  <c r="AG225" i="7"/>
  <c r="AE225" i="7" s="1"/>
  <c r="AK225" i="7" s="1"/>
  <c r="AC226" i="7" s="1"/>
  <c r="AT226" i="7"/>
  <c r="AR226" i="7" s="1"/>
  <c r="AX226" i="7" s="1"/>
  <c r="AP227" i="7" s="1"/>
  <c r="AG225" i="6"/>
  <c r="AE225" i="6" s="1"/>
  <c r="AK225" i="6" s="1"/>
  <c r="AC226" i="6" s="1"/>
  <c r="AT227" i="5"/>
  <c r="AR227" i="5" s="1"/>
  <c r="AX227" i="5" s="1"/>
  <c r="AP228" i="5" s="1"/>
  <c r="AG227" i="5"/>
  <c r="AE227" i="5" s="1"/>
  <c r="AK227" i="5" s="1"/>
  <c r="AC228" i="5" s="1"/>
  <c r="AT162" i="7"/>
  <c r="AR162" i="7" s="1"/>
  <c r="AX162" i="7" s="1"/>
  <c r="AP163" i="7" s="1"/>
  <c r="AT110" i="7"/>
  <c r="AR110" i="7" s="1"/>
  <c r="AX110" i="7" s="1"/>
  <c r="AP111" i="7" s="1"/>
  <c r="AT42" i="7"/>
  <c r="AR42" i="7" s="1"/>
  <c r="AX42" i="7" s="1"/>
  <c r="AP43" i="7" s="1"/>
  <c r="AT69" i="7"/>
  <c r="AR69" i="7" s="1"/>
  <c r="AX69" i="7" s="1"/>
  <c r="AP70" i="7" s="1"/>
  <c r="AT110" i="6"/>
  <c r="AR110" i="6" s="1"/>
  <c r="AX110" i="6" s="1"/>
  <c r="AP111" i="6" s="1"/>
  <c r="AT162" i="6"/>
  <c r="AR162" i="6" s="1"/>
  <c r="AX162" i="6" s="1"/>
  <c r="AP163" i="6" s="1"/>
  <c r="AT69" i="6"/>
  <c r="AR69" i="6" s="1"/>
  <c r="AX69" i="6" s="1"/>
  <c r="AP70" i="6" s="1"/>
  <c r="AT42" i="6"/>
  <c r="AR42" i="6" s="1"/>
  <c r="AX42" i="6" s="1"/>
  <c r="AP43" i="6" s="1"/>
  <c r="AT162" i="5"/>
  <c r="AR162" i="5" s="1"/>
  <c r="AX162" i="5" s="1"/>
  <c r="AP163" i="5" s="1"/>
  <c r="AT110" i="5"/>
  <c r="AR110" i="5" s="1"/>
  <c r="AX110" i="5" s="1"/>
  <c r="AP111" i="5" s="1"/>
  <c r="AT70" i="5"/>
  <c r="AR70" i="5" s="1"/>
  <c r="AX70" i="5" s="1"/>
  <c r="AP71" i="5" s="1"/>
  <c r="AT42" i="5"/>
  <c r="AR42" i="5" s="1"/>
  <c r="AX42" i="5" s="1"/>
  <c r="AP43" i="5" s="1"/>
  <c r="AG110" i="7"/>
  <c r="AE110" i="7" s="1"/>
  <c r="AK110" i="7" s="1"/>
  <c r="AC111" i="7" s="1"/>
  <c r="AG42" i="7"/>
  <c r="AE42" i="7" s="1"/>
  <c r="AK42" i="7" s="1"/>
  <c r="AC43" i="7" s="1"/>
  <c r="AG69" i="7"/>
  <c r="AE69" i="7" s="1"/>
  <c r="AK69" i="7" s="1"/>
  <c r="AC70" i="7" s="1"/>
  <c r="AG162" i="7"/>
  <c r="AE162" i="7" s="1"/>
  <c r="AK162" i="7" s="1"/>
  <c r="AC163" i="7" s="1"/>
  <c r="AG162" i="6"/>
  <c r="AE162" i="6" s="1"/>
  <c r="AK162" i="6" s="1"/>
  <c r="AC163" i="6" s="1"/>
  <c r="AG110" i="6"/>
  <c r="AE110" i="6" s="1"/>
  <c r="AK110" i="6" s="1"/>
  <c r="AC111" i="6" s="1"/>
  <c r="AG42" i="6"/>
  <c r="AE42" i="6" s="1"/>
  <c r="AK42" i="6" s="1"/>
  <c r="AC43" i="6" s="1"/>
  <c r="AG69" i="6"/>
  <c r="AE69" i="6" s="1"/>
  <c r="AK69" i="6" s="1"/>
  <c r="AC70" i="6" s="1"/>
  <c r="AG163" i="5"/>
  <c r="AE163" i="5" s="1"/>
  <c r="AK163" i="5" s="1"/>
  <c r="AC164" i="5" s="1"/>
  <c r="AG111" i="5"/>
  <c r="AE111" i="5" s="1"/>
  <c r="AK111" i="5" s="1"/>
  <c r="AC112" i="5" s="1"/>
  <c r="X161" i="7"/>
  <c r="P162" i="7" s="1"/>
  <c r="T161" i="7"/>
  <c r="V161" i="7" s="1"/>
  <c r="X161" i="6"/>
  <c r="P162" i="6" s="1"/>
  <c r="T161" i="6"/>
  <c r="V161" i="6" s="1"/>
  <c r="X161" i="5"/>
  <c r="P162" i="5" s="1"/>
  <c r="T161" i="5"/>
  <c r="V161" i="5" s="1"/>
  <c r="X109" i="7"/>
  <c r="P110" i="7" s="1"/>
  <c r="T109" i="7"/>
  <c r="V109" i="7" s="1"/>
  <c r="X109" i="6"/>
  <c r="P110" i="6" s="1"/>
  <c r="T109" i="6"/>
  <c r="V109" i="6" s="1"/>
  <c r="X69" i="7"/>
  <c r="P70" i="7" s="1"/>
  <c r="T69" i="7"/>
  <c r="V69" i="7" s="1"/>
  <c r="X69" i="6"/>
  <c r="P70" i="6" s="1"/>
  <c r="T69" i="6"/>
  <c r="V69" i="6" s="1"/>
  <c r="X69" i="5"/>
  <c r="P70" i="5" s="1"/>
  <c r="T69" i="5"/>
  <c r="V69" i="5" s="1"/>
  <c r="X41" i="7"/>
  <c r="P42" i="7" s="1"/>
  <c r="T41" i="7"/>
  <c r="V41" i="7" s="1"/>
  <c r="X41" i="6"/>
  <c r="P42" i="6" s="1"/>
  <c r="T41" i="6"/>
  <c r="V41" i="6" s="1"/>
  <c r="X41" i="5"/>
  <c r="P42" i="5" s="1"/>
  <c r="T42" i="5" s="1"/>
  <c r="V41" i="5"/>
  <c r="K38" i="5"/>
  <c r="C39" i="5" s="1"/>
  <c r="G38" i="5"/>
  <c r="I38" i="5" s="1"/>
  <c r="K39" i="7"/>
  <c r="C40" i="7" s="1"/>
  <c r="G39" i="7"/>
  <c r="I39" i="7" s="1"/>
  <c r="K67" i="7"/>
  <c r="C68" i="7" s="1"/>
  <c r="G67" i="7"/>
  <c r="E68" i="7"/>
  <c r="I67" i="7"/>
  <c r="E71" i="6"/>
  <c r="K41" i="6"/>
  <c r="C42" i="6" s="1"/>
  <c r="G41" i="6"/>
  <c r="I41" i="6" s="1"/>
  <c r="K160" i="6" l="1"/>
  <c r="C161" i="6" s="1"/>
  <c r="G160" i="6"/>
  <c r="I160" i="6" s="1"/>
  <c r="K160" i="7"/>
  <c r="C161" i="7" s="1"/>
  <c r="G160" i="7"/>
  <c r="I160" i="7" s="1"/>
  <c r="K108" i="6"/>
  <c r="C109" i="6" s="1"/>
  <c r="G108" i="6"/>
  <c r="I108" i="6" s="1"/>
  <c r="K108" i="7"/>
  <c r="C109" i="7" s="1"/>
  <c r="G108" i="7"/>
  <c r="I108" i="7" s="1"/>
  <c r="K111" i="10"/>
  <c r="C112" i="10" s="1"/>
  <c r="G111" i="10"/>
  <c r="I111" i="10" s="1"/>
  <c r="K68" i="6"/>
  <c r="C69" i="6" s="1"/>
  <c r="G68" i="6"/>
  <c r="I68" i="6" s="1"/>
  <c r="G226" i="10"/>
  <c r="I226" i="10" s="1"/>
  <c r="K226" i="10"/>
  <c r="C227" i="10" s="1"/>
  <c r="AT223" i="6"/>
  <c r="AR223" i="6" s="1"/>
  <c r="AX223" i="6" s="1"/>
  <c r="AP224" i="6" s="1"/>
  <c r="K110" i="11"/>
  <c r="C111" i="11" s="1"/>
  <c r="G110" i="11"/>
  <c r="I110" i="11" s="1"/>
  <c r="K226" i="11"/>
  <c r="C227" i="11" s="1"/>
  <c r="G226" i="11"/>
  <c r="I226" i="11" s="1"/>
  <c r="X224" i="6"/>
  <c r="P225" i="6" s="1"/>
  <c r="T224" i="6"/>
  <c r="V224" i="6" s="1"/>
  <c r="X224" i="7"/>
  <c r="P225" i="7" s="1"/>
  <c r="T224" i="7"/>
  <c r="V224" i="7" s="1"/>
  <c r="K224" i="7"/>
  <c r="C225" i="7" s="1"/>
  <c r="G224" i="7"/>
  <c r="I224" i="7" s="1"/>
  <c r="K224" i="6"/>
  <c r="C225" i="6" s="1"/>
  <c r="G224" i="6"/>
  <c r="I224" i="6" s="1"/>
  <c r="G162" i="11"/>
  <c r="I162" i="11" s="1"/>
  <c r="K162" i="11"/>
  <c r="C163" i="11" s="1"/>
  <c r="K163" i="10"/>
  <c r="C164" i="10" s="1"/>
  <c r="G163" i="10"/>
  <c r="I163" i="10" s="1"/>
  <c r="AX20" i="6"/>
  <c r="AR21" i="6"/>
  <c r="T108" i="5"/>
  <c r="V108" i="5" s="1"/>
  <c r="X108" i="5"/>
  <c r="P109" i="5" s="1"/>
  <c r="AG68" i="5"/>
  <c r="AE68" i="5" s="1"/>
  <c r="AK68" i="5" s="1"/>
  <c r="AC69" i="5" s="1"/>
  <c r="AG36" i="5"/>
  <c r="AE36" i="5" s="1"/>
  <c r="AK36" i="5" s="1"/>
  <c r="AC37" i="5" s="1"/>
  <c r="K108" i="5"/>
  <c r="C109" i="5" s="1"/>
  <c r="G108" i="5"/>
  <c r="I108" i="5" s="1"/>
  <c r="G68" i="5"/>
  <c r="I68" i="5" s="1"/>
  <c r="K68" i="5"/>
  <c r="C69" i="5" s="1"/>
  <c r="G160" i="5"/>
  <c r="I160" i="5" s="1"/>
  <c r="K160" i="5"/>
  <c r="C161" i="5" s="1"/>
  <c r="G224" i="5"/>
  <c r="I224" i="5" s="1"/>
  <c r="K224" i="5"/>
  <c r="C225" i="5" s="1"/>
  <c r="T224" i="5"/>
  <c r="V224" i="5" s="1"/>
  <c r="X224" i="5"/>
  <c r="P225" i="5" s="1"/>
  <c r="E74" i="5"/>
  <c r="E74" i="11"/>
  <c r="K73" i="11"/>
  <c r="C74" i="11" s="1"/>
  <c r="G73" i="11"/>
  <c r="I73" i="11" s="1"/>
  <c r="V227" i="11"/>
  <c r="X227" i="11" s="1"/>
  <c r="Z227" i="11"/>
  <c r="R228" i="11" s="1"/>
  <c r="V110" i="11"/>
  <c r="X110" i="11" s="1"/>
  <c r="Z110" i="11"/>
  <c r="R111" i="11" s="1"/>
  <c r="G72" i="10"/>
  <c r="I72" i="10" s="1"/>
  <c r="K72" i="10"/>
  <c r="C73" i="10" s="1"/>
  <c r="E74" i="10"/>
  <c r="V227" i="10"/>
  <c r="X227" i="10" s="1"/>
  <c r="Z227" i="10"/>
  <c r="R228" i="10" s="1"/>
  <c r="Z110" i="10"/>
  <c r="R111" i="10" s="1"/>
  <c r="V110" i="10"/>
  <c r="X110" i="10" s="1"/>
  <c r="E73" i="9"/>
  <c r="K162" i="9"/>
  <c r="C163" i="9" s="1"/>
  <c r="G162" i="9"/>
  <c r="I162" i="9" s="1"/>
  <c r="K226" i="9"/>
  <c r="C227" i="9" s="1"/>
  <c r="G226" i="9"/>
  <c r="I226" i="9" s="1"/>
  <c r="AZ163" i="11"/>
  <c r="AX163" i="11" s="1"/>
  <c r="BD163" i="11" s="1"/>
  <c r="AV164" i="11" s="1"/>
  <c r="AZ111" i="11"/>
  <c r="AX111" i="11" s="1"/>
  <c r="BD111" i="11" s="1"/>
  <c r="AV112" i="11" s="1"/>
  <c r="AZ42" i="11"/>
  <c r="AX42" i="11" s="1"/>
  <c r="BD42" i="11" s="1"/>
  <c r="AV43" i="11" s="1"/>
  <c r="AZ70" i="11"/>
  <c r="AX70" i="11" s="1"/>
  <c r="BD70" i="11" s="1"/>
  <c r="AV71" i="11" s="1"/>
  <c r="AZ226" i="11"/>
  <c r="AX226" i="11" s="1"/>
  <c r="BD226" i="11" s="1"/>
  <c r="AV227" i="11" s="1"/>
  <c r="AZ70" i="10"/>
  <c r="AX70" i="10" s="1"/>
  <c r="BD70" i="10" s="1"/>
  <c r="AV71" i="10" s="1"/>
  <c r="AZ42" i="10"/>
  <c r="AX42" i="10" s="1"/>
  <c r="BD42" i="10" s="1"/>
  <c r="AV43" i="10" s="1"/>
  <c r="AZ163" i="10"/>
  <c r="AX163" i="10" s="1"/>
  <c r="BD163" i="10" s="1"/>
  <c r="AV164" i="10" s="1"/>
  <c r="AZ111" i="10"/>
  <c r="AX111" i="10" s="1"/>
  <c r="BD111" i="10" s="1"/>
  <c r="AV112" i="10" s="1"/>
  <c r="AZ226" i="10"/>
  <c r="AX226" i="10" s="1"/>
  <c r="BD226" i="10" s="1"/>
  <c r="AV227" i="10" s="1"/>
  <c r="AZ111" i="9"/>
  <c r="AX111" i="9" s="1"/>
  <c r="BD111" i="9" s="1"/>
  <c r="AV112" i="9" s="1"/>
  <c r="AZ164" i="9"/>
  <c r="AX164" i="9" s="1"/>
  <c r="BD164" i="9" s="1"/>
  <c r="AV165" i="9" s="1"/>
  <c r="AZ71" i="9"/>
  <c r="AX71" i="9" s="1"/>
  <c r="BD71" i="9" s="1"/>
  <c r="AV72" i="9" s="1"/>
  <c r="AZ227" i="9"/>
  <c r="AX227" i="9" s="1"/>
  <c r="BD227" i="9" s="1"/>
  <c r="AV228" i="9" s="1"/>
  <c r="AK226" i="11"/>
  <c r="AI226" i="11" s="1"/>
  <c r="AO226" i="11" s="1"/>
  <c r="AG227" i="11" s="1"/>
  <c r="AK110" i="11"/>
  <c r="AI110" i="11" s="1"/>
  <c r="AO110" i="11" s="1"/>
  <c r="AG111" i="11" s="1"/>
  <c r="AK42" i="11"/>
  <c r="AI42" i="11" s="1"/>
  <c r="AO42" i="11" s="1"/>
  <c r="AG43" i="11" s="1"/>
  <c r="AK70" i="11"/>
  <c r="AI70" i="11" s="1"/>
  <c r="AO70" i="11" s="1"/>
  <c r="AG71" i="11" s="1"/>
  <c r="AK162" i="11"/>
  <c r="AI162" i="11" s="1"/>
  <c r="AO162" i="11" s="1"/>
  <c r="AG163" i="11" s="1"/>
  <c r="AK162" i="10"/>
  <c r="AI162" i="10" s="1"/>
  <c r="AO162" i="10" s="1"/>
  <c r="AG163" i="10" s="1"/>
  <c r="AK42" i="10"/>
  <c r="AI42" i="10" s="1"/>
  <c r="AO42" i="10" s="1"/>
  <c r="AG43" i="10" s="1"/>
  <c r="AK70" i="10"/>
  <c r="AI70" i="10" s="1"/>
  <c r="AO70" i="10" s="1"/>
  <c r="AG71" i="10" s="1"/>
  <c r="AK226" i="10"/>
  <c r="AI226" i="10" s="1"/>
  <c r="AO226" i="10" s="1"/>
  <c r="AG227" i="10" s="1"/>
  <c r="AK110" i="10"/>
  <c r="AI110" i="10" s="1"/>
  <c r="AO110" i="10" s="1"/>
  <c r="AG111" i="10" s="1"/>
  <c r="AI156" i="9"/>
  <c r="AO156" i="9" s="1"/>
  <c r="AK71" i="9"/>
  <c r="AI71" i="9" s="1"/>
  <c r="AO71" i="9" s="1"/>
  <c r="AG72" i="9" s="1"/>
  <c r="AK227" i="9"/>
  <c r="AI227" i="9" s="1"/>
  <c r="AO227" i="9" s="1"/>
  <c r="AG228" i="9" s="1"/>
  <c r="AK43" i="9"/>
  <c r="AI43" i="9" s="1"/>
  <c r="AO43" i="9" s="1"/>
  <c r="AG44" i="9" s="1"/>
  <c r="AK111" i="9"/>
  <c r="AI111" i="9" s="1"/>
  <c r="AO111" i="9" s="1"/>
  <c r="AG112" i="9" s="1"/>
  <c r="Z163" i="11"/>
  <c r="R164" i="11" s="1"/>
  <c r="V163" i="11"/>
  <c r="X163" i="11" s="1"/>
  <c r="Z71" i="11"/>
  <c r="R72" i="11" s="1"/>
  <c r="V71" i="11"/>
  <c r="X71" i="11" s="1"/>
  <c r="Z44" i="11"/>
  <c r="R45" i="11" s="1"/>
  <c r="V44" i="11"/>
  <c r="X44" i="11" s="1"/>
  <c r="Z71" i="10"/>
  <c r="R72" i="10" s="1"/>
  <c r="V71" i="10"/>
  <c r="X71" i="10" s="1"/>
  <c r="Z163" i="10"/>
  <c r="R164" i="10" s="1"/>
  <c r="V163" i="10"/>
  <c r="X163" i="10" s="1"/>
  <c r="Z44" i="10"/>
  <c r="R45" i="10" s="1"/>
  <c r="V44" i="10"/>
  <c r="X44" i="10" s="1"/>
  <c r="Z228" i="9"/>
  <c r="R229" i="9" s="1"/>
  <c r="V228" i="9"/>
  <c r="X228" i="9" s="1"/>
  <c r="Z111" i="9"/>
  <c r="R112" i="9" s="1"/>
  <c r="V111" i="9"/>
  <c r="X111" i="9" s="1"/>
  <c r="Z164" i="9"/>
  <c r="R165" i="9" s="1"/>
  <c r="V164" i="9"/>
  <c r="X164" i="9" s="1"/>
  <c r="Z72" i="9"/>
  <c r="R73" i="9" s="1"/>
  <c r="V72" i="9"/>
  <c r="X72" i="9" s="1"/>
  <c r="Z44" i="9"/>
  <c r="R45" i="9" s="1"/>
  <c r="V44" i="9"/>
  <c r="X44" i="9" s="1"/>
  <c r="G43" i="11"/>
  <c r="I43" i="11" s="1"/>
  <c r="K43" i="11"/>
  <c r="C44" i="11" s="1"/>
  <c r="G43" i="10"/>
  <c r="I43" i="10" s="1"/>
  <c r="K43" i="10"/>
  <c r="C44" i="10" s="1"/>
  <c r="G112" i="9"/>
  <c r="I112" i="9" s="1"/>
  <c r="K112" i="9"/>
  <c r="C113" i="9" s="1"/>
  <c r="K44" i="9"/>
  <c r="C45" i="9" s="1"/>
  <c r="G44" i="9"/>
  <c r="I44" i="9" s="1"/>
  <c r="AT227" i="7"/>
  <c r="AR227" i="7" s="1"/>
  <c r="AX227" i="7" s="1"/>
  <c r="AP228" i="7" s="1"/>
  <c r="AG226" i="7"/>
  <c r="AE226" i="7" s="1"/>
  <c r="AK226" i="7" s="1"/>
  <c r="AC227" i="7" s="1"/>
  <c r="AG226" i="6"/>
  <c r="AE226" i="6" s="1"/>
  <c r="AK226" i="6" s="1"/>
  <c r="AC227" i="6" s="1"/>
  <c r="AT228" i="5"/>
  <c r="AR228" i="5" s="1"/>
  <c r="AX228" i="5" s="1"/>
  <c r="AP229" i="5" s="1"/>
  <c r="AG228" i="5"/>
  <c r="AE228" i="5" s="1"/>
  <c r="AK228" i="5" s="1"/>
  <c r="AC229" i="5" s="1"/>
  <c r="AT70" i="7"/>
  <c r="AR70" i="7" s="1"/>
  <c r="AX70" i="7" s="1"/>
  <c r="AP71" i="7" s="1"/>
  <c r="AT111" i="7"/>
  <c r="AR111" i="7" s="1"/>
  <c r="AX111" i="7" s="1"/>
  <c r="AP112" i="7" s="1"/>
  <c r="AT43" i="7"/>
  <c r="AR43" i="7" s="1"/>
  <c r="AX43" i="7" s="1"/>
  <c r="AP44" i="7" s="1"/>
  <c r="AT163" i="7"/>
  <c r="AR163" i="7" s="1"/>
  <c r="AX163" i="7" s="1"/>
  <c r="AP164" i="7" s="1"/>
  <c r="AT43" i="6"/>
  <c r="AR43" i="6" s="1"/>
  <c r="AX43" i="6" s="1"/>
  <c r="AP44" i="6" s="1"/>
  <c r="AT163" i="6"/>
  <c r="AR163" i="6" s="1"/>
  <c r="AX163" i="6" s="1"/>
  <c r="AP164" i="6" s="1"/>
  <c r="AT70" i="6"/>
  <c r="AR70" i="6" s="1"/>
  <c r="AX70" i="6" s="1"/>
  <c r="AP71" i="6" s="1"/>
  <c r="AT111" i="6"/>
  <c r="AR111" i="6" s="1"/>
  <c r="AX111" i="6" s="1"/>
  <c r="AP112" i="6" s="1"/>
  <c r="AT163" i="5"/>
  <c r="AR163" i="5" s="1"/>
  <c r="AX163" i="5" s="1"/>
  <c r="AP164" i="5" s="1"/>
  <c r="AT111" i="5"/>
  <c r="AR111" i="5" s="1"/>
  <c r="AX111" i="5" s="1"/>
  <c r="AP112" i="5" s="1"/>
  <c r="AT71" i="5"/>
  <c r="AR71" i="5" s="1"/>
  <c r="AX71" i="5" s="1"/>
  <c r="AP72" i="5" s="1"/>
  <c r="AT43" i="5"/>
  <c r="AR43" i="5" s="1"/>
  <c r="AX43" i="5" s="1"/>
  <c r="AP44" i="5" s="1"/>
  <c r="AG163" i="7"/>
  <c r="AE163" i="7" s="1"/>
  <c r="AK163" i="7" s="1"/>
  <c r="AC164" i="7" s="1"/>
  <c r="AG43" i="7"/>
  <c r="AE43" i="7" s="1"/>
  <c r="AK43" i="7" s="1"/>
  <c r="AC44" i="7" s="1"/>
  <c r="AG70" i="7"/>
  <c r="AE70" i="7" s="1"/>
  <c r="AK70" i="7" s="1"/>
  <c r="AC71" i="7" s="1"/>
  <c r="AG111" i="7"/>
  <c r="AE111" i="7" s="1"/>
  <c r="AK111" i="7" s="1"/>
  <c r="AC112" i="7" s="1"/>
  <c r="AG70" i="6"/>
  <c r="AE70" i="6" s="1"/>
  <c r="AK70" i="6" s="1"/>
  <c r="AC71" i="6" s="1"/>
  <c r="AG111" i="6"/>
  <c r="AE111" i="6" s="1"/>
  <c r="AK111" i="6" s="1"/>
  <c r="AC112" i="6" s="1"/>
  <c r="AG43" i="6"/>
  <c r="AE43" i="6" s="1"/>
  <c r="AK43" i="6" s="1"/>
  <c r="AC44" i="6" s="1"/>
  <c r="AG163" i="6"/>
  <c r="AE163" i="6" s="1"/>
  <c r="AK163" i="6" s="1"/>
  <c r="AC164" i="6" s="1"/>
  <c r="AG164" i="5"/>
  <c r="AE164" i="5" s="1"/>
  <c r="AK164" i="5" s="1"/>
  <c r="AC165" i="5" s="1"/>
  <c r="AG112" i="5"/>
  <c r="AE112" i="5" s="1"/>
  <c r="AK112" i="5" s="1"/>
  <c r="AC113" i="5" s="1"/>
  <c r="X162" i="7"/>
  <c r="P163" i="7" s="1"/>
  <c r="T162" i="7"/>
  <c r="V162" i="7" s="1"/>
  <c r="X162" i="6"/>
  <c r="P163" i="6" s="1"/>
  <c r="T162" i="6"/>
  <c r="V162" i="6" s="1"/>
  <c r="X162" i="5"/>
  <c r="P163" i="5" s="1"/>
  <c r="T162" i="5"/>
  <c r="V162" i="5" s="1"/>
  <c r="X110" i="7"/>
  <c r="P111" i="7" s="1"/>
  <c r="T110" i="7"/>
  <c r="V110" i="7" s="1"/>
  <c r="X110" i="6"/>
  <c r="P111" i="6" s="1"/>
  <c r="T110" i="6"/>
  <c r="V110" i="6" s="1"/>
  <c r="T70" i="7"/>
  <c r="V70" i="7" s="1"/>
  <c r="X70" i="7"/>
  <c r="P71" i="7" s="1"/>
  <c r="T70" i="6"/>
  <c r="V70" i="6" s="1"/>
  <c r="X70" i="6"/>
  <c r="P71" i="6" s="1"/>
  <c r="T70" i="5"/>
  <c r="V70" i="5" s="1"/>
  <c r="X70" i="5"/>
  <c r="P71" i="5" s="1"/>
  <c r="X42" i="7"/>
  <c r="P43" i="7" s="1"/>
  <c r="T42" i="7"/>
  <c r="V42" i="7" s="1"/>
  <c r="X42" i="6"/>
  <c r="P43" i="6" s="1"/>
  <c r="T42" i="6"/>
  <c r="V42" i="6" s="1"/>
  <c r="X42" i="5"/>
  <c r="P43" i="5" s="1"/>
  <c r="T43" i="5" s="1"/>
  <c r="V42" i="5"/>
  <c r="K39" i="5"/>
  <c r="C40" i="5" s="1"/>
  <c r="G39" i="5"/>
  <c r="I39" i="5" s="1"/>
  <c r="E69" i="7"/>
  <c r="K68" i="7"/>
  <c r="C69" i="7" s="1"/>
  <c r="G68" i="7"/>
  <c r="I68" i="7" s="1"/>
  <c r="G40" i="7"/>
  <c r="I40" i="7" s="1"/>
  <c r="K40" i="7"/>
  <c r="C41" i="7" s="1"/>
  <c r="E72" i="6"/>
  <c r="K42" i="6"/>
  <c r="C43" i="6" s="1"/>
  <c r="G42" i="6"/>
  <c r="I42" i="6" s="1"/>
  <c r="AT224" i="6" l="1"/>
  <c r="AR224" i="6" s="1"/>
  <c r="AX224" i="6" s="1"/>
  <c r="AP225" i="6" s="1"/>
  <c r="AT225" i="6" s="1"/>
  <c r="AR225" i="6" s="1"/>
  <c r="AX225" i="6" s="1"/>
  <c r="AP226" i="6" s="1"/>
  <c r="G163" i="11"/>
  <c r="I163" i="11" s="1"/>
  <c r="K163" i="11"/>
  <c r="C164" i="11" s="1"/>
  <c r="K227" i="10"/>
  <c r="C228" i="10" s="1"/>
  <c r="G227" i="10"/>
  <c r="I227" i="10" s="1"/>
  <c r="K164" i="10"/>
  <c r="C165" i="10" s="1"/>
  <c r="G164" i="10"/>
  <c r="I164" i="10" s="1"/>
  <c r="K225" i="6"/>
  <c r="C226" i="6" s="1"/>
  <c r="G225" i="6"/>
  <c r="I225" i="6" s="1"/>
  <c r="K225" i="7"/>
  <c r="C226" i="7" s="1"/>
  <c r="G225" i="7"/>
  <c r="I225" i="7" s="1"/>
  <c r="T225" i="7"/>
  <c r="V225" i="7" s="1"/>
  <c r="X225" i="7"/>
  <c r="P226" i="7" s="1"/>
  <c r="T225" i="6"/>
  <c r="V225" i="6" s="1"/>
  <c r="X225" i="6"/>
  <c r="P226" i="6" s="1"/>
  <c r="G227" i="11"/>
  <c r="I227" i="11" s="1"/>
  <c r="K227" i="11"/>
  <c r="C228" i="11" s="1"/>
  <c r="G111" i="11"/>
  <c r="I111" i="11" s="1"/>
  <c r="K111" i="11"/>
  <c r="C112" i="11" s="1"/>
  <c r="K69" i="6"/>
  <c r="C70" i="6" s="1"/>
  <c r="G69" i="6"/>
  <c r="I69" i="6" s="1"/>
  <c r="G112" i="10"/>
  <c r="I112" i="10" s="1"/>
  <c r="K112" i="10"/>
  <c r="C113" i="10" s="1"/>
  <c r="K109" i="7"/>
  <c r="C110" i="7" s="1"/>
  <c r="G109" i="7"/>
  <c r="I109" i="7" s="1"/>
  <c r="K109" i="6"/>
  <c r="C110" i="6" s="1"/>
  <c r="G109" i="6"/>
  <c r="I109" i="6" s="1"/>
  <c r="K161" i="7"/>
  <c r="C162" i="7" s="1"/>
  <c r="G161" i="7"/>
  <c r="I161" i="7" s="1"/>
  <c r="K161" i="6"/>
  <c r="C162" i="6" s="1"/>
  <c r="G161" i="6"/>
  <c r="I161" i="6" s="1"/>
  <c r="AG69" i="5"/>
  <c r="AE69" i="5" s="1"/>
  <c r="AK69" i="5" s="1"/>
  <c r="AC70" i="5" s="1"/>
  <c r="X225" i="5"/>
  <c r="P226" i="5" s="1"/>
  <c r="T225" i="5"/>
  <c r="V225" i="5" s="1"/>
  <c r="K225" i="5"/>
  <c r="C226" i="5" s="1"/>
  <c r="G225" i="5"/>
  <c r="I225" i="5" s="1"/>
  <c r="K161" i="5"/>
  <c r="C162" i="5" s="1"/>
  <c r="G161" i="5"/>
  <c r="I161" i="5" s="1"/>
  <c r="G69" i="5"/>
  <c r="I69" i="5" s="1"/>
  <c r="K69" i="5"/>
  <c r="C70" i="5" s="1"/>
  <c r="AG37" i="5"/>
  <c r="AE37" i="5" s="1"/>
  <c r="AK37" i="5" s="1"/>
  <c r="AC38" i="5" s="1"/>
  <c r="X109" i="5"/>
  <c r="P110" i="5" s="1"/>
  <c r="T109" i="5"/>
  <c r="V109" i="5" s="1"/>
  <c r="G109" i="5"/>
  <c r="I109" i="5" s="1"/>
  <c r="K109" i="5"/>
  <c r="C110" i="5" s="1"/>
  <c r="E75" i="5"/>
  <c r="K74" i="11"/>
  <c r="C75" i="11" s="1"/>
  <c r="G74" i="11"/>
  <c r="E75" i="11"/>
  <c r="I74" i="11"/>
  <c r="V111" i="11"/>
  <c r="X111" i="11" s="1"/>
  <c r="Z111" i="11"/>
  <c r="R112" i="11" s="1"/>
  <c r="V228" i="11"/>
  <c r="X228" i="11" s="1"/>
  <c r="Z228" i="11"/>
  <c r="R229" i="11" s="1"/>
  <c r="K73" i="10"/>
  <c r="C74" i="10" s="1"/>
  <c r="G73" i="10"/>
  <c r="I73" i="10" s="1"/>
  <c r="E75" i="10"/>
  <c r="Z228" i="10"/>
  <c r="R229" i="10" s="1"/>
  <c r="V228" i="10"/>
  <c r="X228" i="10" s="1"/>
  <c r="Z111" i="10"/>
  <c r="R112" i="10" s="1"/>
  <c r="V111" i="10"/>
  <c r="X111" i="10" s="1"/>
  <c r="E74" i="9"/>
  <c r="G227" i="9"/>
  <c r="I227" i="9" s="1"/>
  <c r="K227" i="9"/>
  <c r="C228" i="9" s="1"/>
  <c r="K163" i="9"/>
  <c r="C164" i="9" s="1"/>
  <c r="G163" i="9"/>
  <c r="I163" i="9" s="1"/>
  <c r="AZ71" i="11"/>
  <c r="AX71" i="11" s="1"/>
  <c r="BD71" i="11" s="1"/>
  <c r="AV72" i="11" s="1"/>
  <c r="AZ112" i="11"/>
  <c r="AX112" i="11" s="1"/>
  <c r="BD112" i="11" s="1"/>
  <c r="AV113" i="11" s="1"/>
  <c r="AZ43" i="11"/>
  <c r="AX43" i="11" s="1"/>
  <c r="BD43" i="11" s="1"/>
  <c r="AV44" i="11" s="1"/>
  <c r="AZ164" i="11"/>
  <c r="AX164" i="11" s="1"/>
  <c r="BD164" i="11" s="1"/>
  <c r="AV165" i="11" s="1"/>
  <c r="AZ227" i="11"/>
  <c r="AX227" i="11" s="1"/>
  <c r="BD227" i="11" s="1"/>
  <c r="AV228" i="11" s="1"/>
  <c r="AZ227" i="10"/>
  <c r="AX227" i="10" s="1"/>
  <c r="BD227" i="10" s="1"/>
  <c r="AV228" i="10" s="1"/>
  <c r="AZ112" i="10"/>
  <c r="AX112" i="10" s="1"/>
  <c r="BD112" i="10" s="1"/>
  <c r="AV113" i="10" s="1"/>
  <c r="AZ164" i="10"/>
  <c r="AX164" i="10" s="1"/>
  <c r="BD164" i="10" s="1"/>
  <c r="AV165" i="10" s="1"/>
  <c r="AZ43" i="10"/>
  <c r="AX43" i="10" s="1"/>
  <c r="BD43" i="10" s="1"/>
  <c r="AV44" i="10" s="1"/>
  <c r="AZ71" i="10"/>
  <c r="AX71" i="10" s="1"/>
  <c r="BD71" i="10" s="1"/>
  <c r="AV72" i="10" s="1"/>
  <c r="AZ228" i="9"/>
  <c r="AX228" i="9" s="1"/>
  <c r="BD228" i="9" s="1"/>
  <c r="AV229" i="9" s="1"/>
  <c r="AZ72" i="9"/>
  <c r="AX72" i="9" s="1"/>
  <c r="BD72" i="9" s="1"/>
  <c r="AV73" i="9" s="1"/>
  <c r="AZ165" i="9"/>
  <c r="AX165" i="9" s="1"/>
  <c r="BD165" i="9" s="1"/>
  <c r="AV166" i="9" s="1"/>
  <c r="AZ112" i="9"/>
  <c r="AX112" i="9" s="1"/>
  <c r="BD112" i="9" s="1"/>
  <c r="AV113" i="9" s="1"/>
  <c r="AK111" i="11"/>
  <c r="AI111" i="11" s="1"/>
  <c r="AO111" i="11" s="1"/>
  <c r="AG112" i="11" s="1"/>
  <c r="AK227" i="11"/>
  <c r="AI227" i="11" s="1"/>
  <c r="AO227" i="11" s="1"/>
  <c r="AG228" i="11" s="1"/>
  <c r="AK163" i="11"/>
  <c r="AI163" i="11" s="1"/>
  <c r="AO163" i="11" s="1"/>
  <c r="AG164" i="11" s="1"/>
  <c r="AK71" i="11"/>
  <c r="AI71" i="11" s="1"/>
  <c r="AO71" i="11" s="1"/>
  <c r="AG72" i="11" s="1"/>
  <c r="AK43" i="11"/>
  <c r="AI43" i="11" s="1"/>
  <c r="AO43" i="11" s="1"/>
  <c r="AG44" i="11" s="1"/>
  <c r="AK111" i="10"/>
  <c r="AI111" i="10" s="1"/>
  <c r="AO111" i="10" s="1"/>
  <c r="AG112" i="10" s="1"/>
  <c r="AK227" i="10"/>
  <c r="AI227" i="10" s="1"/>
  <c r="AO227" i="10" s="1"/>
  <c r="AG228" i="10" s="1"/>
  <c r="AK71" i="10"/>
  <c r="AI71" i="10" s="1"/>
  <c r="AO71" i="10" s="1"/>
  <c r="AG72" i="10" s="1"/>
  <c r="AK43" i="10"/>
  <c r="AI43" i="10" s="1"/>
  <c r="AO43" i="10" s="1"/>
  <c r="AG44" i="10" s="1"/>
  <c r="AK163" i="10"/>
  <c r="AI163" i="10" s="1"/>
  <c r="AO163" i="10" s="1"/>
  <c r="AG164" i="10" s="1"/>
  <c r="AG157" i="9"/>
  <c r="AK157" i="9" s="1"/>
  <c r="AK44" i="9"/>
  <c r="AI44" i="9" s="1"/>
  <c r="AO44" i="9" s="1"/>
  <c r="AG45" i="9" s="1"/>
  <c r="AK228" i="9"/>
  <c r="AI228" i="9" s="1"/>
  <c r="AO228" i="9" s="1"/>
  <c r="AG229" i="9" s="1"/>
  <c r="AK112" i="9"/>
  <c r="AI112" i="9" s="1"/>
  <c r="AO112" i="9" s="1"/>
  <c r="AG113" i="9" s="1"/>
  <c r="AK72" i="9"/>
  <c r="AI72" i="9" s="1"/>
  <c r="AO72" i="9" s="1"/>
  <c r="AG73" i="9" s="1"/>
  <c r="V45" i="11"/>
  <c r="X45" i="11" s="1"/>
  <c r="Z45" i="11"/>
  <c r="R46" i="11" s="1"/>
  <c r="Z72" i="11"/>
  <c r="R73" i="11" s="1"/>
  <c r="V72" i="11"/>
  <c r="X72" i="11" s="1"/>
  <c r="Z164" i="11"/>
  <c r="R165" i="11" s="1"/>
  <c r="V164" i="11"/>
  <c r="X164" i="11" s="1"/>
  <c r="V45" i="10"/>
  <c r="X45" i="10" s="1"/>
  <c r="Z45" i="10"/>
  <c r="R46" i="10" s="1"/>
  <c r="Z164" i="10"/>
  <c r="R165" i="10" s="1"/>
  <c r="V164" i="10"/>
  <c r="X164" i="10" s="1"/>
  <c r="Z72" i="10"/>
  <c r="R73" i="10" s="1"/>
  <c r="V72" i="10"/>
  <c r="X72" i="10" s="1"/>
  <c r="Z45" i="9"/>
  <c r="R46" i="9" s="1"/>
  <c r="V45" i="9"/>
  <c r="X45" i="9" s="1"/>
  <c r="Z73" i="9"/>
  <c r="R74" i="9" s="1"/>
  <c r="V73" i="9"/>
  <c r="X73" i="9" s="1"/>
  <c r="Z165" i="9"/>
  <c r="R166" i="9" s="1"/>
  <c r="V165" i="9"/>
  <c r="X165" i="9" s="1"/>
  <c r="Z112" i="9"/>
  <c r="R113" i="9" s="1"/>
  <c r="V112" i="9"/>
  <c r="X112" i="9" s="1"/>
  <c r="Z229" i="9"/>
  <c r="R230" i="9" s="1"/>
  <c r="V229" i="9"/>
  <c r="X229" i="9" s="1"/>
  <c r="G44" i="11"/>
  <c r="I44" i="11" s="1"/>
  <c r="K44" i="11"/>
  <c r="C45" i="11" s="1"/>
  <c r="G44" i="10"/>
  <c r="I44" i="10" s="1"/>
  <c r="K44" i="10"/>
  <c r="C45" i="10" s="1"/>
  <c r="K113" i="9"/>
  <c r="C114" i="9" s="1"/>
  <c r="G113" i="9"/>
  <c r="I113" i="9" s="1"/>
  <c r="K45" i="9"/>
  <c r="C46" i="9" s="1"/>
  <c r="G45" i="9"/>
  <c r="I45" i="9" s="1"/>
  <c r="AG227" i="7"/>
  <c r="AE227" i="7" s="1"/>
  <c r="AK227" i="7" s="1"/>
  <c r="AC228" i="7" s="1"/>
  <c r="AT228" i="7"/>
  <c r="AR228" i="7" s="1"/>
  <c r="AX228" i="7" s="1"/>
  <c r="AP229" i="7" s="1"/>
  <c r="AK227" i="6"/>
  <c r="AC228" i="6" s="1"/>
  <c r="AG227" i="6"/>
  <c r="AE227" i="6" s="1"/>
  <c r="AT229" i="5"/>
  <c r="AR229" i="5" s="1"/>
  <c r="AX229" i="5" s="1"/>
  <c r="AP230" i="5" s="1"/>
  <c r="AG229" i="5"/>
  <c r="AE229" i="5" s="1"/>
  <c r="AK229" i="5" s="1"/>
  <c r="AC230" i="5" s="1"/>
  <c r="AT164" i="7"/>
  <c r="AR164" i="7" s="1"/>
  <c r="AX164" i="7" s="1"/>
  <c r="AP165" i="7" s="1"/>
  <c r="AT112" i="7"/>
  <c r="AR112" i="7" s="1"/>
  <c r="AX112" i="7" s="1"/>
  <c r="AP113" i="7" s="1"/>
  <c r="AT44" i="7"/>
  <c r="AR44" i="7" s="1"/>
  <c r="AX44" i="7" s="1"/>
  <c r="AP45" i="7" s="1"/>
  <c r="AT71" i="7"/>
  <c r="AR71" i="7" s="1"/>
  <c r="AX71" i="7" s="1"/>
  <c r="AP72" i="7" s="1"/>
  <c r="AT112" i="6"/>
  <c r="AR112" i="6" s="1"/>
  <c r="AX112" i="6" s="1"/>
  <c r="AP113" i="6" s="1"/>
  <c r="AT164" i="6"/>
  <c r="AR164" i="6" s="1"/>
  <c r="AX164" i="6" s="1"/>
  <c r="AP165" i="6" s="1"/>
  <c r="AT71" i="6"/>
  <c r="AR71" i="6" s="1"/>
  <c r="AX71" i="6" s="1"/>
  <c r="AP72" i="6" s="1"/>
  <c r="AT44" i="6"/>
  <c r="AR44" i="6" s="1"/>
  <c r="AX44" i="6" s="1"/>
  <c r="AP45" i="6" s="1"/>
  <c r="AT164" i="5"/>
  <c r="AR164" i="5" s="1"/>
  <c r="AX164" i="5" s="1"/>
  <c r="AP165" i="5" s="1"/>
  <c r="AT112" i="5"/>
  <c r="AR112" i="5" s="1"/>
  <c r="AX112" i="5" s="1"/>
  <c r="AP113" i="5" s="1"/>
  <c r="AT72" i="5"/>
  <c r="AR72" i="5" s="1"/>
  <c r="AX72" i="5" s="1"/>
  <c r="AP73" i="5" s="1"/>
  <c r="AT44" i="5"/>
  <c r="AR44" i="5" s="1"/>
  <c r="AX44" i="5" s="1"/>
  <c r="AP45" i="5" s="1"/>
  <c r="AG112" i="7"/>
  <c r="AE112" i="7" s="1"/>
  <c r="AK112" i="7" s="1"/>
  <c r="AC113" i="7" s="1"/>
  <c r="AG44" i="7"/>
  <c r="AE44" i="7" s="1"/>
  <c r="AK44" i="7" s="1"/>
  <c r="AC45" i="7" s="1"/>
  <c r="AG71" i="7"/>
  <c r="AE71" i="7" s="1"/>
  <c r="AK71" i="7" s="1"/>
  <c r="AC72" i="7" s="1"/>
  <c r="AK164" i="7"/>
  <c r="AC165" i="7" s="1"/>
  <c r="AG164" i="7"/>
  <c r="AE164" i="7" s="1"/>
  <c r="AG164" i="6"/>
  <c r="AE164" i="6" s="1"/>
  <c r="AK164" i="6" s="1"/>
  <c r="AC165" i="6" s="1"/>
  <c r="AG112" i="6"/>
  <c r="AE112" i="6" s="1"/>
  <c r="AK112" i="6" s="1"/>
  <c r="AC113" i="6" s="1"/>
  <c r="AG44" i="6"/>
  <c r="AE44" i="6" s="1"/>
  <c r="AK44" i="6" s="1"/>
  <c r="AC45" i="6" s="1"/>
  <c r="AG71" i="6"/>
  <c r="AE71" i="6" s="1"/>
  <c r="AK71" i="6" s="1"/>
  <c r="AC72" i="6" s="1"/>
  <c r="AG165" i="5"/>
  <c r="AE165" i="5" s="1"/>
  <c r="AK165" i="5" s="1"/>
  <c r="AC166" i="5" s="1"/>
  <c r="AG113" i="5"/>
  <c r="AE113" i="5" s="1"/>
  <c r="AK113" i="5" s="1"/>
  <c r="AC114" i="5" s="1"/>
  <c r="X163" i="7"/>
  <c r="P164" i="7" s="1"/>
  <c r="T163" i="7"/>
  <c r="V163" i="7" s="1"/>
  <c r="X163" i="6"/>
  <c r="P164" i="6" s="1"/>
  <c r="T163" i="6"/>
  <c r="V163" i="6" s="1"/>
  <c r="X163" i="5"/>
  <c r="P164" i="5" s="1"/>
  <c r="T163" i="5"/>
  <c r="V163" i="5" s="1"/>
  <c r="X111" i="7"/>
  <c r="P112" i="7" s="1"/>
  <c r="T111" i="7"/>
  <c r="V111" i="7" s="1"/>
  <c r="X111" i="6"/>
  <c r="P112" i="6" s="1"/>
  <c r="T111" i="6"/>
  <c r="V111" i="6" s="1"/>
  <c r="X71" i="7"/>
  <c r="P72" i="7" s="1"/>
  <c r="T71" i="7"/>
  <c r="V71" i="7" s="1"/>
  <c r="X71" i="6"/>
  <c r="P72" i="6" s="1"/>
  <c r="T71" i="6"/>
  <c r="V71" i="6" s="1"/>
  <c r="X71" i="5"/>
  <c r="P72" i="5" s="1"/>
  <c r="T71" i="5"/>
  <c r="V71" i="5" s="1"/>
  <c r="X43" i="7"/>
  <c r="P44" i="7" s="1"/>
  <c r="T43" i="7"/>
  <c r="V43" i="7" s="1"/>
  <c r="X43" i="6"/>
  <c r="P44" i="6" s="1"/>
  <c r="T43" i="6"/>
  <c r="V43" i="6" s="1"/>
  <c r="X43" i="5"/>
  <c r="P44" i="5" s="1"/>
  <c r="T44" i="5" s="1"/>
  <c r="V43" i="5"/>
  <c r="K40" i="5"/>
  <c r="C41" i="5" s="1"/>
  <c r="G40" i="5"/>
  <c r="I40" i="5" s="1"/>
  <c r="K69" i="7"/>
  <c r="C70" i="7" s="1"/>
  <c r="G69" i="7"/>
  <c r="K41" i="7"/>
  <c r="C42" i="7" s="1"/>
  <c r="G41" i="7"/>
  <c r="I41" i="7" s="1"/>
  <c r="E70" i="7"/>
  <c r="I69" i="7"/>
  <c r="E73" i="6"/>
  <c r="K43" i="6"/>
  <c r="C44" i="6" s="1"/>
  <c r="G43" i="6"/>
  <c r="I43" i="6" s="1"/>
  <c r="AT226" i="6" l="1"/>
  <c r="AR226" i="6" s="1"/>
  <c r="AX226" i="6" s="1"/>
  <c r="AP227" i="6" s="1"/>
  <c r="G113" i="10"/>
  <c r="I113" i="10" s="1"/>
  <c r="K113" i="10"/>
  <c r="C114" i="10" s="1"/>
  <c r="K112" i="11"/>
  <c r="C113" i="11" s="1"/>
  <c r="G112" i="11"/>
  <c r="I112" i="11" s="1"/>
  <c r="K228" i="11"/>
  <c r="C229" i="11" s="1"/>
  <c r="G228" i="11"/>
  <c r="I228" i="11" s="1"/>
  <c r="X226" i="6"/>
  <c r="P227" i="6" s="1"/>
  <c r="T226" i="6"/>
  <c r="V226" i="6" s="1"/>
  <c r="X226" i="7"/>
  <c r="P227" i="7" s="1"/>
  <c r="T226" i="7"/>
  <c r="V226" i="7" s="1"/>
  <c r="G164" i="11"/>
  <c r="I164" i="11" s="1"/>
  <c r="K164" i="11"/>
  <c r="C165" i="11" s="1"/>
  <c r="K162" i="6"/>
  <c r="C163" i="6" s="1"/>
  <c r="G162" i="6"/>
  <c r="I162" i="6" s="1"/>
  <c r="K162" i="7"/>
  <c r="C163" i="7" s="1"/>
  <c r="G162" i="7"/>
  <c r="I162" i="7" s="1"/>
  <c r="K110" i="6"/>
  <c r="C111" i="6" s="1"/>
  <c r="G110" i="6"/>
  <c r="I110" i="6" s="1"/>
  <c r="K110" i="7"/>
  <c r="C111" i="7" s="1"/>
  <c r="G110" i="7"/>
  <c r="I110" i="7" s="1"/>
  <c r="G70" i="6"/>
  <c r="I70" i="6" s="1"/>
  <c r="K70" i="6"/>
  <c r="C71" i="6" s="1"/>
  <c r="G226" i="7"/>
  <c r="I226" i="7" s="1"/>
  <c r="K226" i="7"/>
  <c r="C227" i="7" s="1"/>
  <c r="G226" i="6"/>
  <c r="I226" i="6" s="1"/>
  <c r="K226" i="6"/>
  <c r="C227" i="6" s="1"/>
  <c r="G165" i="10"/>
  <c r="I165" i="10" s="1"/>
  <c r="K165" i="10"/>
  <c r="C166" i="10" s="1"/>
  <c r="G228" i="10"/>
  <c r="I228" i="10" s="1"/>
  <c r="K228" i="10"/>
  <c r="C229" i="10" s="1"/>
  <c r="AG70" i="5"/>
  <c r="AE70" i="5" s="1"/>
  <c r="AK70" i="5" s="1"/>
  <c r="AC71" i="5" s="1"/>
  <c r="K110" i="5"/>
  <c r="C111" i="5" s="1"/>
  <c r="G110" i="5"/>
  <c r="I110" i="5" s="1"/>
  <c r="AG38" i="5"/>
  <c r="AE38" i="5" s="1"/>
  <c r="AK38" i="5" s="1"/>
  <c r="AC39" i="5" s="1"/>
  <c r="K70" i="5"/>
  <c r="C71" i="5" s="1"/>
  <c r="G70" i="5"/>
  <c r="I70" i="5" s="1"/>
  <c r="X110" i="5"/>
  <c r="P111" i="5" s="1"/>
  <c r="T110" i="5"/>
  <c r="V110" i="5" s="1"/>
  <c r="G162" i="5"/>
  <c r="I162" i="5" s="1"/>
  <c r="K162" i="5"/>
  <c r="C163" i="5" s="1"/>
  <c r="G226" i="5"/>
  <c r="I226" i="5" s="1"/>
  <c r="K226" i="5"/>
  <c r="C227" i="5" s="1"/>
  <c r="T226" i="5"/>
  <c r="V226" i="5" s="1"/>
  <c r="X226" i="5"/>
  <c r="P227" i="5" s="1"/>
  <c r="E76" i="5"/>
  <c r="E76" i="11"/>
  <c r="K75" i="11"/>
  <c r="C76" i="11" s="1"/>
  <c r="G75" i="11"/>
  <c r="I75" i="11" s="1"/>
  <c r="Z229" i="11"/>
  <c r="R230" i="11" s="1"/>
  <c r="V229" i="11"/>
  <c r="X229" i="11" s="1"/>
  <c r="Z112" i="11"/>
  <c r="R113" i="11" s="1"/>
  <c r="V112" i="11"/>
  <c r="X112" i="11" s="1"/>
  <c r="E76" i="10"/>
  <c r="G74" i="10"/>
  <c r="I74" i="10" s="1"/>
  <c r="K74" i="10"/>
  <c r="C75" i="10" s="1"/>
  <c r="V112" i="10"/>
  <c r="X112" i="10" s="1"/>
  <c r="Z112" i="10"/>
  <c r="R113" i="10" s="1"/>
  <c r="V229" i="10"/>
  <c r="X229" i="10" s="1"/>
  <c r="Z229" i="10"/>
  <c r="R230" i="10" s="1"/>
  <c r="E75" i="9"/>
  <c r="K228" i="9"/>
  <c r="C229" i="9" s="1"/>
  <c r="G228" i="9"/>
  <c r="I228" i="9" s="1"/>
  <c r="K164" i="9"/>
  <c r="C165" i="9" s="1"/>
  <c r="G164" i="9"/>
  <c r="I164" i="9" s="1"/>
  <c r="AZ165" i="11"/>
  <c r="AX165" i="11" s="1"/>
  <c r="BD165" i="11" s="1"/>
  <c r="AV166" i="11" s="1"/>
  <c r="AZ113" i="11"/>
  <c r="AX113" i="11" s="1"/>
  <c r="BD113" i="11" s="1"/>
  <c r="AV114" i="11" s="1"/>
  <c r="AZ44" i="11"/>
  <c r="AX44" i="11" s="1"/>
  <c r="BD44" i="11" s="1"/>
  <c r="AV45" i="11" s="1"/>
  <c r="AZ72" i="11"/>
  <c r="AX72" i="11" s="1"/>
  <c r="BD72" i="11" s="1"/>
  <c r="AV73" i="11" s="1"/>
  <c r="AZ228" i="11"/>
  <c r="AX228" i="11" s="1"/>
  <c r="BD228" i="11" s="1"/>
  <c r="AV229" i="11" s="1"/>
  <c r="AZ44" i="10"/>
  <c r="AX44" i="10" s="1"/>
  <c r="BD44" i="10" s="1"/>
  <c r="AV45" i="10" s="1"/>
  <c r="AZ113" i="10"/>
  <c r="AX113" i="10" s="1"/>
  <c r="BD113" i="10" s="1"/>
  <c r="AV114" i="10" s="1"/>
  <c r="AZ72" i="10"/>
  <c r="AX72" i="10" s="1"/>
  <c r="BD72" i="10" s="1"/>
  <c r="AV73" i="10" s="1"/>
  <c r="AZ165" i="10"/>
  <c r="AX165" i="10" s="1"/>
  <c r="BD165" i="10" s="1"/>
  <c r="AV166" i="10" s="1"/>
  <c r="AZ228" i="10"/>
  <c r="AX228" i="10" s="1"/>
  <c r="BD228" i="10" s="1"/>
  <c r="AV229" i="10" s="1"/>
  <c r="AZ113" i="9"/>
  <c r="AX113" i="9" s="1"/>
  <c r="BD113" i="9" s="1"/>
  <c r="AV114" i="9" s="1"/>
  <c r="AZ166" i="9"/>
  <c r="AX166" i="9" s="1"/>
  <c r="BD166" i="9" s="1"/>
  <c r="AV167" i="9" s="1"/>
  <c r="AZ73" i="9"/>
  <c r="AX73" i="9" s="1"/>
  <c r="BD73" i="9" s="1"/>
  <c r="AV74" i="9" s="1"/>
  <c r="AZ229" i="9"/>
  <c r="AX229" i="9" s="1"/>
  <c r="BD229" i="9" s="1"/>
  <c r="AV230" i="9" s="1"/>
  <c r="AK228" i="11"/>
  <c r="AI228" i="11" s="1"/>
  <c r="AO228" i="11" s="1"/>
  <c r="AG229" i="11" s="1"/>
  <c r="AK112" i="11"/>
  <c r="AI112" i="11" s="1"/>
  <c r="AO112" i="11" s="1"/>
  <c r="AG113" i="11" s="1"/>
  <c r="AK44" i="11"/>
  <c r="AI44" i="11" s="1"/>
  <c r="AO44" i="11" s="1"/>
  <c r="AG45" i="11" s="1"/>
  <c r="AK72" i="11"/>
  <c r="AI72" i="11" s="1"/>
  <c r="AO72" i="11" s="1"/>
  <c r="AG73" i="11" s="1"/>
  <c r="AK164" i="11"/>
  <c r="AI164" i="11" s="1"/>
  <c r="AO164" i="11" s="1"/>
  <c r="AG165" i="11" s="1"/>
  <c r="AK164" i="10"/>
  <c r="AI164" i="10" s="1"/>
  <c r="AO164" i="10" s="1"/>
  <c r="AG165" i="10" s="1"/>
  <c r="AK44" i="10"/>
  <c r="AI44" i="10" s="1"/>
  <c r="AO44" i="10" s="1"/>
  <c r="AG45" i="10" s="1"/>
  <c r="AK72" i="10"/>
  <c r="AI72" i="10" s="1"/>
  <c r="AO72" i="10" s="1"/>
  <c r="AG73" i="10" s="1"/>
  <c r="AK228" i="10"/>
  <c r="AI228" i="10" s="1"/>
  <c r="AO228" i="10" s="1"/>
  <c r="AG229" i="10" s="1"/>
  <c r="AK112" i="10"/>
  <c r="AI112" i="10" s="1"/>
  <c r="AO112" i="10" s="1"/>
  <c r="AG113" i="10" s="1"/>
  <c r="AI157" i="9"/>
  <c r="AO157" i="9" s="1"/>
  <c r="AK229" i="9"/>
  <c r="AI229" i="9" s="1"/>
  <c r="AO229" i="9" s="1"/>
  <c r="AG230" i="9" s="1"/>
  <c r="AK73" i="9"/>
  <c r="AI73" i="9" s="1"/>
  <c r="AO73" i="9" s="1"/>
  <c r="AG74" i="9" s="1"/>
  <c r="AK113" i="9"/>
  <c r="AI113" i="9" s="1"/>
  <c r="AO113" i="9" s="1"/>
  <c r="AG114" i="9" s="1"/>
  <c r="AK45" i="9"/>
  <c r="AI45" i="9" s="1"/>
  <c r="AO45" i="9" s="1"/>
  <c r="AG46" i="9" s="1"/>
  <c r="Z165" i="11"/>
  <c r="R166" i="11" s="1"/>
  <c r="V165" i="11"/>
  <c r="X165" i="11" s="1"/>
  <c r="Z73" i="11"/>
  <c r="R74" i="11" s="1"/>
  <c r="V73" i="11"/>
  <c r="X73" i="11" s="1"/>
  <c r="Z46" i="11"/>
  <c r="R47" i="11" s="1"/>
  <c r="V46" i="11"/>
  <c r="X46" i="11" s="1"/>
  <c r="Z73" i="10"/>
  <c r="R74" i="10" s="1"/>
  <c r="V73" i="10"/>
  <c r="X73" i="10" s="1"/>
  <c r="Z165" i="10"/>
  <c r="R166" i="10" s="1"/>
  <c r="V165" i="10"/>
  <c r="X165" i="10" s="1"/>
  <c r="Z46" i="10"/>
  <c r="R47" i="10" s="1"/>
  <c r="V46" i="10"/>
  <c r="X46" i="10" s="1"/>
  <c r="Z230" i="9"/>
  <c r="R231" i="9" s="1"/>
  <c r="V230" i="9"/>
  <c r="X230" i="9" s="1"/>
  <c r="Z113" i="9"/>
  <c r="R114" i="9" s="1"/>
  <c r="V113" i="9"/>
  <c r="X113" i="9" s="1"/>
  <c r="Z166" i="9"/>
  <c r="R167" i="9" s="1"/>
  <c r="V166" i="9"/>
  <c r="X166" i="9" s="1"/>
  <c r="Z74" i="9"/>
  <c r="R75" i="9" s="1"/>
  <c r="V74" i="9"/>
  <c r="X74" i="9" s="1"/>
  <c r="Z46" i="9"/>
  <c r="R47" i="9" s="1"/>
  <c r="V46" i="9"/>
  <c r="X46" i="9" s="1"/>
  <c r="G45" i="11"/>
  <c r="I45" i="11" s="1"/>
  <c r="K45" i="11"/>
  <c r="C46" i="11" s="1"/>
  <c r="G45" i="10"/>
  <c r="I45" i="10" s="1"/>
  <c r="K45" i="10"/>
  <c r="C46" i="10" s="1"/>
  <c r="G114" i="9"/>
  <c r="I114" i="9" s="1"/>
  <c r="K114" i="9"/>
  <c r="C115" i="9" s="1"/>
  <c r="K46" i="9"/>
  <c r="C47" i="9" s="1"/>
  <c r="G46" i="9"/>
  <c r="I46" i="9" s="1"/>
  <c r="AT229" i="7"/>
  <c r="AR229" i="7" s="1"/>
  <c r="AX229" i="7" s="1"/>
  <c r="AP230" i="7" s="1"/>
  <c r="AG228" i="7"/>
  <c r="AE228" i="7" s="1"/>
  <c r="AK228" i="7" s="1"/>
  <c r="AC229" i="7" s="1"/>
  <c r="AK228" i="6"/>
  <c r="AC229" i="6" s="1"/>
  <c r="AG228" i="6"/>
  <c r="AE228" i="6" s="1"/>
  <c r="AT230" i="5"/>
  <c r="AR230" i="5" s="1"/>
  <c r="AX230" i="5" s="1"/>
  <c r="AP231" i="5" s="1"/>
  <c r="AG230" i="5"/>
  <c r="AE230" i="5" s="1"/>
  <c r="AK230" i="5" s="1"/>
  <c r="AC231" i="5" s="1"/>
  <c r="AT72" i="7"/>
  <c r="AR72" i="7" s="1"/>
  <c r="AX72" i="7" s="1"/>
  <c r="AP73" i="7" s="1"/>
  <c r="AT113" i="7"/>
  <c r="AR113" i="7" s="1"/>
  <c r="AX113" i="7" s="1"/>
  <c r="AP114" i="7" s="1"/>
  <c r="AT45" i="7"/>
  <c r="AR45" i="7" s="1"/>
  <c r="AX45" i="7" s="1"/>
  <c r="AP46" i="7" s="1"/>
  <c r="AT165" i="7"/>
  <c r="AR165" i="7" s="1"/>
  <c r="AX165" i="7"/>
  <c r="AP166" i="7" s="1"/>
  <c r="AT72" i="6"/>
  <c r="AR72" i="6" s="1"/>
  <c r="AX72" i="6" s="1"/>
  <c r="AP73" i="6" s="1"/>
  <c r="AT45" i="6"/>
  <c r="AR45" i="6" s="1"/>
  <c r="AX45" i="6" s="1"/>
  <c r="AP46" i="6" s="1"/>
  <c r="AT113" i="6"/>
  <c r="AR113" i="6" s="1"/>
  <c r="AX113" i="6" s="1"/>
  <c r="AP114" i="6" s="1"/>
  <c r="AT165" i="6"/>
  <c r="AR165" i="6" s="1"/>
  <c r="AX165" i="6" s="1"/>
  <c r="AP166" i="6" s="1"/>
  <c r="AT165" i="5"/>
  <c r="AR165" i="5" s="1"/>
  <c r="AX165" i="5" s="1"/>
  <c r="AP166" i="5" s="1"/>
  <c r="AT113" i="5"/>
  <c r="AR113" i="5" s="1"/>
  <c r="AX113" i="5" s="1"/>
  <c r="AP114" i="5" s="1"/>
  <c r="AT73" i="5"/>
  <c r="AR73" i="5" s="1"/>
  <c r="AX73" i="5" s="1"/>
  <c r="AP74" i="5" s="1"/>
  <c r="AT45" i="5"/>
  <c r="AR45" i="5" s="1"/>
  <c r="AX45" i="5" s="1"/>
  <c r="AP46" i="5" s="1"/>
  <c r="AG45" i="7"/>
  <c r="AE45" i="7" s="1"/>
  <c r="AK45" i="7" s="1"/>
  <c r="AC46" i="7" s="1"/>
  <c r="AG72" i="7"/>
  <c r="AE72" i="7" s="1"/>
  <c r="AK72" i="7" s="1"/>
  <c r="AC73" i="7" s="1"/>
  <c r="AG113" i="7"/>
  <c r="AE113" i="7" s="1"/>
  <c r="AK113" i="7" s="1"/>
  <c r="AC114" i="7" s="1"/>
  <c r="AG165" i="7"/>
  <c r="AE165" i="7" s="1"/>
  <c r="AK165" i="7" s="1"/>
  <c r="AC166" i="7" s="1"/>
  <c r="AG72" i="6"/>
  <c r="AE72" i="6" s="1"/>
  <c r="AK72" i="6" s="1"/>
  <c r="AC73" i="6" s="1"/>
  <c r="AG113" i="6"/>
  <c r="AE113" i="6" s="1"/>
  <c r="AK113" i="6" s="1"/>
  <c r="AC114" i="6" s="1"/>
  <c r="AG45" i="6"/>
  <c r="AE45" i="6" s="1"/>
  <c r="AK45" i="6" s="1"/>
  <c r="AC46" i="6" s="1"/>
  <c r="AG165" i="6"/>
  <c r="AE165" i="6" s="1"/>
  <c r="AK165" i="6"/>
  <c r="AC166" i="6" s="1"/>
  <c r="AG166" i="5"/>
  <c r="AE166" i="5" s="1"/>
  <c r="AK166" i="5" s="1"/>
  <c r="AC167" i="5" s="1"/>
  <c r="AG114" i="5"/>
  <c r="AE114" i="5" s="1"/>
  <c r="AK114" i="5" s="1"/>
  <c r="AC115" i="5" s="1"/>
  <c r="X164" i="7"/>
  <c r="P165" i="7" s="1"/>
  <c r="T164" i="7"/>
  <c r="V164" i="7" s="1"/>
  <c r="X164" i="6"/>
  <c r="P165" i="6" s="1"/>
  <c r="T164" i="6"/>
  <c r="V164" i="6" s="1"/>
  <c r="X164" i="5"/>
  <c r="P165" i="5" s="1"/>
  <c r="T164" i="5"/>
  <c r="V164" i="5" s="1"/>
  <c r="X112" i="7"/>
  <c r="P113" i="7" s="1"/>
  <c r="T112" i="7"/>
  <c r="V112" i="7" s="1"/>
  <c r="X112" i="6"/>
  <c r="P113" i="6" s="1"/>
  <c r="T112" i="6"/>
  <c r="V112" i="6" s="1"/>
  <c r="T72" i="7"/>
  <c r="V72" i="7" s="1"/>
  <c r="X72" i="7"/>
  <c r="P73" i="7" s="1"/>
  <c r="T72" i="6"/>
  <c r="V72" i="6" s="1"/>
  <c r="X72" i="6"/>
  <c r="P73" i="6" s="1"/>
  <c r="X72" i="5"/>
  <c r="P73" i="5" s="1"/>
  <c r="T72" i="5"/>
  <c r="V72" i="5" s="1"/>
  <c r="X44" i="7"/>
  <c r="P45" i="7" s="1"/>
  <c r="T44" i="7"/>
  <c r="V44" i="7" s="1"/>
  <c r="X44" i="6"/>
  <c r="P45" i="6" s="1"/>
  <c r="T44" i="6"/>
  <c r="V44" i="6" s="1"/>
  <c r="X44" i="5"/>
  <c r="P45" i="5" s="1"/>
  <c r="T45" i="5" s="1"/>
  <c r="V44" i="5"/>
  <c r="K41" i="5"/>
  <c r="C42" i="5" s="1"/>
  <c r="G41" i="5"/>
  <c r="I41" i="5" s="1"/>
  <c r="E71" i="7"/>
  <c r="K42" i="7"/>
  <c r="C43" i="7" s="1"/>
  <c r="G42" i="7"/>
  <c r="I42" i="7" s="1"/>
  <c r="G70" i="7"/>
  <c r="I70" i="7" s="1"/>
  <c r="K70" i="7"/>
  <c r="C71" i="7" s="1"/>
  <c r="E74" i="6"/>
  <c r="K44" i="6"/>
  <c r="C45" i="6" s="1"/>
  <c r="G44" i="6"/>
  <c r="I44" i="6" s="1"/>
  <c r="AT227" i="6" l="1"/>
  <c r="AR227" i="6" s="1"/>
  <c r="AX227" i="6" s="1"/>
  <c r="AP228" i="6" s="1"/>
  <c r="G229" i="10"/>
  <c r="I229" i="10" s="1"/>
  <c r="K229" i="10"/>
  <c r="C230" i="10" s="1"/>
  <c r="G166" i="10"/>
  <c r="I166" i="10" s="1"/>
  <c r="K166" i="10"/>
  <c r="C167" i="10" s="1"/>
  <c r="K227" i="6"/>
  <c r="C228" i="6" s="1"/>
  <c r="G227" i="6"/>
  <c r="I227" i="6" s="1"/>
  <c r="K227" i="7"/>
  <c r="C228" i="7" s="1"/>
  <c r="G227" i="7"/>
  <c r="I227" i="7" s="1"/>
  <c r="G71" i="6"/>
  <c r="I71" i="6" s="1"/>
  <c r="K71" i="6"/>
  <c r="C72" i="6" s="1"/>
  <c r="K165" i="11"/>
  <c r="C166" i="11" s="1"/>
  <c r="G165" i="11"/>
  <c r="I165" i="11" s="1"/>
  <c r="K114" i="10"/>
  <c r="C115" i="10" s="1"/>
  <c r="G114" i="10"/>
  <c r="I114" i="10" s="1"/>
  <c r="G111" i="7"/>
  <c r="I111" i="7" s="1"/>
  <c r="K111" i="7"/>
  <c r="C112" i="7" s="1"/>
  <c r="G111" i="6"/>
  <c r="I111" i="6" s="1"/>
  <c r="K111" i="6"/>
  <c r="C112" i="6" s="1"/>
  <c r="G163" i="7"/>
  <c r="I163" i="7" s="1"/>
  <c r="K163" i="7"/>
  <c r="C164" i="7" s="1"/>
  <c r="G163" i="6"/>
  <c r="I163" i="6" s="1"/>
  <c r="K163" i="6"/>
  <c r="C164" i="6" s="1"/>
  <c r="X227" i="7"/>
  <c r="P228" i="7" s="1"/>
  <c r="T227" i="7"/>
  <c r="V227" i="7" s="1"/>
  <c r="X227" i="6"/>
  <c r="P228" i="6" s="1"/>
  <c r="T227" i="6"/>
  <c r="V227" i="6" s="1"/>
  <c r="K229" i="11"/>
  <c r="C230" i="11" s="1"/>
  <c r="G229" i="11"/>
  <c r="I229" i="11" s="1"/>
  <c r="K113" i="11"/>
  <c r="C114" i="11" s="1"/>
  <c r="G113" i="11"/>
  <c r="I113" i="11" s="1"/>
  <c r="X227" i="5"/>
  <c r="P228" i="5" s="1"/>
  <c r="T227" i="5"/>
  <c r="V227" i="5" s="1"/>
  <c r="K227" i="5"/>
  <c r="C228" i="5" s="1"/>
  <c r="G227" i="5"/>
  <c r="I227" i="5" s="1"/>
  <c r="K163" i="5"/>
  <c r="C164" i="5" s="1"/>
  <c r="G163" i="5"/>
  <c r="I163" i="5" s="1"/>
  <c r="AG39" i="5"/>
  <c r="AE39" i="5" s="1"/>
  <c r="AK39" i="5" s="1"/>
  <c r="AC40" i="5" s="1"/>
  <c r="AG71" i="5"/>
  <c r="AE71" i="5" s="1"/>
  <c r="AK71" i="5" s="1"/>
  <c r="AC72" i="5" s="1"/>
  <c r="X111" i="5"/>
  <c r="P112" i="5" s="1"/>
  <c r="T111" i="5"/>
  <c r="V111" i="5" s="1"/>
  <c r="G71" i="5"/>
  <c r="I71" i="5" s="1"/>
  <c r="K71" i="5"/>
  <c r="C72" i="5" s="1"/>
  <c r="G111" i="5"/>
  <c r="I111" i="5" s="1"/>
  <c r="K111" i="5"/>
  <c r="C112" i="5" s="1"/>
  <c r="E77" i="5"/>
  <c r="K76" i="11"/>
  <c r="C77" i="11" s="1"/>
  <c r="G76" i="11"/>
  <c r="E77" i="11"/>
  <c r="I76" i="11"/>
  <c r="V113" i="11"/>
  <c r="X113" i="11" s="1"/>
  <c r="Z113" i="11"/>
  <c r="R114" i="11" s="1"/>
  <c r="V230" i="11"/>
  <c r="X230" i="11" s="1"/>
  <c r="Z230" i="11"/>
  <c r="R231" i="11" s="1"/>
  <c r="K75" i="10"/>
  <c r="C76" i="10" s="1"/>
  <c r="G75" i="10"/>
  <c r="I75" i="10" s="1"/>
  <c r="E77" i="10"/>
  <c r="Z230" i="10"/>
  <c r="R231" i="10" s="1"/>
  <c r="V230" i="10"/>
  <c r="X230" i="10" s="1"/>
  <c r="Z113" i="10"/>
  <c r="R114" i="10" s="1"/>
  <c r="V113" i="10"/>
  <c r="X113" i="10" s="1"/>
  <c r="E76" i="9"/>
  <c r="K165" i="9"/>
  <c r="C166" i="9" s="1"/>
  <c r="G165" i="9"/>
  <c r="I165" i="9" s="1"/>
  <c r="G229" i="9"/>
  <c r="I229" i="9" s="1"/>
  <c r="K229" i="9"/>
  <c r="C230" i="9" s="1"/>
  <c r="AZ229" i="11"/>
  <c r="AX229" i="11" s="1"/>
  <c r="BD229" i="11" s="1"/>
  <c r="AV230" i="11" s="1"/>
  <c r="AZ73" i="11"/>
  <c r="AX73" i="11" s="1"/>
  <c r="BD73" i="11" s="1"/>
  <c r="AV74" i="11" s="1"/>
  <c r="AZ45" i="11"/>
  <c r="AX45" i="11" s="1"/>
  <c r="BD45" i="11" s="1"/>
  <c r="AV46" i="11" s="1"/>
  <c r="AZ114" i="11"/>
  <c r="AX114" i="11" s="1"/>
  <c r="BD114" i="11" s="1"/>
  <c r="AV115" i="11" s="1"/>
  <c r="AZ166" i="11"/>
  <c r="AX166" i="11" s="1"/>
  <c r="BD166" i="11" s="1"/>
  <c r="AV167" i="11" s="1"/>
  <c r="AZ166" i="10"/>
  <c r="AX166" i="10" s="1"/>
  <c r="BD166" i="10" s="1"/>
  <c r="AV167" i="10" s="1"/>
  <c r="AZ114" i="10"/>
  <c r="AX114" i="10" s="1"/>
  <c r="BD114" i="10" s="1"/>
  <c r="AV115" i="10" s="1"/>
  <c r="AZ73" i="10"/>
  <c r="AX73" i="10" s="1"/>
  <c r="BD73" i="10" s="1"/>
  <c r="AV74" i="10" s="1"/>
  <c r="AZ45" i="10"/>
  <c r="AX45" i="10" s="1"/>
  <c r="BD45" i="10" s="1"/>
  <c r="AV46" i="10" s="1"/>
  <c r="AZ229" i="10"/>
  <c r="AX229" i="10" s="1"/>
  <c r="BD229" i="10" s="1"/>
  <c r="AV230" i="10" s="1"/>
  <c r="AZ230" i="9"/>
  <c r="AX230" i="9" s="1"/>
  <c r="BD230" i="9" s="1"/>
  <c r="AV231" i="9" s="1"/>
  <c r="AZ74" i="9"/>
  <c r="AX74" i="9" s="1"/>
  <c r="BD74" i="9" s="1"/>
  <c r="AV75" i="9" s="1"/>
  <c r="AZ167" i="9"/>
  <c r="AX167" i="9" s="1"/>
  <c r="BD167" i="9" s="1"/>
  <c r="AV168" i="9" s="1"/>
  <c r="AZ114" i="9"/>
  <c r="AX114" i="9" s="1"/>
  <c r="BD114" i="9" s="1"/>
  <c r="AV115" i="9" s="1"/>
  <c r="AK113" i="11"/>
  <c r="AI113" i="11" s="1"/>
  <c r="AO113" i="11" s="1"/>
  <c r="AG114" i="11" s="1"/>
  <c r="AK229" i="11"/>
  <c r="AI229" i="11" s="1"/>
  <c r="AO229" i="11" s="1"/>
  <c r="AG230" i="11" s="1"/>
  <c r="AK165" i="11"/>
  <c r="AI165" i="11" s="1"/>
  <c r="AO165" i="11" s="1"/>
  <c r="AG166" i="11" s="1"/>
  <c r="AK73" i="11"/>
  <c r="AI73" i="11" s="1"/>
  <c r="AO73" i="11" s="1"/>
  <c r="AG74" i="11" s="1"/>
  <c r="AK45" i="11"/>
  <c r="AI45" i="11" s="1"/>
  <c r="AO45" i="11" s="1"/>
  <c r="AG46" i="11" s="1"/>
  <c r="AK229" i="10"/>
  <c r="AI229" i="10" s="1"/>
  <c r="AO229" i="10" s="1"/>
  <c r="AG230" i="10" s="1"/>
  <c r="AK45" i="10"/>
  <c r="AI45" i="10" s="1"/>
  <c r="AO45" i="10" s="1"/>
  <c r="AG46" i="10" s="1"/>
  <c r="AK113" i="10"/>
  <c r="AI113" i="10" s="1"/>
  <c r="AO113" i="10" s="1"/>
  <c r="AG114" i="10" s="1"/>
  <c r="AK73" i="10"/>
  <c r="AI73" i="10" s="1"/>
  <c r="AO73" i="10" s="1"/>
  <c r="AG74" i="10" s="1"/>
  <c r="AK165" i="10"/>
  <c r="AI165" i="10" s="1"/>
  <c r="AO165" i="10" s="1"/>
  <c r="AG166" i="10" s="1"/>
  <c r="AG158" i="9"/>
  <c r="AK158" i="9" s="1"/>
  <c r="AK114" i="9"/>
  <c r="AI114" i="9" s="1"/>
  <c r="AO114" i="9" s="1"/>
  <c r="AG115" i="9" s="1"/>
  <c r="AK230" i="9"/>
  <c r="AI230" i="9" s="1"/>
  <c r="AO230" i="9" s="1"/>
  <c r="AG231" i="9" s="1"/>
  <c r="AK46" i="9"/>
  <c r="AI46" i="9" s="1"/>
  <c r="AO46" i="9" s="1"/>
  <c r="AG47" i="9" s="1"/>
  <c r="AK74" i="9"/>
  <c r="AI74" i="9" s="1"/>
  <c r="AO74" i="9" s="1"/>
  <c r="AG75" i="9" s="1"/>
  <c r="V47" i="11"/>
  <c r="X47" i="11" s="1"/>
  <c r="Z47" i="11"/>
  <c r="R48" i="11" s="1"/>
  <c r="Z74" i="11"/>
  <c r="R75" i="11" s="1"/>
  <c r="V74" i="11"/>
  <c r="X74" i="11" s="1"/>
  <c r="Z166" i="11"/>
  <c r="R167" i="11" s="1"/>
  <c r="V166" i="11"/>
  <c r="X166" i="11" s="1"/>
  <c r="V47" i="10"/>
  <c r="X47" i="10" s="1"/>
  <c r="Z47" i="10"/>
  <c r="R48" i="10" s="1"/>
  <c r="Z166" i="10"/>
  <c r="R167" i="10" s="1"/>
  <c r="V166" i="10"/>
  <c r="X166" i="10" s="1"/>
  <c r="Z74" i="10"/>
  <c r="R75" i="10" s="1"/>
  <c r="V74" i="10"/>
  <c r="X74" i="10" s="1"/>
  <c r="Z47" i="9"/>
  <c r="R48" i="9" s="1"/>
  <c r="V47" i="9"/>
  <c r="X47" i="9" s="1"/>
  <c r="Z75" i="9"/>
  <c r="R76" i="9" s="1"/>
  <c r="V75" i="9"/>
  <c r="X75" i="9" s="1"/>
  <c r="Z167" i="9"/>
  <c r="R168" i="9" s="1"/>
  <c r="V167" i="9"/>
  <c r="X167" i="9" s="1"/>
  <c r="Z114" i="9"/>
  <c r="R115" i="9" s="1"/>
  <c r="V114" i="9"/>
  <c r="X114" i="9" s="1"/>
  <c r="Z231" i="9"/>
  <c r="R232" i="9" s="1"/>
  <c r="V231" i="9"/>
  <c r="X231" i="9" s="1"/>
  <c r="G46" i="11"/>
  <c r="I46" i="11" s="1"/>
  <c r="K46" i="11"/>
  <c r="C47" i="11" s="1"/>
  <c r="G46" i="10"/>
  <c r="I46" i="10" s="1"/>
  <c r="K46" i="10"/>
  <c r="C47" i="10" s="1"/>
  <c r="K115" i="9"/>
  <c r="C116" i="9" s="1"/>
  <c r="G115" i="9"/>
  <c r="I115" i="9" s="1"/>
  <c r="K47" i="9"/>
  <c r="C48" i="9" s="1"/>
  <c r="G47" i="9"/>
  <c r="I47" i="9" s="1"/>
  <c r="AG229" i="7"/>
  <c r="AE229" i="7" s="1"/>
  <c r="AK229" i="7" s="1"/>
  <c r="AC230" i="7" s="1"/>
  <c r="AT230" i="7"/>
  <c r="AR230" i="7" s="1"/>
  <c r="AX230" i="7" s="1"/>
  <c r="AP231" i="7" s="1"/>
  <c r="AK229" i="6"/>
  <c r="AC230" i="6" s="1"/>
  <c r="AG229" i="6"/>
  <c r="AE229" i="6" s="1"/>
  <c r="AT231" i="5"/>
  <c r="AR231" i="5" s="1"/>
  <c r="AX231" i="5" s="1"/>
  <c r="AP232" i="5" s="1"/>
  <c r="AG231" i="5"/>
  <c r="AE231" i="5" s="1"/>
  <c r="AK231" i="5" s="1"/>
  <c r="AC232" i="5" s="1"/>
  <c r="AT114" i="7"/>
  <c r="AR114" i="7" s="1"/>
  <c r="AX114" i="7" s="1"/>
  <c r="AP115" i="7" s="1"/>
  <c r="AT46" i="7"/>
  <c r="AR46" i="7" s="1"/>
  <c r="AX46" i="7" s="1"/>
  <c r="AP47" i="7" s="1"/>
  <c r="AT73" i="7"/>
  <c r="AR73" i="7" s="1"/>
  <c r="AX73" i="7" s="1"/>
  <c r="AP74" i="7" s="1"/>
  <c r="AT166" i="7"/>
  <c r="AR166" i="7" s="1"/>
  <c r="AX166" i="7" s="1"/>
  <c r="AP167" i="7" s="1"/>
  <c r="AT166" i="6"/>
  <c r="AR166" i="6" s="1"/>
  <c r="AX166" i="6" s="1"/>
  <c r="AP167" i="6" s="1"/>
  <c r="AT46" i="6"/>
  <c r="AR46" i="6" s="1"/>
  <c r="AX46" i="6" s="1"/>
  <c r="AP47" i="6" s="1"/>
  <c r="AT114" i="6"/>
  <c r="AR114" i="6" s="1"/>
  <c r="AX114" i="6" s="1"/>
  <c r="AP115" i="6" s="1"/>
  <c r="AT73" i="6"/>
  <c r="AR73" i="6" s="1"/>
  <c r="AX73" i="6" s="1"/>
  <c r="AP74" i="6" s="1"/>
  <c r="AT166" i="5"/>
  <c r="AR166" i="5" s="1"/>
  <c r="AX166" i="5" s="1"/>
  <c r="AP167" i="5" s="1"/>
  <c r="AT114" i="5"/>
  <c r="AR114" i="5" s="1"/>
  <c r="AX114" i="5" s="1"/>
  <c r="AP115" i="5" s="1"/>
  <c r="AT74" i="5"/>
  <c r="AR74" i="5" s="1"/>
  <c r="AX74" i="5" s="1"/>
  <c r="AP75" i="5" s="1"/>
  <c r="AT46" i="5"/>
  <c r="AR46" i="5" s="1"/>
  <c r="AX46" i="5" s="1"/>
  <c r="AP47" i="5" s="1"/>
  <c r="AG73" i="7"/>
  <c r="AE73" i="7" s="1"/>
  <c r="AK73" i="7" s="1"/>
  <c r="AC74" i="7" s="1"/>
  <c r="AG114" i="7"/>
  <c r="AE114" i="7" s="1"/>
  <c r="AK114" i="7" s="1"/>
  <c r="AC115" i="7" s="1"/>
  <c r="AG46" i="7"/>
  <c r="AE46" i="7" s="1"/>
  <c r="AK46" i="7" s="1"/>
  <c r="AC47" i="7" s="1"/>
  <c r="AG166" i="7"/>
  <c r="AE166" i="7" s="1"/>
  <c r="AK166" i="7" s="1"/>
  <c r="AC167" i="7" s="1"/>
  <c r="AG114" i="6"/>
  <c r="AE114" i="6" s="1"/>
  <c r="AK114" i="6" s="1"/>
  <c r="AC115" i="6" s="1"/>
  <c r="AG46" i="6"/>
  <c r="AE46" i="6" s="1"/>
  <c r="AK46" i="6" s="1"/>
  <c r="AC47" i="6" s="1"/>
  <c r="AG73" i="6"/>
  <c r="AE73" i="6" s="1"/>
  <c r="AK73" i="6" s="1"/>
  <c r="AC74" i="6" s="1"/>
  <c r="AG166" i="6"/>
  <c r="AE166" i="6" s="1"/>
  <c r="AK166" i="6" s="1"/>
  <c r="AC167" i="6" s="1"/>
  <c r="AG167" i="5"/>
  <c r="AE167" i="5" s="1"/>
  <c r="AK167" i="5" s="1"/>
  <c r="AC168" i="5" s="1"/>
  <c r="AG115" i="5"/>
  <c r="AE115" i="5" s="1"/>
  <c r="AK115" i="5" s="1"/>
  <c r="AC116" i="5" s="1"/>
  <c r="X165" i="7"/>
  <c r="P166" i="7" s="1"/>
  <c r="T165" i="7"/>
  <c r="V165" i="7" s="1"/>
  <c r="X165" i="6"/>
  <c r="P166" i="6" s="1"/>
  <c r="T165" i="6"/>
  <c r="V165" i="6" s="1"/>
  <c r="X165" i="5"/>
  <c r="P166" i="5" s="1"/>
  <c r="T165" i="5"/>
  <c r="V165" i="5" s="1"/>
  <c r="X113" i="7"/>
  <c r="P114" i="7" s="1"/>
  <c r="T113" i="7"/>
  <c r="V113" i="7" s="1"/>
  <c r="X113" i="6"/>
  <c r="P114" i="6" s="1"/>
  <c r="T113" i="6"/>
  <c r="V113" i="6" s="1"/>
  <c r="X73" i="7"/>
  <c r="P74" i="7" s="1"/>
  <c r="T73" i="7"/>
  <c r="V73" i="7" s="1"/>
  <c r="X73" i="6"/>
  <c r="P74" i="6" s="1"/>
  <c r="T73" i="6"/>
  <c r="V73" i="6" s="1"/>
  <c r="X73" i="5"/>
  <c r="P74" i="5" s="1"/>
  <c r="T73" i="5"/>
  <c r="V73" i="5" s="1"/>
  <c r="X45" i="7"/>
  <c r="P46" i="7" s="1"/>
  <c r="T45" i="7"/>
  <c r="V45" i="7" s="1"/>
  <c r="X45" i="6"/>
  <c r="P46" i="6" s="1"/>
  <c r="T45" i="6"/>
  <c r="V45" i="6" s="1"/>
  <c r="X45" i="5"/>
  <c r="P46" i="5" s="1"/>
  <c r="T46" i="5" s="1"/>
  <c r="V45" i="5"/>
  <c r="K42" i="5"/>
  <c r="C43" i="5" s="1"/>
  <c r="G42" i="5"/>
  <c r="I42" i="5" s="1"/>
  <c r="K43" i="7"/>
  <c r="C44" i="7" s="1"/>
  <c r="G43" i="7"/>
  <c r="I43" i="7" s="1"/>
  <c r="K71" i="7"/>
  <c r="C72" i="7" s="1"/>
  <c r="G71" i="7"/>
  <c r="E72" i="7"/>
  <c r="I71" i="7"/>
  <c r="E75" i="6"/>
  <c r="K45" i="6"/>
  <c r="C46" i="6" s="1"/>
  <c r="G45" i="6"/>
  <c r="I45" i="6" s="1"/>
  <c r="AT228" i="6" l="1"/>
  <c r="AR228" i="6" s="1"/>
  <c r="AX228" i="6"/>
  <c r="AP229" i="6" s="1"/>
  <c r="K164" i="6"/>
  <c r="C165" i="6" s="1"/>
  <c r="G164" i="6"/>
  <c r="I164" i="6" s="1"/>
  <c r="K164" i="7"/>
  <c r="C165" i="7" s="1"/>
  <c r="G164" i="7"/>
  <c r="I164" i="7" s="1"/>
  <c r="K112" i="6"/>
  <c r="C113" i="6" s="1"/>
  <c r="G112" i="6"/>
  <c r="I112" i="6" s="1"/>
  <c r="K112" i="7"/>
  <c r="C113" i="7" s="1"/>
  <c r="G112" i="7"/>
  <c r="I112" i="7" s="1"/>
  <c r="K72" i="6"/>
  <c r="C73" i="6" s="1"/>
  <c r="G72" i="6"/>
  <c r="I72" i="6" s="1"/>
  <c r="K167" i="10"/>
  <c r="C168" i="10" s="1"/>
  <c r="G167" i="10"/>
  <c r="I167" i="10" s="1"/>
  <c r="K230" i="10"/>
  <c r="C231" i="10" s="1"/>
  <c r="G230" i="10"/>
  <c r="I230" i="10" s="1"/>
  <c r="G114" i="11"/>
  <c r="I114" i="11" s="1"/>
  <c r="K114" i="11"/>
  <c r="C115" i="11" s="1"/>
  <c r="G230" i="11"/>
  <c r="I230" i="11" s="1"/>
  <c r="K230" i="11"/>
  <c r="C231" i="11" s="1"/>
  <c r="T228" i="6"/>
  <c r="V228" i="6" s="1"/>
  <c r="X228" i="6"/>
  <c r="P229" i="6" s="1"/>
  <c r="T228" i="7"/>
  <c r="V228" i="7" s="1"/>
  <c r="X228" i="7"/>
  <c r="P229" i="7" s="1"/>
  <c r="K115" i="10"/>
  <c r="C116" i="10" s="1"/>
  <c r="G115" i="10"/>
  <c r="I115" i="10" s="1"/>
  <c r="K166" i="11"/>
  <c r="C167" i="11" s="1"/>
  <c r="G166" i="11"/>
  <c r="I166" i="11" s="1"/>
  <c r="K228" i="7"/>
  <c r="C229" i="7" s="1"/>
  <c r="G228" i="7"/>
  <c r="I228" i="7" s="1"/>
  <c r="K228" i="6"/>
  <c r="C229" i="6" s="1"/>
  <c r="G228" i="6"/>
  <c r="I228" i="6" s="1"/>
  <c r="K112" i="5"/>
  <c r="C113" i="5" s="1"/>
  <c r="G112" i="5"/>
  <c r="I112" i="5" s="1"/>
  <c r="G72" i="5"/>
  <c r="I72" i="5" s="1"/>
  <c r="K72" i="5"/>
  <c r="C73" i="5" s="1"/>
  <c r="AG72" i="5"/>
  <c r="AE72" i="5" s="1"/>
  <c r="AK72" i="5" s="1"/>
  <c r="AC73" i="5" s="1"/>
  <c r="AG40" i="5"/>
  <c r="AE40" i="5" s="1"/>
  <c r="AK40" i="5" s="1"/>
  <c r="AC41" i="5" s="1"/>
  <c r="T112" i="5"/>
  <c r="V112" i="5" s="1"/>
  <c r="X112" i="5"/>
  <c r="P113" i="5" s="1"/>
  <c r="G164" i="5"/>
  <c r="I164" i="5" s="1"/>
  <c r="K164" i="5"/>
  <c r="C165" i="5" s="1"/>
  <c r="G228" i="5"/>
  <c r="I228" i="5" s="1"/>
  <c r="K228" i="5"/>
  <c r="C229" i="5" s="1"/>
  <c r="T228" i="5"/>
  <c r="V228" i="5" s="1"/>
  <c r="X228" i="5"/>
  <c r="P229" i="5" s="1"/>
  <c r="E78" i="5"/>
  <c r="E78" i="11"/>
  <c r="K77" i="11"/>
  <c r="C78" i="11" s="1"/>
  <c r="G77" i="11"/>
  <c r="I77" i="11" s="1"/>
  <c r="V231" i="11"/>
  <c r="X231" i="11" s="1"/>
  <c r="Z231" i="11"/>
  <c r="R232" i="11" s="1"/>
  <c r="V114" i="11"/>
  <c r="X114" i="11" s="1"/>
  <c r="Z114" i="11"/>
  <c r="R115" i="11" s="1"/>
  <c r="E78" i="10"/>
  <c r="K76" i="10"/>
  <c r="C77" i="10" s="1"/>
  <c r="G76" i="10"/>
  <c r="I76" i="10" s="1"/>
  <c r="Z114" i="10"/>
  <c r="R115" i="10" s="1"/>
  <c r="V114" i="10"/>
  <c r="X114" i="10" s="1"/>
  <c r="Z231" i="10"/>
  <c r="R232" i="10" s="1"/>
  <c r="V231" i="10"/>
  <c r="X231" i="10" s="1"/>
  <c r="E77" i="9"/>
  <c r="G230" i="9"/>
  <c r="I230" i="9" s="1"/>
  <c r="K230" i="9"/>
  <c r="C231" i="9" s="1"/>
  <c r="G166" i="9"/>
  <c r="I166" i="9" s="1"/>
  <c r="K166" i="9"/>
  <c r="C167" i="9" s="1"/>
  <c r="AZ115" i="11"/>
  <c r="AX115" i="11" s="1"/>
  <c r="BD115" i="11" s="1"/>
  <c r="AV116" i="11" s="1"/>
  <c r="AZ74" i="11"/>
  <c r="AX74" i="11" s="1"/>
  <c r="BD74" i="11" s="1"/>
  <c r="AV75" i="11" s="1"/>
  <c r="AZ167" i="11"/>
  <c r="AX167" i="11" s="1"/>
  <c r="BD167" i="11" s="1"/>
  <c r="AV168" i="11" s="1"/>
  <c r="AZ46" i="11"/>
  <c r="AX46" i="11" s="1"/>
  <c r="BD46" i="11" s="1"/>
  <c r="AV47" i="11" s="1"/>
  <c r="AZ230" i="11"/>
  <c r="AX230" i="11" s="1"/>
  <c r="BD230" i="11" s="1"/>
  <c r="AV231" i="11" s="1"/>
  <c r="AZ230" i="10"/>
  <c r="AX230" i="10" s="1"/>
  <c r="BD230" i="10" s="1"/>
  <c r="AV231" i="10" s="1"/>
  <c r="AZ46" i="10"/>
  <c r="AX46" i="10" s="1"/>
  <c r="BD46" i="10" s="1"/>
  <c r="AV47" i="10" s="1"/>
  <c r="AZ74" i="10"/>
  <c r="AX74" i="10" s="1"/>
  <c r="BD74" i="10" s="1"/>
  <c r="AV75" i="10" s="1"/>
  <c r="AZ115" i="10"/>
  <c r="AX115" i="10" s="1"/>
  <c r="BD115" i="10" s="1"/>
  <c r="AV116" i="10" s="1"/>
  <c r="AZ167" i="10"/>
  <c r="AX167" i="10" s="1"/>
  <c r="BD167" i="10" s="1"/>
  <c r="AV168" i="10" s="1"/>
  <c r="AZ115" i="9"/>
  <c r="AX115" i="9" s="1"/>
  <c r="BD115" i="9" s="1"/>
  <c r="AV116" i="9" s="1"/>
  <c r="AZ168" i="9"/>
  <c r="AX168" i="9" s="1"/>
  <c r="BD168" i="9" s="1"/>
  <c r="AV169" i="9" s="1"/>
  <c r="AZ75" i="9"/>
  <c r="AX75" i="9" s="1"/>
  <c r="BD75" i="9" s="1"/>
  <c r="AV76" i="9" s="1"/>
  <c r="AZ231" i="9"/>
  <c r="AX231" i="9" s="1"/>
  <c r="BD231" i="9" s="1"/>
  <c r="AV232" i="9" s="1"/>
  <c r="AK230" i="11"/>
  <c r="AI230" i="11" s="1"/>
  <c r="AO230" i="11" s="1"/>
  <c r="AG231" i="11" s="1"/>
  <c r="AK114" i="11"/>
  <c r="AI114" i="11" s="1"/>
  <c r="AO114" i="11" s="1"/>
  <c r="AG115" i="11" s="1"/>
  <c r="AK46" i="11"/>
  <c r="AI46" i="11" s="1"/>
  <c r="AO46" i="11" s="1"/>
  <c r="AG47" i="11" s="1"/>
  <c r="AK74" i="11"/>
  <c r="AI74" i="11" s="1"/>
  <c r="AO74" i="11" s="1"/>
  <c r="AG75" i="11" s="1"/>
  <c r="AK166" i="11"/>
  <c r="AI166" i="11" s="1"/>
  <c r="AO166" i="11" s="1"/>
  <c r="AG167" i="11" s="1"/>
  <c r="AK166" i="10"/>
  <c r="AI166" i="10" s="1"/>
  <c r="AO166" i="10" s="1"/>
  <c r="AG167" i="10" s="1"/>
  <c r="AK74" i="10"/>
  <c r="AI74" i="10" s="1"/>
  <c r="AO74" i="10" s="1"/>
  <c r="AG75" i="10" s="1"/>
  <c r="AK114" i="10"/>
  <c r="AI114" i="10" s="1"/>
  <c r="AO114" i="10" s="1"/>
  <c r="AG115" i="10" s="1"/>
  <c r="AK46" i="10"/>
  <c r="AI46" i="10" s="1"/>
  <c r="AO46" i="10" s="1"/>
  <c r="AG47" i="10" s="1"/>
  <c r="AK230" i="10"/>
  <c r="AI230" i="10" s="1"/>
  <c r="AO230" i="10" s="1"/>
  <c r="AG231" i="10" s="1"/>
  <c r="AI158" i="9"/>
  <c r="AO158" i="9" s="1"/>
  <c r="AK75" i="9"/>
  <c r="AI75" i="9" s="1"/>
  <c r="AO75" i="9" s="1"/>
  <c r="AG76" i="9" s="1"/>
  <c r="AK231" i="9"/>
  <c r="AI231" i="9" s="1"/>
  <c r="AO231" i="9" s="1"/>
  <c r="AG232" i="9" s="1"/>
  <c r="AK47" i="9"/>
  <c r="AI47" i="9" s="1"/>
  <c r="AO47" i="9" s="1"/>
  <c r="AG48" i="9" s="1"/>
  <c r="AK115" i="9"/>
  <c r="AI115" i="9" s="1"/>
  <c r="AO115" i="9" s="1"/>
  <c r="AG116" i="9" s="1"/>
  <c r="Z167" i="11"/>
  <c r="R168" i="11" s="1"/>
  <c r="V167" i="11"/>
  <c r="X167" i="11" s="1"/>
  <c r="Z75" i="11"/>
  <c r="R76" i="11" s="1"/>
  <c r="V75" i="11"/>
  <c r="X75" i="11" s="1"/>
  <c r="Z48" i="11"/>
  <c r="V48" i="11"/>
  <c r="X48" i="11" s="1"/>
  <c r="X49" i="11" s="1"/>
  <c r="Z75" i="10"/>
  <c r="R76" i="10" s="1"/>
  <c r="V75" i="10"/>
  <c r="X75" i="10" s="1"/>
  <c r="Z167" i="10"/>
  <c r="R168" i="10" s="1"/>
  <c r="V167" i="10"/>
  <c r="X167" i="10" s="1"/>
  <c r="Z48" i="10"/>
  <c r="V48" i="10"/>
  <c r="X48" i="10" s="1"/>
  <c r="X49" i="10" s="1"/>
  <c r="Z232" i="9"/>
  <c r="R233" i="9" s="1"/>
  <c r="V232" i="9"/>
  <c r="X232" i="9" s="1"/>
  <c r="Z115" i="9"/>
  <c r="R116" i="9" s="1"/>
  <c r="V115" i="9"/>
  <c r="X115" i="9" s="1"/>
  <c r="Z168" i="9"/>
  <c r="R169" i="9" s="1"/>
  <c r="V168" i="9"/>
  <c r="X168" i="9" s="1"/>
  <c r="Z76" i="9"/>
  <c r="R77" i="9" s="1"/>
  <c r="V76" i="9"/>
  <c r="X76" i="9" s="1"/>
  <c r="Z48" i="9"/>
  <c r="V48" i="9"/>
  <c r="X48" i="9" s="1"/>
  <c r="X49" i="9" s="1"/>
  <c r="K47" i="11"/>
  <c r="C48" i="11" s="1"/>
  <c r="G47" i="11"/>
  <c r="I47" i="11" s="1"/>
  <c r="K47" i="10"/>
  <c r="C48" i="10" s="1"/>
  <c r="G47" i="10"/>
  <c r="I47" i="10" s="1"/>
  <c r="G116" i="9"/>
  <c r="I116" i="9" s="1"/>
  <c r="K116" i="9"/>
  <c r="C117" i="9" s="1"/>
  <c r="K48" i="9"/>
  <c r="G48" i="9"/>
  <c r="I48" i="9" s="1"/>
  <c r="I49" i="9" s="1"/>
  <c r="AT231" i="7"/>
  <c r="AR231" i="7" s="1"/>
  <c r="AX231" i="7" s="1"/>
  <c r="AP232" i="7" s="1"/>
  <c r="AG230" i="7"/>
  <c r="AE230" i="7" s="1"/>
  <c r="AK230" i="7" s="1"/>
  <c r="AC231" i="7" s="1"/>
  <c r="AK230" i="6"/>
  <c r="AC231" i="6" s="1"/>
  <c r="AG230" i="6"/>
  <c r="AE230" i="6" s="1"/>
  <c r="AT232" i="5"/>
  <c r="AR232" i="5" s="1"/>
  <c r="AX232" i="5" s="1"/>
  <c r="AP233" i="5" s="1"/>
  <c r="AG232" i="5"/>
  <c r="AE232" i="5" s="1"/>
  <c r="AK232" i="5" s="1"/>
  <c r="AC233" i="5" s="1"/>
  <c r="AT167" i="7"/>
  <c r="AR167" i="7" s="1"/>
  <c r="AX167" i="7" s="1"/>
  <c r="AP168" i="7" s="1"/>
  <c r="AT47" i="7"/>
  <c r="AR47" i="7" s="1"/>
  <c r="AX47" i="7" s="1"/>
  <c r="AP48" i="7" s="1"/>
  <c r="AT74" i="7"/>
  <c r="AR74" i="7" s="1"/>
  <c r="AX74" i="7" s="1"/>
  <c r="AP75" i="7" s="1"/>
  <c r="AT115" i="7"/>
  <c r="AR115" i="7" s="1"/>
  <c r="AX115" i="7" s="1"/>
  <c r="AP116" i="7" s="1"/>
  <c r="AT74" i="6"/>
  <c r="AR74" i="6" s="1"/>
  <c r="AX74" i="6" s="1"/>
  <c r="AP75" i="6" s="1"/>
  <c r="AT47" i="6"/>
  <c r="AR47" i="6" s="1"/>
  <c r="AX47" i="6" s="1"/>
  <c r="AP48" i="6" s="1"/>
  <c r="AT115" i="6"/>
  <c r="AR115" i="6" s="1"/>
  <c r="AX115" i="6" s="1"/>
  <c r="AP116" i="6" s="1"/>
  <c r="AT167" i="6"/>
  <c r="AR167" i="6" s="1"/>
  <c r="AX167" i="6" s="1"/>
  <c r="AP168" i="6" s="1"/>
  <c r="AT167" i="5"/>
  <c r="AR167" i="5" s="1"/>
  <c r="AX167" i="5" s="1"/>
  <c r="AP168" i="5" s="1"/>
  <c r="AT115" i="5"/>
  <c r="AR115" i="5" s="1"/>
  <c r="AX115" i="5" s="1"/>
  <c r="AP116" i="5" s="1"/>
  <c r="AT75" i="5"/>
  <c r="AR75" i="5" s="1"/>
  <c r="AX75" i="5" s="1"/>
  <c r="AP76" i="5" s="1"/>
  <c r="AT47" i="5"/>
  <c r="AR47" i="5" s="1"/>
  <c r="AX47" i="5" s="1"/>
  <c r="AP48" i="5" s="1"/>
  <c r="AG167" i="7"/>
  <c r="AE167" i="7" s="1"/>
  <c r="AK167" i="7" s="1"/>
  <c r="AC168" i="7" s="1"/>
  <c r="AG115" i="7"/>
  <c r="AE115" i="7" s="1"/>
  <c r="AK115" i="7" s="1"/>
  <c r="AC116" i="7" s="1"/>
  <c r="AG47" i="7"/>
  <c r="AE47" i="7" s="1"/>
  <c r="AK47" i="7" s="1"/>
  <c r="AC48" i="7" s="1"/>
  <c r="AG74" i="7"/>
  <c r="AE74" i="7" s="1"/>
  <c r="AK74" i="7" s="1"/>
  <c r="AC75" i="7" s="1"/>
  <c r="AG167" i="6"/>
  <c r="AE167" i="6" s="1"/>
  <c r="AK167" i="6" s="1"/>
  <c r="AC168" i="6" s="1"/>
  <c r="AG47" i="6"/>
  <c r="AE47" i="6" s="1"/>
  <c r="AK47" i="6" s="1"/>
  <c r="AC48" i="6" s="1"/>
  <c r="AG74" i="6"/>
  <c r="AE74" i="6" s="1"/>
  <c r="AK74" i="6" s="1"/>
  <c r="AC75" i="6" s="1"/>
  <c r="AG115" i="6"/>
  <c r="AE115" i="6" s="1"/>
  <c r="AK115" i="6" s="1"/>
  <c r="AC116" i="6" s="1"/>
  <c r="AG168" i="5"/>
  <c r="AE168" i="5" s="1"/>
  <c r="AK168" i="5" s="1"/>
  <c r="AC169" i="5" s="1"/>
  <c r="AG116" i="5"/>
  <c r="AE116" i="5" s="1"/>
  <c r="AK116" i="5" s="1"/>
  <c r="AC117" i="5" s="1"/>
  <c r="X166" i="7"/>
  <c r="P167" i="7" s="1"/>
  <c r="T166" i="7"/>
  <c r="V166" i="7" s="1"/>
  <c r="X166" i="6"/>
  <c r="P167" i="6" s="1"/>
  <c r="T166" i="6"/>
  <c r="V166" i="6" s="1"/>
  <c r="X166" i="5"/>
  <c r="P167" i="5" s="1"/>
  <c r="T166" i="5"/>
  <c r="V166" i="5" s="1"/>
  <c r="X114" i="7"/>
  <c r="P115" i="7" s="1"/>
  <c r="T114" i="7"/>
  <c r="V114" i="7" s="1"/>
  <c r="X114" i="6"/>
  <c r="P115" i="6" s="1"/>
  <c r="T114" i="6"/>
  <c r="V114" i="6" s="1"/>
  <c r="T74" i="7"/>
  <c r="V74" i="7" s="1"/>
  <c r="X74" i="7"/>
  <c r="P75" i="7" s="1"/>
  <c r="T74" i="6"/>
  <c r="V74" i="6" s="1"/>
  <c r="X74" i="6"/>
  <c r="P75" i="6" s="1"/>
  <c r="T74" i="5"/>
  <c r="V74" i="5" s="1"/>
  <c r="X74" i="5"/>
  <c r="P75" i="5" s="1"/>
  <c r="X46" i="7"/>
  <c r="P47" i="7" s="1"/>
  <c r="T46" i="7"/>
  <c r="V46" i="7" s="1"/>
  <c r="X46" i="6"/>
  <c r="P47" i="6" s="1"/>
  <c r="T46" i="6"/>
  <c r="V46" i="6" s="1"/>
  <c r="X46" i="5"/>
  <c r="P47" i="5" s="1"/>
  <c r="T47" i="5" s="1"/>
  <c r="V46" i="5"/>
  <c r="K43" i="5"/>
  <c r="C44" i="5" s="1"/>
  <c r="G43" i="5"/>
  <c r="I43" i="5" s="1"/>
  <c r="E73" i="7"/>
  <c r="K72" i="7"/>
  <c r="C73" i="7" s="1"/>
  <c r="G72" i="7"/>
  <c r="I72" i="7" s="1"/>
  <c r="G44" i="7"/>
  <c r="I44" i="7" s="1"/>
  <c r="K44" i="7"/>
  <c r="C45" i="7" s="1"/>
  <c r="E76" i="6"/>
  <c r="K46" i="6"/>
  <c r="C47" i="6" s="1"/>
  <c r="G46" i="6"/>
  <c r="I46" i="6" s="1"/>
  <c r="T229" i="7" l="1"/>
  <c r="V229" i="7" s="1"/>
  <c r="X229" i="7"/>
  <c r="P230" i="7" s="1"/>
  <c r="T229" i="6"/>
  <c r="V229" i="6" s="1"/>
  <c r="X229" i="6"/>
  <c r="P230" i="6" s="1"/>
  <c r="G231" i="11"/>
  <c r="I231" i="11" s="1"/>
  <c r="K231" i="11"/>
  <c r="C232" i="11" s="1"/>
  <c r="G115" i="11"/>
  <c r="I115" i="11" s="1"/>
  <c r="K115" i="11"/>
  <c r="C116" i="11" s="1"/>
  <c r="AT229" i="6"/>
  <c r="AR229" i="6" s="1"/>
  <c r="AX229" i="6"/>
  <c r="AP230" i="6" s="1"/>
  <c r="AT230" i="6" s="1"/>
  <c r="AR230" i="6" s="1"/>
  <c r="AX230" i="6" s="1"/>
  <c r="AP231" i="6" s="1"/>
  <c r="AT231" i="6" s="1"/>
  <c r="AR231" i="6" s="1"/>
  <c r="AX231" i="6" s="1"/>
  <c r="AP232" i="6" s="1"/>
  <c r="G229" i="6"/>
  <c r="I229" i="6" s="1"/>
  <c r="K229" i="6"/>
  <c r="C230" i="6" s="1"/>
  <c r="G229" i="7"/>
  <c r="I229" i="7" s="1"/>
  <c r="K229" i="7"/>
  <c r="C230" i="7" s="1"/>
  <c r="G167" i="11"/>
  <c r="I167" i="11" s="1"/>
  <c r="K167" i="11"/>
  <c r="C168" i="11" s="1"/>
  <c r="G116" i="10"/>
  <c r="I116" i="10" s="1"/>
  <c r="K116" i="10"/>
  <c r="C117" i="10" s="1"/>
  <c r="K231" i="10"/>
  <c r="C232" i="10" s="1"/>
  <c r="G231" i="10"/>
  <c r="I231" i="10" s="1"/>
  <c r="K168" i="10"/>
  <c r="C169" i="10" s="1"/>
  <c r="G168" i="10"/>
  <c r="I168" i="10" s="1"/>
  <c r="G73" i="6"/>
  <c r="I73" i="6" s="1"/>
  <c r="K73" i="6"/>
  <c r="C74" i="6" s="1"/>
  <c r="G113" i="7"/>
  <c r="I113" i="7" s="1"/>
  <c r="K113" i="7"/>
  <c r="C114" i="7" s="1"/>
  <c r="G113" i="6"/>
  <c r="I113" i="6" s="1"/>
  <c r="K113" i="6"/>
  <c r="C114" i="6" s="1"/>
  <c r="G165" i="7"/>
  <c r="I165" i="7" s="1"/>
  <c r="K165" i="7"/>
  <c r="C166" i="7" s="1"/>
  <c r="G165" i="6"/>
  <c r="I165" i="6" s="1"/>
  <c r="K165" i="6"/>
  <c r="C166" i="6" s="1"/>
  <c r="AG73" i="5"/>
  <c r="AE73" i="5" s="1"/>
  <c r="AK73" i="5" s="1"/>
  <c r="AC74" i="5" s="1"/>
  <c r="X229" i="5"/>
  <c r="P230" i="5" s="1"/>
  <c r="T229" i="5"/>
  <c r="V229" i="5" s="1"/>
  <c r="K229" i="5"/>
  <c r="C230" i="5" s="1"/>
  <c r="G229" i="5"/>
  <c r="I229" i="5" s="1"/>
  <c r="K165" i="5"/>
  <c r="C166" i="5" s="1"/>
  <c r="G165" i="5"/>
  <c r="I165" i="5" s="1"/>
  <c r="T113" i="5"/>
  <c r="V113" i="5" s="1"/>
  <c r="X113" i="5"/>
  <c r="P114" i="5" s="1"/>
  <c r="AG41" i="5"/>
  <c r="AE41" i="5" s="1"/>
  <c r="AK41" i="5" s="1"/>
  <c r="AC42" i="5" s="1"/>
  <c r="G73" i="5"/>
  <c r="I73" i="5" s="1"/>
  <c r="K73" i="5"/>
  <c r="C74" i="5" s="1"/>
  <c r="G113" i="5"/>
  <c r="I113" i="5" s="1"/>
  <c r="K113" i="5"/>
  <c r="C114" i="5" s="1"/>
  <c r="E79" i="5"/>
  <c r="K78" i="11"/>
  <c r="C79" i="11" s="1"/>
  <c r="G78" i="11"/>
  <c r="E79" i="11"/>
  <c r="I78" i="11"/>
  <c r="Z115" i="11"/>
  <c r="R116" i="11" s="1"/>
  <c r="V115" i="11"/>
  <c r="X115" i="11" s="1"/>
  <c r="Z232" i="11"/>
  <c r="R233" i="11" s="1"/>
  <c r="V232" i="11"/>
  <c r="X232" i="11" s="1"/>
  <c r="G77" i="10"/>
  <c r="I77" i="10" s="1"/>
  <c r="K77" i="10"/>
  <c r="C78" i="10" s="1"/>
  <c r="E79" i="10"/>
  <c r="V232" i="10"/>
  <c r="X232" i="10" s="1"/>
  <c r="Z232" i="10"/>
  <c r="R233" i="10" s="1"/>
  <c r="V115" i="10"/>
  <c r="X115" i="10" s="1"/>
  <c r="Z115" i="10"/>
  <c r="R116" i="10" s="1"/>
  <c r="E78" i="9"/>
  <c r="G167" i="9"/>
  <c r="I167" i="9" s="1"/>
  <c r="K167" i="9"/>
  <c r="C168" i="9" s="1"/>
  <c r="K231" i="9"/>
  <c r="C232" i="9" s="1"/>
  <c r="G231" i="9"/>
  <c r="I231" i="9" s="1"/>
  <c r="AZ47" i="11"/>
  <c r="AX47" i="11" s="1"/>
  <c r="BD47" i="11" s="1"/>
  <c r="AV48" i="11" s="1"/>
  <c r="AZ75" i="11"/>
  <c r="AX75" i="11" s="1"/>
  <c r="BD75" i="11" s="1"/>
  <c r="AV76" i="11" s="1"/>
  <c r="AZ168" i="11"/>
  <c r="AX168" i="11" s="1"/>
  <c r="BD168" i="11" s="1"/>
  <c r="AV169" i="11" s="1"/>
  <c r="AZ116" i="11"/>
  <c r="AX116" i="11" s="1"/>
  <c r="BD116" i="11" s="1"/>
  <c r="AV117" i="11" s="1"/>
  <c r="AZ231" i="11"/>
  <c r="AX231" i="11" s="1"/>
  <c r="BD231" i="11" s="1"/>
  <c r="AV232" i="11" s="1"/>
  <c r="AZ168" i="10"/>
  <c r="AX168" i="10" s="1"/>
  <c r="BD168" i="10" s="1"/>
  <c r="AV169" i="10" s="1"/>
  <c r="AZ75" i="10"/>
  <c r="AX75" i="10" s="1"/>
  <c r="BD75" i="10" s="1"/>
  <c r="AV76" i="10" s="1"/>
  <c r="AZ116" i="10"/>
  <c r="AX116" i="10" s="1"/>
  <c r="BD116" i="10" s="1"/>
  <c r="AV117" i="10" s="1"/>
  <c r="AZ47" i="10"/>
  <c r="AX47" i="10" s="1"/>
  <c r="BD47" i="10" s="1"/>
  <c r="AV48" i="10" s="1"/>
  <c r="AZ231" i="10"/>
  <c r="AX231" i="10" s="1"/>
  <c r="BD231" i="10" s="1"/>
  <c r="AV232" i="10" s="1"/>
  <c r="AZ232" i="9"/>
  <c r="AX232" i="9" s="1"/>
  <c r="BD232" i="9" s="1"/>
  <c r="AV233" i="9" s="1"/>
  <c r="AZ76" i="9"/>
  <c r="AX76" i="9" s="1"/>
  <c r="BD76" i="9" s="1"/>
  <c r="AV77" i="9" s="1"/>
  <c r="AZ169" i="9"/>
  <c r="AX169" i="9" s="1"/>
  <c r="BD169" i="9" s="1"/>
  <c r="AV170" i="9" s="1"/>
  <c r="AZ116" i="9"/>
  <c r="AX116" i="9" s="1"/>
  <c r="BD116" i="9" s="1"/>
  <c r="AV117" i="9" s="1"/>
  <c r="AK115" i="11"/>
  <c r="AI115" i="11" s="1"/>
  <c r="AO115" i="11" s="1"/>
  <c r="AG116" i="11" s="1"/>
  <c r="AK231" i="11"/>
  <c r="AI231" i="11" s="1"/>
  <c r="AO231" i="11" s="1"/>
  <c r="AG232" i="11" s="1"/>
  <c r="AK167" i="11"/>
  <c r="AI167" i="11" s="1"/>
  <c r="AO167" i="11" s="1"/>
  <c r="AG168" i="11" s="1"/>
  <c r="AK75" i="11"/>
  <c r="AI75" i="11" s="1"/>
  <c r="AO75" i="11" s="1"/>
  <c r="AG76" i="11" s="1"/>
  <c r="AK47" i="11"/>
  <c r="AI47" i="11" s="1"/>
  <c r="AO47" i="11" s="1"/>
  <c r="AG48" i="11" s="1"/>
  <c r="AK231" i="10"/>
  <c r="AI231" i="10" s="1"/>
  <c r="AO231" i="10" s="1"/>
  <c r="AG232" i="10" s="1"/>
  <c r="AK47" i="10"/>
  <c r="AI47" i="10" s="1"/>
  <c r="AO47" i="10" s="1"/>
  <c r="AG48" i="10" s="1"/>
  <c r="AK115" i="10"/>
  <c r="AI115" i="10" s="1"/>
  <c r="AO115" i="10" s="1"/>
  <c r="AG116" i="10" s="1"/>
  <c r="AK75" i="10"/>
  <c r="AI75" i="10" s="1"/>
  <c r="AO75" i="10" s="1"/>
  <c r="AG76" i="10" s="1"/>
  <c r="AK167" i="10"/>
  <c r="AI167" i="10" s="1"/>
  <c r="AO167" i="10" s="1"/>
  <c r="AG168" i="10" s="1"/>
  <c r="AG159" i="9"/>
  <c r="AK159" i="9" s="1"/>
  <c r="AK48" i="9"/>
  <c r="AI48" i="9" s="1"/>
  <c r="AO48" i="9" s="1"/>
  <c r="AK232" i="9"/>
  <c r="AI232" i="9" s="1"/>
  <c r="AO232" i="9" s="1"/>
  <c r="AG233" i="9" s="1"/>
  <c r="AK116" i="9"/>
  <c r="AI116" i="9" s="1"/>
  <c r="AO116" i="9" s="1"/>
  <c r="AG117" i="9" s="1"/>
  <c r="AK76" i="9"/>
  <c r="AI76" i="9" s="1"/>
  <c r="AO76" i="9" s="1"/>
  <c r="AG77" i="9" s="1"/>
  <c r="Z76" i="11"/>
  <c r="R77" i="11" s="1"/>
  <c r="V76" i="11"/>
  <c r="X76" i="11" s="1"/>
  <c r="Z168" i="11"/>
  <c r="R169" i="11" s="1"/>
  <c r="V168" i="11"/>
  <c r="X168" i="11" s="1"/>
  <c r="Z168" i="10"/>
  <c r="R169" i="10" s="1"/>
  <c r="V168" i="10"/>
  <c r="X168" i="10" s="1"/>
  <c r="Z76" i="10"/>
  <c r="R77" i="10" s="1"/>
  <c r="V76" i="10"/>
  <c r="X76" i="10" s="1"/>
  <c r="Z77" i="9"/>
  <c r="R78" i="9" s="1"/>
  <c r="V77" i="9"/>
  <c r="X77" i="9" s="1"/>
  <c r="Z169" i="9"/>
  <c r="R170" i="9" s="1"/>
  <c r="V169" i="9"/>
  <c r="X169" i="9" s="1"/>
  <c r="Z116" i="9"/>
  <c r="R117" i="9" s="1"/>
  <c r="V116" i="9"/>
  <c r="X116" i="9" s="1"/>
  <c r="Z233" i="9"/>
  <c r="R234" i="9" s="1"/>
  <c r="V233" i="9"/>
  <c r="X233" i="9" s="1"/>
  <c r="K48" i="11"/>
  <c r="G48" i="11"/>
  <c r="I48" i="11" s="1"/>
  <c r="I49" i="11" s="1"/>
  <c r="K48" i="10"/>
  <c r="G48" i="10"/>
  <c r="I48" i="10" s="1"/>
  <c r="I49" i="10" s="1"/>
  <c r="K117" i="9"/>
  <c r="C118" i="9" s="1"/>
  <c r="G117" i="9"/>
  <c r="I117" i="9" s="1"/>
  <c r="AG231" i="7"/>
  <c r="AE231" i="7" s="1"/>
  <c r="AK231" i="7" s="1"/>
  <c r="AC232" i="7" s="1"/>
  <c r="AT232" i="7"/>
  <c r="AR232" i="7" s="1"/>
  <c r="AX232" i="7" s="1"/>
  <c r="AP233" i="7" s="1"/>
  <c r="AT232" i="6"/>
  <c r="AR232" i="6" s="1"/>
  <c r="AX232" i="6" s="1"/>
  <c r="AP233" i="6" s="1"/>
  <c r="AG231" i="6"/>
  <c r="AE231" i="6" s="1"/>
  <c r="AK231" i="6" s="1"/>
  <c r="AC232" i="6" s="1"/>
  <c r="AT233" i="5"/>
  <c r="AR233" i="5" s="1"/>
  <c r="AX233" i="5" s="1"/>
  <c r="AP234" i="5" s="1"/>
  <c r="AG233" i="5"/>
  <c r="AE233" i="5" s="1"/>
  <c r="AK233" i="5" s="1"/>
  <c r="AC234" i="5" s="1"/>
  <c r="AT116" i="7"/>
  <c r="AR116" i="7" s="1"/>
  <c r="AX116" i="7" s="1"/>
  <c r="AP117" i="7" s="1"/>
  <c r="AT48" i="7"/>
  <c r="AT75" i="7"/>
  <c r="AR75" i="7" s="1"/>
  <c r="AX75" i="7" s="1"/>
  <c r="AP76" i="7" s="1"/>
  <c r="AT168" i="7"/>
  <c r="AR168" i="7" s="1"/>
  <c r="AX168" i="7" s="1"/>
  <c r="AP169" i="7" s="1"/>
  <c r="AT168" i="6"/>
  <c r="AR168" i="6" s="1"/>
  <c r="AX168" i="6" s="1"/>
  <c r="AP169" i="6" s="1"/>
  <c r="AT48" i="6"/>
  <c r="AT116" i="6"/>
  <c r="AR116" i="6" s="1"/>
  <c r="AX116" i="6" s="1"/>
  <c r="AP117" i="6" s="1"/>
  <c r="AT75" i="6"/>
  <c r="AR75" i="6" s="1"/>
  <c r="AX75" i="6" s="1"/>
  <c r="AP76" i="6" s="1"/>
  <c r="AT168" i="5"/>
  <c r="AR168" i="5" s="1"/>
  <c r="AX168" i="5" s="1"/>
  <c r="AP169" i="5" s="1"/>
  <c r="AT116" i="5"/>
  <c r="AR116" i="5" s="1"/>
  <c r="AX116" i="5" s="1"/>
  <c r="AP117" i="5" s="1"/>
  <c r="AT76" i="5"/>
  <c r="AR76" i="5" s="1"/>
  <c r="AX76" i="5" s="1"/>
  <c r="AP77" i="5" s="1"/>
  <c r="AT48" i="5"/>
  <c r="AG75" i="7"/>
  <c r="AE75" i="7" s="1"/>
  <c r="AK75" i="7" s="1"/>
  <c r="AC76" i="7" s="1"/>
  <c r="AG116" i="7"/>
  <c r="AE116" i="7" s="1"/>
  <c r="AK116" i="7" s="1"/>
  <c r="AC117" i="7" s="1"/>
  <c r="AG48" i="7"/>
  <c r="AK168" i="7"/>
  <c r="AC169" i="7" s="1"/>
  <c r="AG168" i="7"/>
  <c r="AE168" i="7" s="1"/>
  <c r="AG116" i="6"/>
  <c r="AE116" i="6" s="1"/>
  <c r="AK116" i="6" s="1"/>
  <c r="AC117" i="6" s="1"/>
  <c r="AG48" i="6"/>
  <c r="AG75" i="6"/>
  <c r="AE75" i="6" s="1"/>
  <c r="AK75" i="6" s="1"/>
  <c r="AC76" i="6" s="1"/>
  <c r="AG168" i="6"/>
  <c r="AE168" i="6" s="1"/>
  <c r="AK168" i="6" s="1"/>
  <c r="AC169" i="6" s="1"/>
  <c r="AG169" i="5"/>
  <c r="AE169" i="5" s="1"/>
  <c r="AK169" i="5" s="1"/>
  <c r="AC170" i="5" s="1"/>
  <c r="AG117" i="5"/>
  <c r="AE117" i="5" s="1"/>
  <c r="AK117" i="5" s="1"/>
  <c r="AC118" i="5" s="1"/>
  <c r="AI49" i="5"/>
  <c r="G6" i="8" s="1"/>
  <c r="X167" i="7"/>
  <c r="P168" i="7" s="1"/>
  <c r="T167" i="7"/>
  <c r="V167" i="7" s="1"/>
  <c r="X167" i="6"/>
  <c r="P168" i="6" s="1"/>
  <c r="T167" i="6"/>
  <c r="V167" i="6" s="1"/>
  <c r="X167" i="5"/>
  <c r="P168" i="5" s="1"/>
  <c r="T167" i="5"/>
  <c r="V167" i="5" s="1"/>
  <c r="X115" i="7"/>
  <c r="P116" i="7" s="1"/>
  <c r="T115" i="7"/>
  <c r="V115" i="7" s="1"/>
  <c r="X115" i="6"/>
  <c r="P116" i="6" s="1"/>
  <c r="T115" i="6"/>
  <c r="V115" i="6" s="1"/>
  <c r="X75" i="7"/>
  <c r="P76" i="7" s="1"/>
  <c r="T75" i="7"/>
  <c r="V75" i="7" s="1"/>
  <c r="X75" i="6"/>
  <c r="P76" i="6" s="1"/>
  <c r="T75" i="6"/>
  <c r="V75" i="6" s="1"/>
  <c r="X75" i="5"/>
  <c r="P76" i="5" s="1"/>
  <c r="T75" i="5"/>
  <c r="V75" i="5" s="1"/>
  <c r="X47" i="7"/>
  <c r="P48" i="7" s="1"/>
  <c r="T47" i="7"/>
  <c r="V47" i="7" s="1"/>
  <c r="X47" i="6"/>
  <c r="P48" i="6" s="1"/>
  <c r="T47" i="6"/>
  <c r="V47" i="6" s="1"/>
  <c r="X47" i="5"/>
  <c r="P48" i="5" s="1"/>
  <c r="T48" i="5" s="1"/>
  <c r="T49" i="5" s="1"/>
  <c r="E33" i="8" s="1"/>
  <c r="V47" i="5"/>
  <c r="K44" i="5"/>
  <c r="C45" i="5" s="1"/>
  <c r="G44" i="5"/>
  <c r="I44" i="5" s="1"/>
  <c r="K73" i="7"/>
  <c r="C74" i="7" s="1"/>
  <c r="G73" i="7"/>
  <c r="K45" i="7"/>
  <c r="C46" i="7" s="1"/>
  <c r="G45" i="7"/>
  <c r="I45" i="7" s="1"/>
  <c r="E74" i="7"/>
  <c r="I73" i="7"/>
  <c r="E77" i="6"/>
  <c r="K47" i="6"/>
  <c r="C48" i="6" s="1"/>
  <c r="G47" i="6"/>
  <c r="I47" i="6" s="1"/>
  <c r="AR48" i="6" l="1"/>
  <c r="AT49" i="6"/>
  <c r="I42" i="8" s="1"/>
  <c r="AR48" i="7"/>
  <c r="AX48" i="7" s="1"/>
  <c r="AT49" i="7"/>
  <c r="I51" i="8" s="1"/>
  <c r="G166" i="6"/>
  <c r="I166" i="6" s="1"/>
  <c r="K166" i="6"/>
  <c r="C167" i="6" s="1"/>
  <c r="G166" i="7"/>
  <c r="I166" i="7" s="1"/>
  <c r="K166" i="7"/>
  <c r="C167" i="7" s="1"/>
  <c r="G114" i="6"/>
  <c r="I114" i="6" s="1"/>
  <c r="K114" i="6"/>
  <c r="C115" i="6" s="1"/>
  <c r="G114" i="7"/>
  <c r="I114" i="7" s="1"/>
  <c r="K114" i="7"/>
  <c r="C115" i="7" s="1"/>
  <c r="K74" i="6"/>
  <c r="C75" i="6" s="1"/>
  <c r="G74" i="6"/>
  <c r="I74" i="6" s="1"/>
  <c r="G117" i="10"/>
  <c r="I117" i="10" s="1"/>
  <c r="K117" i="10"/>
  <c r="C118" i="10" s="1"/>
  <c r="G168" i="11"/>
  <c r="I168" i="11" s="1"/>
  <c r="K168" i="11"/>
  <c r="C169" i="11" s="1"/>
  <c r="G230" i="7"/>
  <c r="I230" i="7" s="1"/>
  <c r="K230" i="7"/>
  <c r="C231" i="7" s="1"/>
  <c r="G230" i="6"/>
  <c r="I230" i="6" s="1"/>
  <c r="K230" i="6"/>
  <c r="C231" i="6" s="1"/>
  <c r="K116" i="11"/>
  <c r="C117" i="11" s="1"/>
  <c r="G116" i="11"/>
  <c r="I116" i="11" s="1"/>
  <c r="K232" i="11"/>
  <c r="C233" i="11" s="1"/>
  <c r="G232" i="11"/>
  <c r="I232" i="11" s="1"/>
  <c r="T230" i="6"/>
  <c r="V230" i="6" s="1"/>
  <c r="X230" i="6"/>
  <c r="P231" i="6" s="1"/>
  <c r="X230" i="7"/>
  <c r="P231" i="7" s="1"/>
  <c r="T230" i="7"/>
  <c r="V230" i="7" s="1"/>
  <c r="AE48" i="6"/>
  <c r="AK48" i="6" s="1"/>
  <c r="AG49" i="6"/>
  <c r="G42" i="8" s="1"/>
  <c r="AE48" i="7"/>
  <c r="AK48" i="7" s="1"/>
  <c r="AG49" i="7"/>
  <c r="G51" i="8" s="1"/>
  <c r="G169" i="10"/>
  <c r="I169" i="10" s="1"/>
  <c r="K169" i="10"/>
  <c r="C170" i="10" s="1"/>
  <c r="G232" i="10"/>
  <c r="I232" i="10" s="1"/>
  <c r="K232" i="10"/>
  <c r="C233" i="10" s="1"/>
  <c r="K114" i="5"/>
  <c r="C115" i="5" s="1"/>
  <c r="G114" i="5"/>
  <c r="I114" i="5" s="1"/>
  <c r="K74" i="5"/>
  <c r="C75" i="5" s="1"/>
  <c r="G74" i="5"/>
  <c r="I74" i="5" s="1"/>
  <c r="AG42" i="5"/>
  <c r="AE42" i="5" s="1"/>
  <c r="AK42" i="5" s="1"/>
  <c r="AC43" i="5" s="1"/>
  <c r="T114" i="5"/>
  <c r="V114" i="5" s="1"/>
  <c r="X114" i="5"/>
  <c r="P115" i="5" s="1"/>
  <c r="AG74" i="5"/>
  <c r="AE74" i="5" s="1"/>
  <c r="AK74" i="5" s="1"/>
  <c r="AC75" i="5" s="1"/>
  <c r="AR48" i="5"/>
  <c r="AX48" i="5" s="1"/>
  <c r="AT49" i="5"/>
  <c r="I33" i="8" s="1"/>
  <c r="G166" i="5"/>
  <c r="I166" i="5" s="1"/>
  <c r="K166" i="5"/>
  <c r="C167" i="5" s="1"/>
  <c r="G230" i="5"/>
  <c r="I230" i="5" s="1"/>
  <c r="K230" i="5"/>
  <c r="C231" i="5" s="1"/>
  <c r="T230" i="5"/>
  <c r="V230" i="5" s="1"/>
  <c r="X230" i="5"/>
  <c r="P231" i="5" s="1"/>
  <c r="E80" i="5"/>
  <c r="E80" i="11"/>
  <c r="K79" i="11"/>
  <c r="C80" i="11" s="1"/>
  <c r="G79" i="11"/>
  <c r="I79" i="11" s="1"/>
  <c r="Z233" i="11"/>
  <c r="R234" i="11" s="1"/>
  <c r="V233" i="11"/>
  <c r="X233" i="11" s="1"/>
  <c r="Z116" i="11"/>
  <c r="R117" i="11" s="1"/>
  <c r="V116" i="11"/>
  <c r="X116" i="11" s="1"/>
  <c r="K78" i="10"/>
  <c r="C79" i="10" s="1"/>
  <c r="G78" i="10"/>
  <c r="I78" i="10" s="1"/>
  <c r="E80" i="10"/>
  <c r="Z116" i="10"/>
  <c r="R117" i="10" s="1"/>
  <c r="V116" i="10"/>
  <c r="X116" i="10" s="1"/>
  <c r="Z233" i="10"/>
  <c r="R234" i="10" s="1"/>
  <c r="V233" i="10"/>
  <c r="X233" i="10" s="1"/>
  <c r="E79" i="9"/>
  <c r="G168" i="9"/>
  <c r="I168" i="9" s="1"/>
  <c r="K168" i="9"/>
  <c r="C169" i="9" s="1"/>
  <c r="G232" i="9"/>
  <c r="I232" i="9" s="1"/>
  <c r="K232" i="9"/>
  <c r="C233" i="9" s="1"/>
  <c r="AZ117" i="11"/>
  <c r="AX117" i="11" s="1"/>
  <c r="BD117" i="11" s="1"/>
  <c r="AV118" i="11" s="1"/>
  <c r="AZ76" i="11"/>
  <c r="AX76" i="11" s="1"/>
  <c r="BD76" i="11" s="1"/>
  <c r="AV77" i="11" s="1"/>
  <c r="AZ169" i="11"/>
  <c r="AX169" i="11" s="1"/>
  <c r="BD169" i="11" s="1"/>
  <c r="AV170" i="11" s="1"/>
  <c r="AZ48" i="11"/>
  <c r="AX48" i="11" s="1"/>
  <c r="BD48" i="11" s="1"/>
  <c r="AZ232" i="11"/>
  <c r="AX232" i="11" s="1"/>
  <c r="BD232" i="11" s="1"/>
  <c r="AV233" i="11" s="1"/>
  <c r="AZ48" i="10"/>
  <c r="AX48" i="10" s="1"/>
  <c r="BD48" i="10" s="1"/>
  <c r="AZ76" i="10"/>
  <c r="AX76" i="10" s="1"/>
  <c r="BD76" i="10" s="1"/>
  <c r="AV77" i="10" s="1"/>
  <c r="AZ117" i="10"/>
  <c r="AX117" i="10" s="1"/>
  <c r="BD117" i="10" s="1"/>
  <c r="AV118" i="10" s="1"/>
  <c r="AZ169" i="10"/>
  <c r="AX169" i="10" s="1"/>
  <c r="BD169" i="10" s="1"/>
  <c r="AV170" i="10" s="1"/>
  <c r="AZ232" i="10"/>
  <c r="AX232" i="10" s="1"/>
  <c r="BD232" i="10" s="1"/>
  <c r="AV233" i="10" s="1"/>
  <c r="AZ117" i="9"/>
  <c r="AX117" i="9" s="1"/>
  <c r="BD117" i="9" s="1"/>
  <c r="AV118" i="9" s="1"/>
  <c r="AZ170" i="9"/>
  <c r="AX170" i="9" s="1"/>
  <c r="BD170" i="9" s="1"/>
  <c r="AV171" i="9" s="1"/>
  <c r="AZ77" i="9"/>
  <c r="AX77" i="9" s="1"/>
  <c r="BD77" i="9" s="1"/>
  <c r="AV78" i="9" s="1"/>
  <c r="AZ233" i="9"/>
  <c r="AX233" i="9" s="1"/>
  <c r="BD233" i="9" s="1"/>
  <c r="AV234" i="9" s="1"/>
  <c r="AK232" i="11"/>
  <c r="AI232" i="11" s="1"/>
  <c r="AO232" i="11" s="1"/>
  <c r="AG233" i="11" s="1"/>
  <c r="AK116" i="11"/>
  <c r="AI116" i="11" s="1"/>
  <c r="AO116" i="11" s="1"/>
  <c r="AG117" i="11" s="1"/>
  <c r="AK48" i="11"/>
  <c r="AI48" i="11" s="1"/>
  <c r="AO48" i="11" s="1"/>
  <c r="AK76" i="11"/>
  <c r="AI76" i="11" s="1"/>
  <c r="AO76" i="11" s="1"/>
  <c r="AG77" i="11" s="1"/>
  <c r="AK168" i="11"/>
  <c r="AI168" i="11" s="1"/>
  <c r="AO168" i="11" s="1"/>
  <c r="AG169" i="11" s="1"/>
  <c r="AK232" i="10"/>
  <c r="AI232" i="10" s="1"/>
  <c r="AO232" i="10" s="1"/>
  <c r="AG233" i="10" s="1"/>
  <c r="AK168" i="10"/>
  <c r="AI168" i="10" s="1"/>
  <c r="AO168" i="10" s="1"/>
  <c r="AG169" i="10" s="1"/>
  <c r="AK76" i="10"/>
  <c r="AI76" i="10" s="1"/>
  <c r="AO76" i="10" s="1"/>
  <c r="AG77" i="10" s="1"/>
  <c r="AK116" i="10"/>
  <c r="AI116" i="10" s="1"/>
  <c r="AO116" i="10" s="1"/>
  <c r="AG117" i="10" s="1"/>
  <c r="AK48" i="10"/>
  <c r="AI48" i="10" s="1"/>
  <c r="AO48" i="10" s="1"/>
  <c r="AI159" i="9"/>
  <c r="AO159" i="9" s="1"/>
  <c r="AK233" i="9"/>
  <c r="AI233" i="9" s="1"/>
  <c r="AO233" i="9" s="1"/>
  <c r="AG234" i="9" s="1"/>
  <c r="AK77" i="9"/>
  <c r="AI77" i="9" s="1"/>
  <c r="AO77" i="9" s="1"/>
  <c r="AG78" i="9" s="1"/>
  <c r="AK117" i="9"/>
  <c r="AI117" i="9" s="1"/>
  <c r="AO117" i="9" s="1"/>
  <c r="AG118" i="9" s="1"/>
  <c r="Z169" i="11"/>
  <c r="R170" i="11" s="1"/>
  <c r="V169" i="11"/>
  <c r="X169" i="11" s="1"/>
  <c r="Z77" i="11"/>
  <c r="R78" i="11" s="1"/>
  <c r="V77" i="11"/>
  <c r="X77" i="11" s="1"/>
  <c r="Z77" i="10"/>
  <c r="R78" i="10" s="1"/>
  <c r="V77" i="10"/>
  <c r="X77" i="10" s="1"/>
  <c r="Z169" i="10"/>
  <c r="R170" i="10" s="1"/>
  <c r="V169" i="10"/>
  <c r="X169" i="10" s="1"/>
  <c r="Z234" i="9"/>
  <c r="R235" i="9" s="1"/>
  <c r="V234" i="9"/>
  <c r="X234" i="9" s="1"/>
  <c r="Z117" i="9"/>
  <c r="R118" i="9" s="1"/>
  <c r="V117" i="9"/>
  <c r="X117" i="9" s="1"/>
  <c r="Z170" i="9"/>
  <c r="R171" i="9" s="1"/>
  <c r="V170" i="9"/>
  <c r="X170" i="9" s="1"/>
  <c r="Z78" i="9"/>
  <c r="R79" i="9" s="1"/>
  <c r="V78" i="9"/>
  <c r="X78" i="9" s="1"/>
  <c r="G118" i="9"/>
  <c r="I118" i="9" s="1"/>
  <c r="K118" i="9"/>
  <c r="C119" i="9" s="1"/>
  <c r="AG232" i="7"/>
  <c r="AE232" i="7" s="1"/>
  <c r="AK232" i="7" s="1"/>
  <c r="AC233" i="7" s="1"/>
  <c r="AT233" i="7"/>
  <c r="AR233" i="7" s="1"/>
  <c r="AX233" i="7" s="1"/>
  <c r="AP234" i="7" s="1"/>
  <c r="AT233" i="6"/>
  <c r="AR233" i="6" s="1"/>
  <c r="AX233" i="6" s="1"/>
  <c r="AP234" i="6" s="1"/>
  <c r="AG232" i="6"/>
  <c r="AE232" i="6" s="1"/>
  <c r="AK232" i="6" s="1"/>
  <c r="AC233" i="6" s="1"/>
  <c r="AT234" i="5"/>
  <c r="AR234" i="5" s="1"/>
  <c r="AX234" i="5" s="1"/>
  <c r="AP235" i="5" s="1"/>
  <c r="AG234" i="5"/>
  <c r="AE234" i="5" s="1"/>
  <c r="AK234" i="5" s="1"/>
  <c r="AC235" i="5" s="1"/>
  <c r="AT169" i="7"/>
  <c r="AR169" i="7" s="1"/>
  <c r="AX169" i="7" s="1"/>
  <c r="AP170" i="7" s="1"/>
  <c r="AT117" i="7"/>
  <c r="AR117" i="7" s="1"/>
  <c r="AX117" i="7" s="1"/>
  <c r="AP118" i="7" s="1"/>
  <c r="AT76" i="7"/>
  <c r="AR76" i="7" s="1"/>
  <c r="AX76" i="7" s="1"/>
  <c r="AP77" i="7" s="1"/>
  <c r="AT76" i="6"/>
  <c r="AR76" i="6" s="1"/>
  <c r="AX76" i="6" s="1"/>
  <c r="AP77" i="6" s="1"/>
  <c r="AT117" i="6"/>
  <c r="AR117" i="6" s="1"/>
  <c r="AX117" i="6" s="1"/>
  <c r="AP118" i="6" s="1"/>
  <c r="AT169" i="6"/>
  <c r="AR169" i="6" s="1"/>
  <c r="AX169" i="6" s="1"/>
  <c r="AP170" i="6" s="1"/>
  <c r="AT169" i="5"/>
  <c r="AR169" i="5" s="1"/>
  <c r="AX169" i="5" s="1"/>
  <c r="AP170" i="5" s="1"/>
  <c r="AT117" i="5"/>
  <c r="AR117" i="5" s="1"/>
  <c r="AX117" i="5" s="1"/>
  <c r="AP118" i="5" s="1"/>
  <c r="AT77" i="5"/>
  <c r="AR77" i="5" s="1"/>
  <c r="AX77" i="5" s="1"/>
  <c r="AP78" i="5" s="1"/>
  <c r="AG117" i="7"/>
  <c r="AE117" i="7" s="1"/>
  <c r="AK117" i="7" s="1"/>
  <c r="AC118" i="7" s="1"/>
  <c r="AG76" i="7"/>
  <c r="AE76" i="7" s="1"/>
  <c r="AK76" i="7" s="1"/>
  <c r="AC77" i="7" s="1"/>
  <c r="AG169" i="7"/>
  <c r="AE169" i="7" s="1"/>
  <c r="AK169" i="7"/>
  <c r="AC170" i="7" s="1"/>
  <c r="AG76" i="6"/>
  <c r="AE76" i="6" s="1"/>
  <c r="AK76" i="6" s="1"/>
  <c r="AC77" i="6" s="1"/>
  <c r="AG117" i="6"/>
  <c r="AE117" i="6" s="1"/>
  <c r="AK117" i="6" s="1"/>
  <c r="AC118" i="6" s="1"/>
  <c r="AG169" i="6"/>
  <c r="AE169" i="6" s="1"/>
  <c r="AK169" i="6" s="1"/>
  <c r="AC170" i="6" s="1"/>
  <c r="AG170" i="5"/>
  <c r="AE170" i="5" s="1"/>
  <c r="AK170" i="5" s="1"/>
  <c r="AC171" i="5" s="1"/>
  <c r="AG118" i="5"/>
  <c r="AE118" i="5" s="1"/>
  <c r="AK118" i="5" s="1"/>
  <c r="AC119" i="5" s="1"/>
  <c r="X168" i="7"/>
  <c r="P169" i="7" s="1"/>
  <c r="T168" i="7"/>
  <c r="V168" i="7" s="1"/>
  <c r="X168" i="6"/>
  <c r="P169" i="6" s="1"/>
  <c r="T168" i="6"/>
  <c r="V168" i="6" s="1"/>
  <c r="X168" i="5"/>
  <c r="P169" i="5" s="1"/>
  <c r="T168" i="5"/>
  <c r="V168" i="5" s="1"/>
  <c r="X116" i="7"/>
  <c r="P117" i="7" s="1"/>
  <c r="T116" i="7"/>
  <c r="V116" i="7" s="1"/>
  <c r="X116" i="6"/>
  <c r="P117" i="6" s="1"/>
  <c r="T116" i="6"/>
  <c r="V116" i="6" s="1"/>
  <c r="T76" i="7"/>
  <c r="V76" i="7" s="1"/>
  <c r="X76" i="7"/>
  <c r="P77" i="7" s="1"/>
  <c r="T76" i="6"/>
  <c r="V76" i="6" s="1"/>
  <c r="X76" i="6"/>
  <c r="P77" i="6" s="1"/>
  <c r="X76" i="5"/>
  <c r="P77" i="5" s="1"/>
  <c r="T76" i="5"/>
  <c r="V76" i="5" s="1"/>
  <c r="X48" i="7"/>
  <c r="T48" i="7"/>
  <c r="X48" i="6"/>
  <c r="T48" i="6"/>
  <c r="X48" i="5"/>
  <c r="V48" i="5"/>
  <c r="V49" i="5" s="1"/>
  <c r="E6" i="8" s="1"/>
  <c r="K45" i="5"/>
  <c r="C46" i="5" s="1"/>
  <c r="G45" i="5"/>
  <c r="I45" i="5" s="1"/>
  <c r="E75" i="7"/>
  <c r="K46" i="7"/>
  <c r="C47" i="7" s="1"/>
  <c r="G46" i="7"/>
  <c r="I46" i="7" s="1"/>
  <c r="G74" i="7"/>
  <c r="I74" i="7" s="1"/>
  <c r="K74" i="7"/>
  <c r="C75" i="7" s="1"/>
  <c r="E78" i="6"/>
  <c r="K48" i="6"/>
  <c r="G48" i="6"/>
  <c r="G233" i="10" l="1"/>
  <c r="I233" i="10" s="1"/>
  <c r="K233" i="10"/>
  <c r="C234" i="10" s="1"/>
  <c r="K170" i="10"/>
  <c r="C171" i="10" s="1"/>
  <c r="G170" i="10"/>
  <c r="I170" i="10" s="1"/>
  <c r="X231" i="6"/>
  <c r="P232" i="6" s="1"/>
  <c r="T231" i="6"/>
  <c r="V231" i="6" s="1"/>
  <c r="G231" i="6"/>
  <c r="I231" i="6" s="1"/>
  <c r="K231" i="6"/>
  <c r="C232" i="6" s="1"/>
  <c r="K231" i="7"/>
  <c r="C232" i="7" s="1"/>
  <c r="G231" i="7"/>
  <c r="I231" i="7" s="1"/>
  <c r="K169" i="11"/>
  <c r="C170" i="11" s="1"/>
  <c r="G169" i="11"/>
  <c r="I169" i="11" s="1"/>
  <c r="G118" i="10"/>
  <c r="I118" i="10" s="1"/>
  <c r="K118" i="10"/>
  <c r="C119" i="10" s="1"/>
  <c r="G115" i="7"/>
  <c r="I115" i="7" s="1"/>
  <c r="K115" i="7"/>
  <c r="C116" i="7" s="1"/>
  <c r="G115" i="6"/>
  <c r="I115" i="6" s="1"/>
  <c r="K115" i="6"/>
  <c r="C116" i="6" s="1"/>
  <c r="G167" i="7"/>
  <c r="I167" i="7" s="1"/>
  <c r="K167" i="7"/>
  <c r="C168" i="7" s="1"/>
  <c r="G167" i="6"/>
  <c r="I167" i="6" s="1"/>
  <c r="K167" i="6"/>
  <c r="C168" i="6" s="1"/>
  <c r="I48" i="6"/>
  <c r="I49" i="6" s="1"/>
  <c r="C15" i="8" s="1"/>
  <c r="G49" i="6"/>
  <c r="C42" i="8" s="1"/>
  <c r="V48" i="6"/>
  <c r="V49" i="6" s="1"/>
  <c r="E15" i="8" s="1"/>
  <c r="T49" i="6"/>
  <c r="E42" i="8" s="1"/>
  <c r="V48" i="7"/>
  <c r="V49" i="7" s="1"/>
  <c r="E24" i="8" s="1"/>
  <c r="T49" i="7"/>
  <c r="E51" i="8" s="1"/>
  <c r="T231" i="7"/>
  <c r="V231" i="7" s="1"/>
  <c r="X231" i="7"/>
  <c r="P232" i="7" s="1"/>
  <c r="K233" i="11"/>
  <c r="C234" i="11" s="1"/>
  <c r="G233" i="11"/>
  <c r="I233" i="11" s="1"/>
  <c r="K117" i="11"/>
  <c r="C118" i="11" s="1"/>
  <c r="G117" i="11"/>
  <c r="I117" i="11" s="1"/>
  <c r="G75" i="6"/>
  <c r="I75" i="6" s="1"/>
  <c r="K75" i="6"/>
  <c r="C76" i="6" s="1"/>
  <c r="AX48" i="6"/>
  <c r="AR49" i="6"/>
  <c r="T231" i="5"/>
  <c r="V231" i="5" s="1"/>
  <c r="X231" i="5"/>
  <c r="P232" i="5" s="1"/>
  <c r="K231" i="5"/>
  <c r="C232" i="5" s="1"/>
  <c r="G231" i="5"/>
  <c r="I231" i="5" s="1"/>
  <c r="K167" i="5"/>
  <c r="C168" i="5" s="1"/>
  <c r="G167" i="5"/>
  <c r="I167" i="5" s="1"/>
  <c r="AG75" i="5"/>
  <c r="AE75" i="5" s="1"/>
  <c r="AK75" i="5" s="1"/>
  <c r="AC76" i="5" s="1"/>
  <c r="T115" i="5"/>
  <c r="V115" i="5" s="1"/>
  <c r="X115" i="5"/>
  <c r="P116" i="5" s="1"/>
  <c r="AG43" i="5"/>
  <c r="AE43" i="5" s="1"/>
  <c r="AK43" i="5" s="1"/>
  <c r="AC44" i="5" s="1"/>
  <c r="G75" i="5"/>
  <c r="I75" i="5" s="1"/>
  <c r="K75" i="5"/>
  <c r="C76" i="5" s="1"/>
  <c r="G115" i="5"/>
  <c r="I115" i="5" s="1"/>
  <c r="K115" i="5"/>
  <c r="C116" i="5" s="1"/>
  <c r="E81" i="5"/>
  <c r="K80" i="11"/>
  <c r="C81" i="11" s="1"/>
  <c r="G80" i="11"/>
  <c r="E81" i="11"/>
  <c r="I80" i="11"/>
  <c r="V117" i="11"/>
  <c r="X117" i="11" s="1"/>
  <c r="Z117" i="11"/>
  <c r="R118" i="11" s="1"/>
  <c r="V234" i="11"/>
  <c r="X234" i="11" s="1"/>
  <c r="Z234" i="11"/>
  <c r="R235" i="11" s="1"/>
  <c r="E81" i="10"/>
  <c r="G79" i="10"/>
  <c r="I79" i="10" s="1"/>
  <c r="K79" i="10"/>
  <c r="C80" i="10" s="1"/>
  <c r="Z234" i="10"/>
  <c r="R235" i="10" s="1"/>
  <c r="V234" i="10"/>
  <c r="X234" i="10" s="1"/>
  <c r="Z117" i="10"/>
  <c r="R118" i="10" s="1"/>
  <c r="V117" i="10"/>
  <c r="X117" i="10" s="1"/>
  <c r="E80" i="9"/>
  <c r="G233" i="9"/>
  <c r="I233" i="9" s="1"/>
  <c r="K233" i="9"/>
  <c r="C234" i="9" s="1"/>
  <c r="K169" i="9"/>
  <c r="C170" i="9" s="1"/>
  <c r="G169" i="9"/>
  <c r="I169" i="9" s="1"/>
  <c r="AZ77" i="11"/>
  <c r="AX77" i="11" s="1"/>
  <c r="BD77" i="11" s="1"/>
  <c r="AV78" i="11" s="1"/>
  <c r="AZ170" i="11"/>
  <c r="AX170" i="11" s="1"/>
  <c r="BD170" i="11" s="1"/>
  <c r="AV171" i="11" s="1"/>
  <c r="AZ118" i="11"/>
  <c r="AX118" i="11" s="1"/>
  <c r="BD118" i="11" s="1"/>
  <c r="AV119" i="11" s="1"/>
  <c r="AZ233" i="11"/>
  <c r="AX233" i="11" s="1"/>
  <c r="BD233" i="11" s="1"/>
  <c r="AV234" i="11" s="1"/>
  <c r="AZ170" i="10"/>
  <c r="AX170" i="10" s="1"/>
  <c r="BD170" i="10" s="1"/>
  <c r="AV171" i="10" s="1"/>
  <c r="AZ77" i="10"/>
  <c r="AX77" i="10" s="1"/>
  <c r="BD77" i="10" s="1"/>
  <c r="AV78" i="10" s="1"/>
  <c r="AZ118" i="10"/>
  <c r="AX118" i="10" s="1"/>
  <c r="BD118" i="10" s="1"/>
  <c r="AV119" i="10" s="1"/>
  <c r="AZ233" i="10"/>
  <c r="AX233" i="10" s="1"/>
  <c r="BD233" i="10"/>
  <c r="AV234" i="10" s="1"/>
  <c r="AZ234" i="9"/>
  <c r="AX234" i="9" s="1"/>
  <c r="BD234" i="9" s="1"/>
  <c r="AV235" i="9" s="1"/>
  <c r="AZ78" i="9"/>
  <c r="AX78" i="9" s="1"/>
  <c r="BD78" i="9" s="1"/>
  <c r="AV79" i="9" s="1"/>
  <c r="AZ171" i="9"/>
  <c r="AX171" i="9" s="1"/>
  <c r="BD171" i="9" s="1"/>
  <c r="AV172" i="9" s="1"/>
  <c r="AZ118" i="9"/>
  <c r="AX118" i="9" s="1"/>
  <c r="BD118" i="9" s="1"/>
  <c r="AV119" i="9" s="1"/>
  <c r="AK117" i="11"/>
  <c r="AI117" i="11" s="1"/>
  <c r="AO117" i="11" s="1"/>
  <c r="AG118" i="11" s="1"/>
  <c r="AK233" i="11"/>
  <c r="AI233" i="11" s="1"/>
  <c r="AO233" i="11" s="1"/>
  <c r="AG234" i="11" s="1"/>
  <c r="AK169" i="11"/>
  <c r="AI169" i="11" s="1"/>
  <c r="AO169" i="11" s="1"/>
  <c r="AG170" i="11" s="1"/>
  <c r="AK77" i="11"/>
  <c r="AI77" i="11" s="1"/>
  <c r="AO77" i="11" s="1"/>
  <c r="AG78" i="11" s="1"/>
  <c r="AK117" i="10"/>
  <c r="AI117" i="10" s="1"/>
  <c r="AO117" i="10" s="1"/>
  <c r="AG118" i="10" s="1"/>
  <c r="AK169" i="10"/>
  <c r="AI169" i="10" s="1"/>
  <c r="AO169" i="10" s="1"/>
  <c r="AG170" i="10" s="1"/>
  <c r="AK77" i="10"/>
  <c r="AI77" i="10" s="1"/>
  <c r="AO77" i="10" s="1"/>
  <c r="AG78" i="10" s="1"/>
  <c r="AK233" i="10"/>
  <c r="AI233" i="10" s="1"/>
  <c r="AO233" i="10" s="1"/>
  <c r="AG234" i="10" s="1"/>
  <c r="AG160" i="9"/>
  <c r="AK160" i="9" s="1"/>
  <c r="AK118" i="9"/>
  <c r="AI118" i="9" s="1"/>
  <c r="AO118" i="9" s="1"/>
  <c r="AG119" i="9" s="1"/>
  <c r="AK234" i="9"/>
  <c r="AI234" i="9" s="1"/>
  <c r="AO234" i="9" s="1"/>
  <c r="AG235" i="9" s="1"/>
  <c r="AK78" i="9"/>
  <c r="AI78" i="9" s="1"/>
  <c r="AO78" i="9" s="1"/>
  <c r="AG79" i="9" s="1"/>
  <c r="Z78" i="11"/>
  <c r="R79" i="11" s="1"/>
  <c r="V78" i="11"/>
  <c r="X78" i="11" s="1"/>
  <c r="Z170" i="11"/>
  <c r="R171" i="11" s="1"/>
  <c r="V170" i="11"/>
  <c r="X170" i="11" s="1"/>
  <c r="Z170" i="10"/>
  <c r="R171" i="10" s="1"/>
  <c r="V170" i="10"/>
  <c r="X170" i="10" s="1"/>
  <c r="Z78" i="10"/>
  <c r="R79" i="10" s="1"/>
  <c r="V78" i="10"/>
  <c r="X78" i="10" s="1"/>
  <c r="Z79" i="9"/>
  <c r="R80" i="9" s="1"/>
  <c r="V79" i="9"/>
  <c r="X79" i="9" s="1"/>
  <c r="Z171" i="9"/>
  <c r="R172" i="9" s="1"/>
  <c r="V171" i="9"/>
  <c r="X171" i="9" s="1"/>
  <c r="Z118" i="9"/>
  <c r="R119" i="9" s="1"/>
  <c r="V118" i="9"/>
  <c r="X118" i="9" s="1"/>
  <c r="Z235" i="9"/>
  <c r="R236" i="9" s="1"/>
  <c r="V235" i="9"/>
  <c r="X235" i="9" s="1"/>
  <c r="K119" i="9"/>
  <c r="C120" i="9" s="1"/>
  <c r="G119" i="9"/>
  <c r="I119" i="9" s="1"/>
  <c r="AT234" i="7"/>
  <c r="AR234" i="7" s="1"/>
  <c r="AX234" i="7" s="1"/>
  <c r="AP235" i="7" s="1"/>
  <c r="AG233" i="7"/>
  <c r="AE233" i="7" s="1"/>
  <c r="AK233" i="7" s="1"/>
  <c r="AC234" i="7" s="1"/>
  <c r="AT234" i="6"/>
  <c r="AR234" i="6" s="1"/>
  <c r="AX234" i="6" s="1"/>
  <c r="AP235" i="6" s="1"/>
  <c r="AG233" i="6"/>
  <c r="AE233" i="6" s="1"/>
  <c r="AK233" i="6" s="1"/>
  <c r="AC234" i="6" s="1"/>
  <c r="AT235" i="5"/>
  <c r="AR235" i="5" s="1"/>
  <c r="AX235" i="5" s="1"/>
  <c r="AP236" i="5" s="1"/>
  <c r="AG235" i="5"/>
  <c r="AE235" i="5" s="1"/>
  <c r="AK235" i="5" s="1"/>
  <c r="AC236" i="5" s="1"/>
  <c r="AT170" i="7"/>
  <c r="AR170" i="7" s="1"/>
  <c r="AX170" i="7" s="1"/>
  <c r="AP171" i="7" s="1"/>
  <c r="AT77" i="7"/>
  <c r="AR77" i="7" s="1"/>
  <c r="AX77" i="7" s="1"/>
  <c r="AP78" i="7" s="1"/>
  <c r="AT118" i="7"/>
  <c r="AR118" i="7" s="1"/>
  <c r="AX118" i="7" s="1"/>
  <c r="AP119" i="7" s="1"/>
  <c r="AT118" i="6"/>
  <c r="AR118" i="6" s="1"/>
  <c r="AX118" i="6" s="1"/>
  <c r="AP119" i="6" s="1"/>
  <c r="AT170" i="6"/>
  <c r="AR170" i="6" s="1"/>
  <c r="AX170" i="6" s="1"/>
  <c r="AP171" i="6" s="1"/>
  <c r="AT77" i="6"/>
  <c r="AR77" i="6" s="1"/>
  <c r="AX77" i="6" s="1"/>
  <c r="AP78" i="6" s="1"/>
  <c r="AT170" i="5"/>
  <c r="AR170" i="5" s="1"/>
  <c r="AX170" i="5" s="1"/>
  <c r="AP171" i="5" s="1"/>
  <c r="AT118" i="5"/>
  <c r="AR118" i="5" s="1"/>
  <c r="AX118" i="5" s="1"/>
  <c r="AP119" i="5" s="1"/>
  <c r="AT78" i="5"/>
  <c r="AR78" i="5" s="1"/>
  <c r="AX78" i="5" s="1"/>
  <c r="AP79" i="5" s="1"/>
  <c r="AG77" i="7"/>
  <c r="AE77" i="7" s="1"/>
  <c r="AK77" i="7" s="1"/>
  <c r="AC78" i="7" s="1"/>
  <c r="AG118" i="7"/>
  <c r="AE118" i="7" s="1"/>
  <c r="AK118" i="7" s="1"/>
  <c r="AC119" i="7" s="1"/>
  <c r="AG170" i="7"/>
  <c r="AE170" i="7" s="1"/>
  <c r="AK170" i="7" s="1"/>
  <c r="AC171" i="7" s="1"/>
  <c r="AG118" i="6"/>
  <c r="AE118" i="6" s="1"/>
  <c r="AK118" i="6" s="1"/>
  <c r="AC119" i="6" s="1"/>
  <c r="AG170" i="6"/>
  <c r="AE170" i="6" s="1"/>
  <c r="AK170" i="6" s="1"/>
  <c r="AC171" i="6" s="1"/>
  <c r="AG77" i="6"/>
  <c r="AE77" i="6" s="1"/>
  <c r="AK77" i="6" s="1"/>
  <c r="AC78" i="6" s="1"/>
  <c r="AG171" i="5"/>
  <c r="AE171" i="5" s="1"/>
  <c r="AK171" i="5" s="1"/>
  <c r="AC172" i="5" s="1"/>
  <c r="AG119" i="5"/>
  <c r="AE119" i="5" s="1"/>
  <c r="AK119" i="5" s="1"/>
  <c r="AC120" i="5" s="1"/>
  <c r="X169" i="7"/>
  <c r="P170" i="7" s="1"/>
  <c r="T169" i="7"/>
  <c r="V169" i="7" s="1"/>
  <c r="X169" i="6"/>
  <c r="P170" i="6" s="1"/>
  <c r="T169" i="6"/>
  <c r="V169" i="6" s="1"/>
  <c r="X169" i="5"/>
  <c r="P170" i="5" s="1"/>
  <c r="T169" i="5"/>
  <c r="V169" i="5" s="1"/>
  <c r="X117" i="7"/>
  <c r="P118" i="7" s="1"/>
  <c r="T117" i="7"/>
  <c r="V117" i="7" s="1"/>
  <c r="X117" i="6"/>
  <c r="P118" i="6" s="1"/>
  <c r="T117" i="6"/>
  <c r="V117" i="6" s="1"/>
  <c r="X77" i="7"/>
  <c r="P78" i="7" s="1"/>
  <c r="T77" i="7"/>
  <c r="V77" i="7" s="1"/>
  <c r="X77" i="6"/>
  <c r="P78" i="6" s="1"/>
  <c r="T77" i="6"/>
  <c r="V77" i="6" s="1"/>
  <c r="X77" i="5"/>
  <c r="P78" i="5" s="1"/>
  <c r="T77" i="5"/>
  <c r="V77" i="5" s="1"/>
  <c r="K46" i="5"/>
  <c r="C47" i="5" s="1"/>
  <c r="G46" i="5"/>
  <c r="I46" i="5" s="1"/>
  <c r="K47" i="7"/>
  <c r="C48" i="7" s="1"/>
  <c r="G47" i="7"/>
  <c r="I47" i="7" s="1"/>
  <c r="K75" i="7"/>
  <c r="C76" i="7" s="1"/>
  <c r="G75" i="7"/>
  <c r="E76" i="7"/>
  <c r="I75" i="7"/>
  <c r="E79" i="6"/>
  <c r="G76" i="6" l="1"/>
  <c r="I76" i="6" s="1"/>
  <c r="K76" i="6"/>
  <c r="C77" i="6" s="1"/>
  <c r="T232" i="7"/>
  <c r="V232" i="7" s="1"/>
  <c r="X232" i="7"/>
  <c r="P233" i="7" s="1"/>
  <c r="G168" i="6"/>
  <c r="I168" i="6" s="1"/>
  <c r="K168" i="6"/>
  <c r="C169" i="6" s="1"/>
  <c r="G168" i="7"/>
  <c r="I168" i="7" s="1"/>
  <c r="K168" i="7"/>
  <c r="C169" i="7" s="1"/>
  <c r="G116" i="6"/>
  <c r="I116" i="6" s="1"/>
  <c r="K116" i="6"/>
  <c r="C117" i="6" s="1"/>
  <c r="G116" i="7"/>
  <c r="I116" i="7" s="1"/>
  <c r="K116" i="7"/>
  <c r="C117" i="7" s="1"/>
  <c r="K119" i="10"/>
  <c r="C120" i="10" s="1"/>
  <c r="G119" i="10"/>
  <c r="I119" i="10" s="1"/>
  <c r="G232" i="6"/>
  <c r="I232" i="6" s="1"/>
  <c r="K232" i="6"/>
  <c r="C233" i="6" s="1"/>
  <c r="G234" i="10"/>
  <c r="I234" i="10" s="1"/>
  <c r="K234" i="10"/>
  <c r="C235" i="10" s="1"/>
  <c r="K118" i="11"/>
  <c r="C119" i="11" s="1"/>
  <c r="G118" i="11"/>
  <c r="I118" i="11" s="1"/>
  <c r="K234" i="11"/>
  <c r="C235" i="11" s="1"/>
  <c r="G234" i="11"/>
  <c r="I234" i="11" s="1"/>
  <c r="G170" i="11"/>
  <c r="I170" i="11" s="1"/>
  <c r="K170" i="11"/>
  <c r="C171" i="11" s="1"/>
  <c r="K232" i="7"/>
  <c r="C233" i="7" s="1"/>
  <c r="G232" i="7"/>
  <c r="I232" i="7" s="1"/>
  <c r="X232" i="6"/>
  <c r="P233" i="6" s="1"/>
  <c r="T232" i="6"/>
  <c r="V232" i="6" s="1"/>
  <c r="K171" i="10"/>
  <c r="C172" i="10" s="1"/>
  <c r="G171" i="10"/>
  <c r="I171" i="10" s="1"/>
  <c r="AG76" i="5"/>
  <c r="AE76" i="5" s="1"/>
  <c r="AK76" i="5" s="1"/>
  <c r="AC77" i="5" s="1"/>
  <c r="K116" i="5"/>
  <c r="C117" i="5" s="1"/>
  <c r="G116" i="5"/>
  <c r="I116" i="5" s="1"/>
  <c r="G76" i="5"/>
  <c r="I76" i="5" s="1"/>
  <c r="K76" i="5"/>
  <c r="C77" i="5" s="1"/>
  <c r="AG44" i="5"/>
  <c r="AE44" i="5" s="1"/>
  <c r="AK44" i="5" s="1"/>
  <c r="AC45" i="5" s="1"/>
  <c r="T116" i="5"/>
  <c r="V116" i="5" s="1"/>
  <c r="X116" i="5"/>
  <c r="P117" i="5" s="1"/>
  <c r="X232" i="5"/>
  <c r="P233" i="5" s="1"/>
  <c r="T232" i="5"/>
  <c r="V232" i="5" s="1"/>
  <c r="G168" i="5"/>
  <c r="I168" i="5" s="1"/>
  <c r="K168" i="5"/>
  <c r="C169" i="5" s="1"/>
  <c r="G232" i="5"/>
  <c r="I232" i="5" s="1"/>
  <c r="K232" i="5"/>
  <c r="C233" i="5" s="1"/>
  <c r="E82" i="5"/>
  <c r="E82" i="11"/>
  <c r="K81" i="11"/>
  <c r="C82" i="11" s="1"/>
  <c r="G81" i="11"/>
  <c r="I81" i="11" s="1"/>
  <c r="Z235" i="11"/>
  <c r="R236" i="11" s="1"/>
  <c r="V235" i="11"/>
  <c r="X235" i="11" s="1"/>
  <c r="Z118" i="11"/>
  <c r="R119" i="11" s="1"/>
  <c r="V118" i="11"/>
  <c r="X118" i="11" s="1"/>
  <c r="K80" i="10"/>
  <c r="C81" i="10" s="1"/>
  <c r="G80" i="10"/>
  <c r="I80" i="10" s="1"/>
  <c r="E82" i="10"/>
  <c r="Z118" i="10"/>
  <c r="R119" i="10" s="1"/>
  <c r="V118" i="10"/>
  <c r="X118" i="10" s="1"/>
  <c r="Z235" i="10"/>
  <c r="R236" i="10" s="1"/>
  <c r="V235" i="10"/>
  <c r="X235" i="10" s="1"/>
  <c r="E81" i="9"/>
  <c r="G234" i="9"/>
  <c r="I234" i="9" s="1"/>
  <c r="K234" i="9"/>
  <c r="C235" i="9" s="1"/>
  <c r="G170" i="9"/>
  <c r="I170" i="9" s="1"/>
  <c r="K170" i="9"/>
  <c r="C171" i="9" s="1"/>
  <c r="AZ171" i="11"/>
  <c r="AX171" i="11" s="1"/>
  <c r="BD171" i="11" s="1"/>
  <c r="AV172" i="11" s="1"/>
  <c r="AZ119" i="11"/>
  <c r="AX119" i="11" s="1"/>
  <c r="BD119" i="11" s="1"/>
  <c r="AV120" i="11" s="1"/>
  <c r="AZ78" i="11"/>
  <c r="AX78" i="11" s="1"/>
  <c r="BD78" i="11" s="1"/>
  <c r="AV79" i="11" s="1"/>
  <c r="AZ234" i="11"/>
  <c r="AX234" i="11" s="1"/>
  <c r="BD234" i="11" s="1"/>
  <c r="AV235" i="11" s="1"/>
  <c r="AZ78" i="10"/>
  <c r="AX78" i="10" s="1"/>
  <c r="BD78" i="10" s="1"/>
  <c r="AV79" i="10" s="1"/>
  <c r="AZ119" i="10"/>
  <c r="AX119" i="10" s="1"/>
  <c r="BD119" i="10" s="1"/>
  <c r="AV120" i="10" s="1"/>
  <c r="AZ171" i="10"/>
  <c r="AX171" i="10" s="1"/>
  <c r="BD171" i="10" s="1"/>
  <c r="AV172" i="10" s="1"/>
  <c r="AZ234" i="10"/>
  <c r="AX234" i="10" s="1"/>
  <c r="BD234" i="10" s="1"/>
  <c r="AV235" i="10" s="1"/>
  <c r="AZ119" i="9"/>
  <c r="AX119" i="9" s="1"/>
  <c r="BD119" i="9" s="1"/>
  <c r="AV120" i="9" s="1"/>
  <c r="AZ172" i="9"/>
  <c r="AX172" i="9" s="1"/>
  <c r="BD172" i="9" s="1"/>
  <c r="AV173" i="9" s="1"/>
  <c r="AZ79" i="9"/>
  <c r="AX79" i="9" s="1"/>
  <c r="BD79" i="9" s="1"/>
  <c r="AV80" i="9" s="1"/>
  <c r="AZ235" i="9"/>
  <c r="AX235" i="9" s="1"/>
  <c r="BD235" i="9" s="1"/>
  <c r="AV236" i="9" s="1"/>
  <c r="AK234" i="11"/>
  <c r="AI234" i="11" s="1"/>
  <c r="AO234" i="11" s="1"/>
  <c r="AG235" i="11" s="1"/>
  <c r="AK118" i="11"/>
  <c r="AI118" i="11" s="1"/>
  <c r="AO118" i="11" s="1"/>
  <c r="AG119" i="11" s="1"/>
  <c r="AK78" i="11"/>
  <c r="AI78" i="11" s="1"/>
  <c r="AO78" i="11" s="1"/>
  <c r="AG79" i="11" s="1"/>
  <c r="AK170" i="11"/>
  <c r="AI170" i="11" s="1"/>
  <c r="AO170" i="11" s="1"/>
  <c r="AG171" i="11" s="1"/>
  <c r="AK234" i="10"/>
  <c r="AI234" i="10" s="1"/>
  <c r="AO234" i="10" s="1"/>
  <c r="AG235" i="10" s="1"/>
  <c r="AK78" i="10"/>
  <c r="AI78" i="10" s="1"/>
  <c r="AO78" i="10" s="1"/>
  <c r="AG79" i="10" s="1"/>
  <c r="AK170" i="10"/>
  <c r="AI170" i="10" s="1"/>
  <c r="AO170" i="10" s="1"/>
  <c r="AG171" i="10" s="1"/>
  <c r="AK118" i="10"/>
  <c r="AI118" i="10" s="1"/>
  <c r="AO118" i="10" s="1"/>
  <c r="AG119" i="10" s="1"/>
  <c r="AI160" i="9"/>
  <c r="AO160" i="9" s="1"/>
  <c r="AK235" i="9"/>
  <c r="AI235" i="9" s="1"/>
  <c r="AO235" i="9" s="1"/>
  <c r="AG236" i="9" s="1"/>
  <c r="AK79" i="9"/>
  <c r="AI79" i="9" s="1"/>
  <c r="AO79" i="9" s="1"/>
  <c r="AG80" i="9" s="1"/>
  <c r="AK119" i="9"/>
  <c r="AI119" i="9" s="1"/>
  <c r="AO119" i="9" s="1"/>
  <c r="AG120" i="9" s="1"/>
  <c r="Z171" i="11"/>
  <c r="R172" i="11" s="1"/>
  <c r="V171" i="11"/>
  <c r="X171" i="11" s="1"/>
  <c r="Z79" i="11"/>
  <c r="R80" i="11" s="1"/>
  <c r="V79" i="11"/>
  <c r="X79" i="11" s="1"/>
  <c r="Z79" i="10"/>
  <c r="R80" i="10" s="1"/>
  <c r="V79" i="10"/>
  <c r="X79" i="10" s="1"/>
  <c r="Z171" i="10"/>
  <c r="R172" i="10" s="1"/>
  <c r="V171" i="10"/>
  <c r="X171" i="10" s="1"/>
  <c r="Z236" i="9"/>
  <c r="R237" i="9" s="1"/>
  <c r="V236" i="9"/>
  <c r="X236" i="9" s="1"/>
  <c r="Z119" i="9"/>
  <c r="R120" i="9" s="1"/>
  <c r="V119" i="9"/>
  <c r="X119" i="9" s="1"/>
  <c r="Z172" i="9"/>
  <c r="R173" i="9" s="1"/>
  <c r="V172" i="9"/>
  <c r="X172" i="9" s="1"/>
  <c r="Z80" i="9"/>
  <c r="R81" i="9" s="1"/>
  <c r="V80" i="9"/>
  <c r="X80" i="9" s="1"/>
  <c r="G120" i="9"/>
  <c r="I120" i="9" s="1"/>
  <c r="K120" i="9"/>
  <c r="C121" i="9" s="1"/>
  <c r="AG234" i="7"/>
  <c r="AE234" i="7" s="1"/>
  <c r="AK234" i="7" s="1"/>
  <c r="AC235" i="7" s="1"/>
  <c r="AT235" i="7"/>
  <c r="AR235" i="7" s="1"/>
  <c r="AX235" i="7" s="1"/>
  <c r="AP236" i="7" s="1"/>
  <c r="AT235" i="6"/>
  <c r="AR235" i="6" s="1"/>
  <c r="AX235" i="6" s="1"/>
  <c r="AP236" i="6" s="1"/>
  <c r="AG234" i="6"/>
  <c r="AE234" i="6" s="1"/>
  <c r="AK234" i="6" s="1"/>
  <c r="AC235" i="6" s="1"/>
  <c r="AT236" i="5"/>
  <c r="AR236" i="5" s="1"/>
  <c r="AX236" i="5" s="1"/>
  <c r="AP237" i="5" s="1"/>
  <c r="AG236" i="5"/>
  <c r="AE236" i="5" s="1"/>
  <c r="AK236" i="5" s="1"/>
  <c r="AC237" i="5" s="1"/>
  <c r="AT78" i="7"/>
  <c r="AR78" i="7" s="1"/>
  <c r="AX78" i="7" s="1"/>
  <c r="AP79" i="7" s="1"/>
  <c r="AT119" i="7"/>
  <c r="AR119" i="7" s="1"/>
  <c r="AX119" i="7" s="1"/>
  <c r="AP120" i="7" s="1"/>
  <c r="AT171" i="7"/>
  <c r="AR171" i="7" s="1"/>
  <c r="AX171" i="7" s="1"/>
  <c r="AP172" i="7" s="1"/>
  <c r="AT119" i="6"/>
  <c r="AR119" i="6" s="1"/>
  <c r="AX119" i="6" s="1"/>
  <c r="AP120" i="6" s="1"/>
  <c r="AT78" i="6"/>
  <c r="AR78" i="6" s="1"/>
  <c r="AX78" i="6" s="1"/>
  <c r="AP79" i="6" s="1"/>
  <c r="AT171" i="6"/>
  <c r="AR171" i="6" s="1"/>
  <c r="AX171" i="6" s="1"/>
  <c r="AP172" i="6" s="1"/>
  <c r="AT171" i="5"/>
  <c r="AR171" i="5" s="1"/>
  <c r="AX171" i="5" s="1"/>
  <c r="AP172" i="5" s="1"/>
  <c r="AT119" i="5"/>
  <c r="AR119" i="5" s="1"/>
  <c r="AX119" i="5" s="1"/>
  <c r="AP120" i="5" s="1"/>
  <c r="AT79" i="5"/>
  <c r="AR79" i="5" s="1"/>
  <c r="AX79" i="5" s="1"/>
  <c r="AP80" i="5" s="1"/>
  <c r="AG119" i="7"/>
  <c r="AE119" i="7" s="1"/>
  <c r="AK119" i="7" s="1"/>
  <c r="AC120" i="7" s="1"/>
  <c r="AG171" i="7"/>
  <c r="AE171" i="7" s="1"/>
  <c r="AK171" i="7" s="1"/>
  <c r="AC172" i="7" s="1"/>
  <c r="AG78" i="7"/>
  <c r="AE78" i="7" s="1"/>
  <c r="AK78" i="7" s="1"/>
  <c r="AC79" i="7" s="1"/>
  <c r="AG171" i="6"/>
  <c r="AE171" i="6" s="1"/>
  <c r="AK171" i="6" s="1"/>
  <c r="AC172" i="6" s="1"/>
  <c r="AG78" i="6"/>
  <c r="AE78" i="6" s="1"/>
  <c r="AK78" i="6" s="1"/>
  <c r="AC79" i="6" s="1"/>
  <c r="AG119" i="6"/>
  <c r="AE119" i="6" s="1"/>
  <c r="AK119" i="6" s="1"/>
  <c r="AC120" i="6" s="1"/>
  <c r="AG172" i="5"/>
  <c r="AE172" i="5" s="1"/>
  <c r="AK172" i="5" s="1"/>
  <c r="AC173" i="5" s="1"/>
  <c r="AG120" i="5"/>
  <c r="AE120" i="5" s="1"/>
  <c r="AK120" i="5" s="1"/>
  <c r="AC121" i="5" s="1"/>
  <c r="X170" i="7"/>
  <c r="P171" i="7" s="1"/>
  <c r="T170" i="7"/>
  <c r="V170" i="7" s="1"/>
  <c r="X170" i="6"/>
  <c r="P171" i="6" s="1"/>
  <c r="T170" i="6"/>
  <c r="V170" i="6" s="1"/>
  <c r="X170" i="5"/>
  <c r="P171" i="5" s="1"/>
  <c r="T170" i="5"/>
  <c r="V170" i="5" s="1"/>
  <c r="X118" i="7"/>
  <c r="P119" i="7" s="1"/>
  <c r="T118" i="7"/>
  <c r="V118" i="7" s="1"/>
  <c r="X118" i="6"/>
  <c r="P119" i="6" s="1"/>
  <c r="T118" i="6"/>
  <c r="V118" i="6" s="1"/>
  <c r="T78" i="7"/>
  <c r="V78" i="7" s="1"/>
  <c r="X78" i="7"/>
  <c r="P79" i="7" s="1"/>
  <c r="T78" i="6"/>
  <c r="V78" i="6" s="1"/>
  <c r="X78" i="6"/>
  <c r="P79" i="6" s="1"/>
  <c r="T78" i="5"/>
  <c r="V78" i="5" s="1"/>
  <c r="X78" i="5"/>
  <c r="P79" i="5" s="1"/>
  <c r="K47" i="5"/>
  <c r="C48" i="5" s="1"/>
  <c r="G47" i="5"/>
  <c r="I47" i="5" s="1"/>
  <c r="E77" i="7"/>
  <c r="K76" i="7"/>
  <c r="C77" i="7" s="1"/>
  <c r="G76" i="7"/>
  <c r="I76" i="7" s="1"/>
  <c r="G48" i="7"/>
  <c r="K48" i="7"/>
  <c r="E80" i="6"/>
  <c r="I48" i="7" l="1"/>
  <c r="I49" i="7" s="1"/>
  <c r="C24" i="8" s="1"/>
  <c r="G49" i="7"/>
  <c r="C51" i="8" s="1"/>
  <c r="G171" i="11"/>
  <c r="I171" i="11" s="1"/>
  <c r="K171" i="11"/>
  <c r="C172" i="11" s="1"/>
  <c r="K235" i="10"/>
  <c r="C236" i="10" s="1"/>
  <c r="G235" i="10"/>
  <c r="I235" i="10" s="1"/>
  <c r="K233" i="6"/>
  <c r="C234" i="6" s="1"/>
  <c r="G233" i="6"/>
  <c r="I233" i="6" s="1"/>
  <c r="G117" i="7"/>
  <c r="I117" i="7" s="1"/>
  <c r="K117" i="7"/>
  <c r="C118" i="7" s="1"/>
  <c r="G117" i="6"/>
  <c r="I117" i="6" s="1"/>
  <c r="K117" i="6"/>
  <c r="C118" i="6" s="1"/>
  <c r="G169" i="7"/>
  <c r="I169" i="7" s="1"/>
  <c r="K169" i="7"/>
  <c r="C170" i="7" s="1"/>
  <c r="G169" i="6"/>
  <c r="I169" i="6" s="1"/>
  <c r="K169" i="6"/>
  <c r="C170" i="6" s="1"/>
  <c r="X233" i="7"/>
  <c r="P234" i="7" s="1"/>
  <c r="T233" i="7"/>
  <c r="V233" i="7" s="1"/>
  <c r="G77" i="6"/>
  <c r="I77" i="6" s="1"/>
  <c r="K77" i="6"/>
  <c r="C78" i="6" s="1"/>
  <c r="G172" i="10"/>
  <c r="I172" i="10" s="1"/>
  <c r="K172" i="10"/>
  <c r="C173" i="10" s="1"/>
  <c r="X233" i="6"/>
  <c r="P234" i="6" s="1"/>
  <c r="T233" i="6"/>
  <c r="V233" i="6" s="1"/>
  <c r="G233" i="7"/>
  <c r="I233" i="7" s="1"/>
  <c r="K233" i="7"/>
  <c r="C234" i="7" s="1"/>
  <c r="G235" i="11"/>
  <c r="I235" i="11" s="1"/>
  <c r="K235" i="11"/>
  <c r="C236" i="11" s="1"/>
  <c r="G119" i="11"/>
  <c r="I119" i="11" s="1"/>
  <c r="K119" i="11"/>
  <c r="C120" i="11" s="1"/>
  <c r="K120" i="10"/>
  <c r="C121" i="10" s="1"/>
  <c r="G120" i="10"/>
  <c r="I120" i="10" s="1"/>
  <c r="K233" i="5"/>
  <c r="C234" i="5" s="1"/>
  <c r="G233" i="5"/>
  <c r="I233" i="5" s="1"/>
  <c r="K169" i="5"/>
  <c r="C170" i="5" s="1"/>
  <c r="G169" i="5"/>
  <c r="I169" i="5" s="1"/>
  <c r="T117" i="5"/>
  <c r="V117" i="5" s="1"/>
  <c r="X117" i="5"/>
  <c r="P118" i="5" s="1"/>
  <c r="AG45" i="5"/>
  <c r="AE45" i="5" s="1"/>
  <c r="AK45" i="5" s="1"/>
  <c r="AC46" i="5" s="1"/>
  <c r="G77" i="5"/>
  <c r="I77" i="5" s="1"/>
  <c r="K77" i="5"/>
  <c r="C78" i="5" s="1"/>
  <c r="AG77" i="5"/>
  <c r="AE77" i="5" s="1"/>
  <c r="AK77" i="5" s="1"/>
  <c r="AC78" i="5" s="1"/>
  <c r="X233" i="5"/>
  <c r="P234" i="5" s="1"/>
  <c r="T233" i="5"/>
  <c r="V233" i="5" s="1"/>
  <c r="G117" i="5"/>
  <c r="I117" i="5" s="1"/>
  <c r="K117" i="5"/>
  <c r="C118" i="5" s="1"/>
  <c r="E83" i="5"/>
  <c r="K82" i="11"/>
  <c r="C83" i="11" s="1"/>
  <c r="G82" i="11"/>
  <c r="E83" i="11"/>
  <c r="I82" i="11"/>
  <c r="Z119" i="11"/>
  <c r="R120" i="11" s="1"/>
  <c r="V119" i="11"/>
  <c r="X119" i="11" s="1"/>
  <c r="Z236" i="11"/>
  <c r="R237" i="11" s="1"/>
  <c r="V236" i="11"/>
  <c r="X236" i="11" s="1"/>
  <c r="E83" i="10"/>
  <c r="G81" i="10"/>
  <c r="I81" i="10" s="1"/>
  <c r="K81" i="10"/>
  <c r="C82" i="10" s="1"/>
  <c r="Z236" i="10"/>
  <c r="R237" i="10" s="1"/>
  <c r="V236" i="10"/>
  <c r="X236" i="10" s="1"/>
  <c r="Z119" i="10"/>
  <c r="R120" i="10" s="1"/>
  <c r="V119" i="10"/>
  <c r="X119" i="10" s="1"/>
  <c r="E82" i="9"/>
  <c r="K171" i="9"/>
  <c r="C172" i="9" s="1"/>
  <c r="G171" i="9"/>
  <c r="I171" i="9" s="1"/>
  <c r="G235" i="9"/>
  <c r="I235" i="9" s="1"/>
  <c r="K235" i="9"/>
  <c r="C236" i="9" s="1"/>
  <c r="AZ120" i="11"/>
  <c r="AX120" i="11" s="1"/>
  <c r="BD120" i="11" s="1"/>
  <c r="AV121" i="11" s="1"/>
  <c r="AZ79" i="11"/>
  <c r="AX79" i="11" s="1"/>
  <c r="BD79" i="11" s="1"/>
  <c r="AV80" i="11" s="1"/>
  <c r="AZ172" i="11"/>
  <c r="AX172" i="11" s="1"/>
  <c r="BD172" i="11" s="1"/>
  <c r="AV173" i="11" s="1"/>
  <c r="AZ235" i="11"/>
  <c r="AX235" i="11" s="1"/>
  <c r="BD235" i="11" s="1"/>
  <c r="AV236" i="11" s="1"/>
  <c r="AZ120" i="10"/>
  <c r="AX120" i="10" s="1"/>
  <c r="BD120" i="10" s="1"/>
  <c r="AV121" i="10" s="1"/>
  <c r="AZ172" i="10"/>
  <c r="AX172" i="10" s="1"/>
  <c r="BD172" i="10" s="1"/>
  <c r="AV173" i="10" s="1"/>
  <c r="AZ79" i="10"/>
  <c r="AX79" i="10" s="1"/>
  <c r="BD79" i="10" s="1"/>
  <c r="AV80" i="10" s="1"/>
  <c r="AZ235" i="10"/>
  <c r="AX235" i="10" s="1"/>
  <c r="BD235" i="10" s="1"/>
  <c r="AV236" i="10" s="1"/>
  <c r="AZ236" i="9"/>
  <c r="AX236" i="9" s="1"/>
  <c r="BD236" i="9" s="1"/>
  <c r="AV237" i="9" s="1"/>
  <c r="AZ80" i="9"/>
  <c r="AX80" i="9" s="1"/>
  <c r="BD80" i="9" s="1"/>
  <c r="AV81" i="9" s="1"/>
  <c r="AZ173" i="9"/>
  <c r="AX173" i="9" s="1"/>
  <c r="BD173" i="9" s="1"/>
  <c r="AV174" i="9" s="1"/>
  <c r="AZ120" i="9"/>
  <c r="AX120" i="9" s="1"/>
  <c r="BD120" i="9" s="1"/>
  <c r="AV121" i="9" s="1"/>
  <c r="AK119" i="11"/>
  <c r="AI119" i="11" s="1"/>
  <c r="AO119" i="11" s="1"/>
  <c r="AG120" i="11" s="1"/>
  <c r="AK235" i="11"/>
  <c r="AI235" i="11" s="1"/>
  <c r="AO235" i="11" s="1"/>
  <c r="AG236" i="11" s="1"/>
  <c r="AK171" i="11"/>
  <c r="AI171" i="11" s="1"/>
  <c r="AO171" i="11" s="1"/>
  <c r="AG172" i="11" s="1"/>
  <c r="AK79" i="11"/>
  <c r="AI79" i="11" s="1"/>
  <c r="AO79" i="11" s="1"/>
  <c r="AG80" i="11" s="1"/>
  <c r="AK119" i="10"/>
  <c r="AI119" i="10" s="1"/>
  <c r="AO119" i="10" s="1"/>
  <c r="AG120" i="10" s="1"/>
  <c r="AK171" i="10"/>
  <c r="AI171" i="10" s="1"/>
  <c r="AO171" i="10" s="1"/>
  <c r="AG172" i="10" s="1"/>
  <c r="AK79" i="10"/>
  <c r="AI79" i="10" s="1"/>
  <c r="AO79" i="10" s="1"/>
  <c r="AG80" i="10" s="1"/>
  <c r="AK235" i="10"/>
  <c r="AI235" i="10" s="1"/>
  <c r="AO235" i="10" s="1"/>
  <c r="AG236" i="10" s="1"/>
  <c r="AG161" i="9"/>
  <c r="AK161" i="9" s="1"/>
  <c r="AK120" i="9"/>
  <c r="AI120" i="9" s="1"/>
  <c r="AO120" i="9" s="1"/>
  <c r="AG121" i="9" s="1"/>
  <c r="AK236" i="9"/>
  <c r="AI236" i="9" s="1"/>
  <c r="AO236" i="9" s="1"/>
  <c r="AG237" i="9" s="1"/>
  <c r="AK80" i="9"/>
  <c r="AI80" i="9" s="1"/>
  <c r="AO80" i="9" s="1"/>
  <c r="AG81" i="9" s="1"/>
  <c r="Z80" i="11"/>
  <c r="R81" i="11" s="1"/>
  <c r="V80" i="11"/>
  <c r="X80" i="11" s="1"/>
  <c r="Z172" i="11"/>
  <c r="R173" i="11" s="1"/>
  <c r="V172" i="11"/>
  <c r="X172" i="11" s="1"/>
  <c r="Z172" i="10"/>
  <c r="R173" i="10" s="1"/>
  <c r="V172" i="10"/>
  <c r="X172" i="10" s="1"/>
  <c r="Z80" i="10"/>
  <c r="R81" i="10" s="1"/>
  <c r="V80" i="10"/>
  <c r="X80" i="10" s="1"/>
  <c r="Z81" i="9"/>
  <c r="R82" i="9" s="1"/>
  <c r="V81" i="9"/>
  <c r="X81" i="9" s="1"/>
  <c r="Z173" i="9"/>
  <c r="R174" i="9" s="1"/>
  <c r="V173" i="9"/>
  <c r="X173" i="9" s="1"/>
  <c r="Z120" i="9"/>
  <c r="R121" i="9" s="1"/>
  <c r="V120" i="9"/>
  <c r="X120" i="9" s="1"/>
  <c r="Z237" i="9"/>
  <c r="R238" i="9" s="1"/>
  <c r="V237" i="9"/>
  <c r="X237" i="9" s="1"/>
  <c r="K121" i="9"/>
  <c r="C122" i="9" s="1"/>
  <c r="G121" i="9"/>
  <c r="I121" i="9" s="1"/>
  <c r="AT236" i="7"/>
  <c r="AR236" i="7" s="1"/>
  <c r="AX236" i="7" s="1"/>
  <c r="AP237" i="7" s="1"/>
  <c r="AG235" i="7"/>
  <c r="AE235" i="7" s="1"/>
  <c r="AK235" i="7" s="1"/>
  <c r="AC236" i="7" s="1"/>
  <c r="AG235" i="6"/>
  <c r="AE235" i="6" s="1"/>
  <c r="AK235" i="6" s="1"/>
  <c r="AC236" i="6" s="1"/>
  <c r="AT236" i="6"/>
  <c r="AR236" i="6" s="1"/>
  <c r="AX236" i="6" s="1"/>
  <c r="AP237" i="6" s="1"/>
  <c r="AT237" i="5"/>
  <c r="AR237" i="5" s="1"/>
  <c r="AX237" i="5" s="1"/>
  <c r="AP238" i="5" s="1"/>
  <c r="AG237" i="5"/>
  <c r="AE237" i="5" s="1"/>
  <c r="AK237" i="5" s="1"/>
  <c r="AC238" i="5" s="1"/>
  <c r="AT120" i="7"/>
  <c r="AR120" i="7" s="1"/>
  <c r="AX120" i="7" s="1"/>
  <c r="AP121" i="7" s="1"/>
  <c r="AT172" i="7"/>
  <c r="AR172" i="7" s="1"/>
  <c r="AX172" i="7" s="1"/>
  <c r="AP173" i="7" s="1"/>
  <c r="AT79" i="7"/>
  <c r="AR79" i="7" s="1"/>
  <c r="AX79" i="7" s="1"/>
  <c r="AP80" i="7" s="1"/>
  <c r="AT79" i="6"/>
  <c r="AR79" i="6" s="1"/>
  <c r="AX79" i="6" s="1"/>
  <c r="AP80" i="6" s="1"/>
  <c r="AT172" i="6"/>
  <c r="AR172" i="6" s="1"/>
  <c r="AX172" i="6" s="1"/>
  <c r="AP173" i="6" s="1"/>
  <c r="AT120" i="6"/>
  <c r="AR120" i="6" s="1"/>
  <c r="AX120" i="6" s="1"/>
  <c r="AP121" i="6" s="1"/>
  <c r="AT172" i="5"/>
  <c r="AR172" i="5" s="1"/>
  <c r="AX172" i="5" s="1"/>
  <c r="AP173" i="5" s="1"/>
  <c r="AT120" i="5"/>
  <c r="AR120" i="5" s="1"/>
  <c r="AX120" i="5" s="1"/>
  <c r="AP121" i="5" s="1"/>
  <c r="AT80" i="5"/>
  <c r="AR80" i="5" s="1"/>
  <c r="AX80" i="5" s="1"/>
  <c r="AP81" i="5" s="1"/>
  <c r="AG172" i="7"/>
  <c r="AE172" i="7" s="1"/>
  <c r="AK172" i="7" s="1"/>
  <c r="AC173" i="7" s="1"/>
  <c r="AG79" i="7"/>
  <c r="AE79" i="7" s="1"/>
  <c r="AK79" i="7" s="1"/>
  <c r="AC80" i="7" s="1"/>
  <c r="AG120" i="7"/>
  <c r="AE120" i="7" s="1"/>
  <c r="AK120" i="7" s="1"/>
  <c r="AC121" i="7" s="1"/>
  <c r="AG79" i="6"/>
  <c r="AE79" i="6" s="1"/>
  <c r="AK79" i="6" s="1"/>
  <c r="AC80" i="6" s="1"/>
  <c r="AG120" i="6"/>
  <c r="AE120" i="6" s="1"/>
  <c r="AK120" i="6" s="1"/>
  <c r="AC121" i="6" s="1"/>
  <c r="AG172" i="6"/>
  <c r="AE172" i="6" s="1"/>
  <c r="AK172" i="6" s="1"/>
  <c r="AC173" i="6" s="1"/>
  <c r="AG173" i="5"/>
  <c r="AE173" i="5" s="1"/>
  <c r="AK173" i="5" s="1"/>
  <c r="AC174" i="5" s="1"/>
  <c r="AG121" i="5"/>
  <c r="AE121" i="5" s="1"/>
  <c r="AK121" i="5" s="1"/>
  <c r="AC122" i="5" s="1"/>
  <c r="X171" i="7"/>
  <c r="P172" i="7" s="1"/>
  <c r="T171" i="7"/>
  <c r="V171" i="7" s="1"/>
  <c r="X171" i="6"/>
  <c r="P172" i="6" s="1"/>
  <c r="T171" i="6"/>
  <c r="V171" i="6" s="1"/>
  <c r="X171" i="5"/>
  <c r="P172" i="5" s="1"/>
  <c r="T171" i="5"/>
  <c r="V171" i="5" s="1"/>
  <c r="X119" i="7"/>
  <c r="P120" i="7" s="1"/>
  <c r="T119" i="7"/>
  <c r="V119" i="7" s="1"/>
  <c r="X119" i="6"/>
  <c r="P120" i="6" s="1"/>
  <c r="T119" i="6"/>
  <c r="V119" i="6" s="1"/>
  <c r="X79" i="7"/>
  <c r="P80" i="7" s="1"/>
  <c r="T79" i="7"/>
  <c r="V79" i="7" s="1"/>
  <c r="X79" i="6"/>
  <c r="P80" i="6" s="1"/>
  <c r="T79" i="6"/>
  <c r="V79" i="6" s="1"/>
  <c r="X79" i="5"/>
  <c r="P80" i="5" s="1"/>
  <c r="T79" i="5"/>
  <c r="V79" i="5" s="1"/>
  <c r="K48" i="5"/>
  <c r="G48" i="5"/>
  <c r="K77" i="7"/>
  <c r="C78" i="7" s="1"/>
  <c r="G77" i="7"/>
  <c r="E78" i="7"/>
  <c r="I77" i="7"/>
  <c r="E81" i="6"/>
  <c r="G120" i="11" l="1"/>
  <c r="I120" i="11" s="1"/>
  <c r="K120" i="11"/>
  <c r="C121" i="11" s="1"/>
  <c r="G236" i="11"/>
  <c r="I236" i="11" s="1"/>
  <c r="K236" i="11"/>
  <c r="C237" i="11" s="1"/>
  <c r="G234" i="7"/>
  <c r="I234" i="7" s="1"/>
  <c r="K234" i="7"/>
  <c r="C235" i="7" s="1"/>
  <c r="K173" i="10"/>
  <c r="C174" i="10" s="1"/>
  <c r="G173" i="10"/>
  <c r="I173" i="10" s="1"/>
  <c r="G78" i="6"/>
  <c r="I78" i="6" s="1"/>
  <c r="K78" i="6"/>
  <c r="C79" i="6" s="1"/>
  <c r="K170" i="6"/>
  <c r="C171" i="6" s="1"/>
  <c r="G170" i="6"/>
  <c r="I170" i="6" s="1"/>
  <c r="K170" i="7"/>
  <c r="C171" i="7" s="1"/>
  <c r="G170" i="7"/>
  <c r="I170" i="7" s="1"/>
  <c r="K118" i="6"/>
  <c r="C119" i="6" s="1"/>
  <c r="G118" i="6"/>
  <c r="I118" i="6" s="1"/>
  <c r="K118" i="7"/>
  <c r="C119" i="7" s="1"/>
  <c r="G118" i="7"/>
  <c r="I118" i="7" s="1"/>
  <c r="K172" i="11"/>
  <c r="C173" i="11" s="1"/>
  <c r="G172" i="11"/>
  <c r="I172" i="11" s="1"/>
  <c r="K121" i="10"/>
  <c r="C122" i="10" s="1"/>
  <c r="G121" i="10"/>
  <c r="I121" i="10" s="1"/>
  <c r="X234" i="6"/>
  <c r="P235" i="6" s="1"/>
  <c r="T234" i="6"/>
  <c r="V234" i="6" s="1"/>
  <c r="T234" i="7"/>
  <c r="V234" i="7" s="1"/>
  <c r="X234" i="7"/>
  <c r="P235" i="7" s="1"/>
  <c r="K234" i="6"/>
  <c r="C235" i="6" s="1"/>
  <c r="G234" i="6"/>
  <c r="I234" i="6" s="1"/>
  <c r="K236" i="10"/>
  <c r="C237" i="10" s="1"/>
  <c r="G236" i="10"/>
  <c r="I236" i="10" s="1"/>
  <c r="K118" i="5"/>
  <c r="C119" i="5" s="1"/>
  <c r="G118" i="5"/>
  <c r="I118" i="5" s="1"/>
  <c r="AG78" i="5"/>
  <c r="AE78" i="5" s="1"/>
  <c r="AK78" i="5" s="1"/>
  <c r="AC79" i="5" s="1"/>
  <c r="K78" i="5"/>
  <c r="C79" i="5" s="1"/>
  <c r="G78" i="5"/>
  <c r="I78" i="5" s="1"/>
  <c r="AG46" i="5"/>
  <c r="AE46" i="5" s="1"/>
  <c r="AK46" i="5"/>
  <c r="AC47" i="5" s="1"/>
  <c r="X118" i="5"/>
  <c r="P119" i="5" s="1"/>
  <c r="T118" i="5"/>
  <c r="V118" i="5" s="1"/>
  <c r="I48" i="5"/>
  <c r="I49" i="5" s="1"/>
  <c r="C6" i="8" s="1"/>
  <c r="G49" i="5"/>
  <c r="C33" i="8" s="1"/>
  <c r="T234" i="5"/>
  <c r="V234" i="5" s="1"/>
  <c r="X234" i="5"/>
  <c r="P235" i="5" s="1"/>
  <c r="G170" i="5"/>
  <c r="I170" i="5" s="1"/>
  <c r="K170" i="5"/>
  <c r="C171" i="5" s="1"/>
  <c r="G234" i="5"/>
  <c r="I234" i="5" s="1"/>
  <c r="K234" i="5"/>
  <c r="C235" i="5" s="1"/>
  <c r="E84" i="5"/>
  <c r="E84" i="11"/>
  <c r="K83" i="11"/>
  <c r="C84" i="11" s="1"/>
  <c r="G83" i="11"/>
  <c r="I83" i="11" s="1"/>
  <c r="V237" i="11"/>
  <c r="X237" i="11" s="1"/>
  <c r="Z237" i="11"/>
  <c r="R238" i="11" s="1"/>
  <c r="V120" i="11"/>
  <c r="X120" i="11" s="1"/>
  <c r="Z120" i="11"/>
  <c r="R121" i="11" s="1"/>
  <c r="G82" i="10"/>
  <c r="I82" i="10" s="1"/>
  <c r="K82" i="10"/>
  <c r="C83" i="10" s="1"/>
  <c r="E84" i="10"/>
  <c r="V120" i="10"/>
  <c r="X120" i="10" s="1"/>
  <c r="Z120" i="10"/>
  <c r="R121" i="10" s="1"/>
  <c r="V237" i="10"/>
  <c r="X237" i="10" s="1"/>
  <c r="Z237" i="10"/>
  <c r="R238" i="10" s="1"/>
  <c r="E83" i="9"/>
  <c r="K236" i="9"/>
  <c r="C237" i="9" s="1"/>
  <c r="G236" i="9"/>
  <c r="I236" i="9" s="1"/>
  <c r="K172" i="9"/>
  <c r="C173" i="9" s="1"/>
  <c r="G172" i="9"/>
  <c r="I172" i="9" s="1"/>
  <c r="AZ80" i="11"/>
  <c r="AX80" i="11" s="1"/>
  <c r="BD80" i="11" s="1"/>
  <c r="AV81" i="11" s="1"/>
  <c r="AZ173" i="11"/>
  <c r="AX173" i="11" s="1"/>
  <c r="BD173" i="11" s="1"/>
  <c r="AV174" i="11" s="1"/>
  <c r="AZ121" i="11"/>
  <c r="AX121" i="11" s="1"/>
  <c r="BD121" i="11" s="1"/>
  <c r="AV122" i="11" s="1"/>
  <c r="AZ236" i="11"/>
  <c r="AX236" i="11" s="1"/>
  <c r="BD236" i="11" s="1"/>
  <c r="AV237" i="11" s="1"/>
  <c r="AZ173" i="10"/>
  <c r="AX173" i="10" s="1"/>
  <c r="BD173" i="10" s="1"/>
  <c r="AV174" i="10" s="1"/>
  <c r="AZ80" i="10"/>
  <c r="AX80" i="10" s="1"/>
  <c r="BD80" i="10" s="1"/>
  <c r="AV81" i="10" s="1"/>
  <c r="AZ121" i="10"/>
  <c r="AX121" i="10" s="1"/>
  <c r="BD121" i="10" s="1"/>
  <c r="AV122" i="10" s="1"/>
  <c r="AZ236" i="10"/>
  <c r="AX236" i="10" s="1"/>
  <c r="BD236" i="10" s="1"/>
  <c r="AV237" i="10" s="1"/>
  <c r="AZ121" i="9"/>
  <c r="AX121" i="9" s="1"/>
  <c r="BD121" i="9" s="1"/>
  <c r="AV122" i="9" s="1"/>
  <c r="AZ174" i="9"/>
  <c r="AX174" i="9" s="1"/>
  <c r="BD174" i="9" s="1"/>
  <c r="AV175" i="9" s="1"/>
  <c r="AZ81" i="9"/>
  <c r="AX81" i="9" s="1"/>
  <c r="BD81" i="9" s="1"/>
  <c r="AV82" i="9" s="1"/>
  <c r="AZ237" i="9"/>
  <c r="AX237" i="9" s="1"/>
  <c r="BD237" i="9" s="1"/>
  <c r="AV238" i="9" s="1"/>
  <c r="AK236" i="11"/>
  <c r="AI236" i="11" s="1"/>
  <c r="AO236" i="11" s="1"/>
  <c r="AG237" i="11" s="1"/>
  <c r="AK120" i="11"/>
  <c r="AI120" i="11" s="1"/>
  <c r="AO120" i="11" s="1"/>
  <c r="AG121" i="11" s="1"/>
  <c r="AK80" i="11"/>
  <c r="AI80" i="11" s="1"/>
  <c r="AO80" i="11" s="1"/>
  <c r="AG81" i="11" s="1"/>
  <c r="AK172" i="11"/>
  <c r="AI172" i="11" s="1"/>
  <c r="AO172" i="11" s="1"/>
  <c r="AG173" i="11" s="1"/>
  <c r="AK236" i="10"/>
  <c r="AI236" i="10" s="1"/>
  <c r="AO236" i="10" s="1"/>
  <c r="AG237" i="10" s="1"/>
  <c r="AK80" i="10"/>
  <c r="AI80" i="10" s="1"/>
  <c r="AO80" i="10" s="1"/>
  <c r="AG81" i="10" s="1"/>
  <c r="AK172" i="10"/>
  <c r="AI172" i="10" s="1"/>
  <c r="AO172" i="10" s="1"/>
  <c r="AG173" i="10" s="1"/>
  <c r="AK120" i="10"/>
  <c r="AI120" i="10" s="1"/>
  <c r="AO120" i="10" s="1"/>
  <c r="AG121" i="10" s="1"/>
  <c r="AI161" i="9"/>
  <c r="AO161" i="9" s="1"/>
  <c r="AK237" i="9"/>
  <c r="AI237" i="9" s="1"/>
  <c r="AO237" i="9" s="1"/>
  <c r="AG238" i="9" s="1"/>
  <c r="AK81" i="9"/>
  <c r="AI81" i="9" s="1"/>
  <c r="AO81" i="9" s="1"/>
  <c r="AG82" i="9" s="1"/>
  <c r="AK121" i="9"/>
  <c r="AI121" i="9" s="1"/>
  <c r="AO121" i="9" s="1"/>
  <c r="AG122" i="9" s="1"/>
  <c r="Z173" i="11"/>
  <c r="R174" i="11" s="1"/>
  <c r="V173" i="11"/>
  <c r="X173" i="11" s="1"/>
  <c r="Z81" i="11"/>
  <c r="R82" i="11" s="1"/>
  <c r="V81" i="11"/>
  <c r="X81" i="11" s="1"/>
  <c r="Z81" i="10"/>
  <c r="R82" i="10" s="1"/>
  <c r="V81" i="10"/>
  <c r="X81" i="10" s="1"/>
  <c r="Z173" i="10"/>
  <c r="R174" i="10" s="1"/>
  <c r="V173" i="10"/>
  <c r="X173" i="10" s="1"/>
  <c r="Z238" i="9"/>
  <c r="R239" i="9" s="1"/>
  <c r="V238" i="9"/>
  <c r="X238" i="9" s="1"/>
  <c r="Z121" i="9"/>
  <c r="R122" i="9" s="1"/>
  <c r="V121" i="9"/>
  <c r="X121" i="9" s="1"/>
  <c r="Z174" i="9"/>
  <c r="R175" i="9" s="1"/>
  <c r="V174" i="9"/>
  <c r="X174" i="9" s="1"/>
  <c r="Z82" i="9"/>
  <c r="R83" i="9" s="1"/>
  <c r="V82" i="9"/>
  <c r="X82" i="9" s="1"/>
  <c r="G122" i="9"/>
  <c r="I122" i="9" s="1"/>
  <c r="K122" i="9"/>
  <c r="C123" i="9" s="1"/>
  <c r="AG236" i="7"/>
  <c r="AE236" i="7" s="1"/>
  <c r="AK236" i="7" s="1"/>
  <c r="AC237" i="7" s="1"/>
  <c r="AT237" i="7"/>
  <c r="AR237" i="7" s="1"/>
  <c r="AX237" i="7" s="1"/>
  <c r="AP238" i="7" s="1"/>
  <c r="AT237" i="6"/>
  <c r="AR237" i="6" s="1"/>
  <c r="AX237" i="6" s="1"/>
  <c r="AP238" i="6" s="1"/>
  <c r="AG236" i="6"/>
  <c r="AE236" i="6" s="1"/>
  <c r="AK236" i="6" s="1"/>
  <c r="AC237" i="6" s="1"/>
  <c r="AT238" i="5"/>
  <c r="AR238" i="5" s="1"/>
  <c r="AX238" i="5" s="1"/>
  <c r="AP239" i="5" s="1"/>
  <c r="AG238" i="5"/>
  <c r="AE238" i="5" s="1"/>
  <c r="AK238" i="5" s="1"/>
  <c r="AC239" i="5" s="1"/>
  <c r="AT173" i="7"/>
  <c r="AR173" i="7" s="1"/>
  <c r="AX173" i="7" s="1"/>
  <c r="AP174" i="7" s="1"/>
  <c r="AT121" i="7"/>
  <c r="AR121" i="7" s="1"/>
  <c r="AX121" i="7" s="1"/>
  <c r="AP122" i="7" s="1"/>
  <c r="AT80" i="7"/>
  <c r="AR80" i="7" s="1"/>
  <c r="AX80" i="7" s="1"/>
  <c r="AP81" i="7" s="1"/>
  <c r="AT173" i="6"/>
  <c r="AR173" i="6" s="1"/>
  <c r="AX173" i="6" s="1"/>
  <c r="AP174" i="6" s="1"/>
  <c r="AT121" i="6"/>
  <c r="AR121" i="6" s="1"/>
  <c r="AX121" i="6" s="1"/>
  <c r="AP122" i="6" s="1"/>
  <c r="AT80" i="6"/>
  <c r="AR80" i="6" s="1"/>
  <c r="AX80" i="6" s="1"/>
  <c r="AP81" i="6" s="1"/>
  <c r="AT173" i="5"/>
  <c r="AR173" i="5" s="1"/>
  <c r="AX173" i="5" s="1"/>
  <c r="AP174" i="5" s="1"/>
  <c r="AT121" i="5"/>
  <c r="AR121" i="5" s="1"/>
  <c r="AX121" i="5" s="1"/>
  <c r="AP122" i="5" s="1"/>
  <c r="AT81" i="5"/>
  <c r="AR81" i="5" s="1"/>
  <c r="AX81" i="5" s="1"/>
  <c r="AP82" i="5" s="1"/>
  <c r="AG80" i="7"/>
  <c r="AE80" i="7" s="1"/>
  <c r="AK80" i="7" s="1"/>
  <c r="AC81" i="7" s="1"/>
  <c r="AG121" i="7"/>
  <c r="AE121" i="7" s="1"/>
  <c r="AK121" i="7" s="1"/>
  <c r="AC122" i="7" s="1"/>
  <c r="AG173" i="7"/>
  <c r="AE173" i="7" s="1"/>
  <c r="AK173" i="7" s="1"/>
  <c r="AC174" i="7" s="1"/>
  <c r="AG121" i="6"/>
  <c r="AE121" i="6" s="1"/>
  <c r="AK121" i="6" s="1"/>
  <c r="AC122" i="6" s="1"/>
  <c r="AG173" i="6"/>
  <c r="AE173" i="6" s="1"/>
  <c r="AK173" i="6" s="1"/>
  <c r="AC174" i="6" s="1"/>
  <c r="AG80" i="6"/>
  <c r="AE80" i="6" s="1"/>
  <c r="AK80" i="6" s="1"/>
  <c r="AC81" i="6" s="1"/>
  <c r="AG174" i="5"/>
  <c r="AE174" i="5" s="1"/>
  <c r="AK174" i="5" s="1"/>
  <c r="AC175" i="5" s="1"/>
  <c r="AG122" i="5"/>
  <c r="AE122" i="5" s="1"/>
  <c r="AK122" i="5" s="1"/>
  <c r="AC123" i="5" s="1"/>
  <c r="X172" i="7"/>
  <c r="P173" i="7" s="1"/>
  <c r="T172" i="7"/>
  <c r="V172" i="7" s="1"/>
  <c r="X172" i="6"/>
  <c r="P173" i="6" s="1"/>
  <c r="T172" i="6"/>
  <c r="V172" i="6" s="1"/>
  <c r="X172" i="5"/>
  <c r="P173" i="5" s="1"/>
  <c r="T172" i="5"/>
  <c r="V172" i="5" s="1"/>
  <c r="X120" i="7"/>
  <c r="P121" i="7" s="1"/>
  <c r="T120" i="7"/>
  <c r="V120" i="7" s="1"/>
  <c r="X120" i="6"/>
  <c r="P121" i="6" s="1"/>
  <c r="T120" i="6"/>
  <c r="V120" i="6" s="1"/>
  <c r="T80" i="7"/>
  <c r="V80" i="7" s="1"/>
  <c r="X80" i="7"/>
  <c r="P81" i="7" s="1"/>
  <c r="T80" i="6"/>
  <c r="V80" i="6" s="1"/>
  <c r="X80" i="6"/>
  <c r="P81" i="6" s="1"/>
  <c r="X80" i="5"/>
  <c r="P81" i="5" s="1"/>
  <c r="T80" i="5"/>
  <c r="V80" i="5" s="1"/>
  <c r="E79" i="7"/>
  <c r="G78" i="7"/>
  <c r="I78" i="7" s="1"/>
  <c r="K78" i="7"/>
  <c r="C79" i="7" s="1"/>
  <c r="E82" i="6"/>
  <c r="X235" i="7" l="1"/>
  <c r="P236" i="7" s="1"/>
  <c r="T235" i="7"/>
  <c r="V235" i="7" s="1"/>
  <c r="K79" i="6"/>
  <c r="C80" i="6" s="1"/>
  <c r="G79" i="6"/>
  <c r="I79" i="6" s="1"/>
  <c r="G235" i="7"/>
  <c r="I235" i="7" s="1"/>
  <c r="K235" i="7"/>
  <c r="C236" i="7" s="1"/>
  <c r="G237" i="11"/>
  <c r="I237" i="11" s="1"/>
  <c r="K237" i="11"/>
  <c r="C238" i="11" s="1"/>
  <c r="G121" i="11"/>
  <c r="I121" i="11" s="1"/>
  <c r="K121" i="11"/>
  <c r="C122" i="11" s="1"/>
  <c r="K237" i="10"/>
  <c r="C238" i="10" s="1"/>
  <c r="G237" i="10"/>
  <c r="I237" i="10" s="1"/>
  <c r="K235" i="6"/>
  <c r="C236" i="6" s="1"/>
  <c r="G235" i="6"/>
  <c r="I235" i="6" s="1"/>
  <c r="T235" i="6"/>
  <c r="V235" i="6" s="1"/>
  <c r="X235" i="6"/>
  <c r="P236" i="6" s="1"/>
  <c r="G122" i="10"/>
  <c r="I122" i="10" s="1"/>
  <c r="K122" i="10"/>
  <c r="C123" i="10" s="1"/>
  <c r="G173" i="11"/>
  <c r="I173" i="11" s="1"/>
  <c r="K173" i="11"/>
  <c r="C174" i="11" s="1"/>
  <c r="K119" i="7"/>
  <c r="C120" i="7" s="1"/>
  <c r="G119" i="7"/>
  <c r="I119" i="7" s="1"/>
  <c r="K119" i="6"/>
  <c r="C120" i="6" s="1"/>
  <c r="G119" i="6"/>
  <c r="I119" i="6" s="1"/>
  <c r="K171" i="7"/>
  <c r="C172" i="7" s="1"/>
  <c r="G171" i="7"/>
  <c r="I171" i="7" s="1"/>
  <c r="K171" i="6"/>
  <c r="C172" i="6" s="1"/>
  <c r="G171" i="6"/>
  <c r="I171" i="6" s="1"/>
  <c r="K174" i="10"/>
  <c r="C175" i="10" s="1"/>
  <c r="G174" i="10"/>
  <c r="I174" i="10" s="1"/>
  <c r="AG79" i="5"/>
  <c r="AE79" i="5" s="1"/>
  <c r="AK79" i="5" s="1"/>
  <c r="AC80" i="5" s="1"/>
  <c r="K235" i="5"/>
  <c r="C236" i="5" s="1"/>
  <c r="G235" i="5"/>
  <c r="I235" i="5" s="1"/>
  <c r="K171" i="5"/>
  <c r="C172" i="5" s="1"/>
  <c r="G171" i="5"/>
  <c r="I171" i="5" s="1"/>
  <c r="T235" i="5"/>
  <c r="V235" i="5" s="1"/>
  <c r="X235" i="5"/>
  <c r="P236" i="5" s="1"/>
  <c r="AG47" i="5"/>
  <c r="AE47" i="5" s="1"/>
  <c r="AK47" i="5" s="1"/>
  <c r="AC48" i="5" s="1"/>
  <c r="T119" i="5"/>
  <c r="V119" i="5" s="1"/>
  <c r="X119" i="5"/>
  <c r="P120" i="5" s="1"/>
  <c r="G79" i="5"/>
  <c r="I79" i="5" s="1"/>
  <c r="K79" i="5"/>
  <c r="C80" i="5" s="1"/>
  <c r="G119" i="5"/>
  <c r="I119" i="5" s="1"/>
  <c r="K119" i="5"/>
  <c r="C120" i="5" s="1"/>
  <c r="E85" i="5"/>
  <c r="K84" i="11"/>
  <c r="C85" i="11" s="1"/>
  <c r="G84" i="11"/>
  <c r="E85" i="11"/>
  <c r="I84" i="11"/>
  <c r="Z121" i="11"/>
  <c r="R122" i="11" s="1"/>
  <c r="V121" i="11"/>
  <c r="X121" i="11" s="1"/>
  <c r="Z238" i="11"/>
  <c r="R239" i="11" s="1"/>
  <c r="V238" i="11"/>
  <c r="X238" i="11" s="1"/>
  <c r="K83" i="10"/>
  <c r="C84" i="10" s="1"/>
  <c r="G83" i="10"/>
  <c r="I83" i="10" s="1"/>
  <c r="E85" i="10"/>
  <c r="Z238" i="10"/>
  <c r="R239" i="10" s="1"/>
  <c r="V238" i="10"/>
  <c r="X238" i="10" s="1"/>
  <c r="Z121" i="10"/>
  <c r="R122" i="10" s="1"/>
  <c r="V121" i="10"/>
  <c r="X121" i="10" s="1"/>
  <c r="E84" i="9"/>
  <c r="K173" i="9"/>
  <c r="C174" i="9" s="1"/>
  <c r="G173" i="9"/>
  <c r="I173" i="9" s="1"/>
  <c r="G237" i="9"/>
  <c r="I237" i="9" s="1"/>
  <c r="K237" i="9"/>
  <c r="C238" i="9" s="1"/>
  <c r="AZ237" i="11"/>
  <c r="AX237" i="11" s="1"/>
  <c r="BD237" i="11" s="1"/>
  <c r="AV238" i="11" s="1"/>
  <c r="AZ122" i="11"/>
  <c r="AX122" i="11" s="1"/>
  <c r="BD122" i="11" s="1"/>
  <c r="AV123" i="11" s="1"/>
  <c r="AZ174" i="11"/>
  <c r="AX174" i="11" s="1"/>
  <c r="BD174" i="11" s="1"/>
  <c r="AV175" i="11" s="1"/>
  <c r="AZ81" i="11"/>
  <c r="AX81" i="11" s="1"/>
  <c r="BD81" i="11" s="1"/>
  <c r="AV82" i="11" s="1"/>
  <c r="AZ81" i="10"/>
  <c r="AX81" i="10" s="1"/>
  <c r="BD81" i="10" s="1"/>
  <c r="AV82" i="10" s="1"/>
  <c r="AZ122" i="10"/>
  <c r="AX122" i="10" s="1"/>
  <c r="BD122" i="10" s="1"/>
  <c r="AV123" i="10" s="1"/>
  <c r="AZ174" i="10"/>
  <c r="AX174" i="10" s="1"/>
  <c r="BD174" i="10" s="1"/>
  <c r="AV175" i="10" s="1"/>
  <c r="AZ237" i="10"/>
  <c r="AX237" i="10" s="1"/>
  <c r="BD237" i="10" s="1"/>
  <c r="AV238" i="10" s="1"/>
  <c r="AZ238" i="9"/>
  <c r="AX238" i="9" s="1"/>
  <c r="BD238" i="9" s="1"/>
  <c r="AV239" i="9" s="1"/>
  <c r="AZ82" i="9"/>
  <c r="AX82" i="9" s="1"/>
  <c r="BD82" i="9" s="1"/>
  <c r="AV83" i="9" s="1"/>
  <c r="AZ175" i="9"/>
  <c r="AX175" i="9" s="1"/>
  <c r="BD175" i="9" s="1"/>
  <c r="AV176" i="9" s="1"/>
  <c r="AZ122" i="9"/>
  <c r="AX122" i="9" s="1"/>
  <c r="BD122" i="9" s="1"/>
  <c r="AV123" i="9" s="1"/>
  <c r="AK121" i="11"/>
  <c r="AI121" i="11" s="1"/>
  <c r="AO121" i="11" s="1"/>
  <c r="AG122" i="11" s="1"/>
  <c r="AK237" i="11"/>
  <c r="AI237" i="11" s="1"/>
  <c r="AO237" i="11" s="1"/>
  <c r="AG238" i="11" s="1"/>
  <c r="AK173" i="11"/>
  <c r="AI173" i="11" s="1"/>
  <c r="AO173" i="11" s="1"/>
  <c r="AG174" i="11" s="1"/>
  <c r="AK81" i="11"/>
  <c r="AI81" i="11" s="1"/>
  <c r="AO81" i="11" s="1"/>
  <c r="AG82" i="11" s="1"/>
  <c r="AK121" i="10"/>
  <c r="AI121" i="10" s="1"/>
  <c r="AO121" i="10" s="1"/>
  <c r="AG122" i="10" s="1"/>
  <c r="AK173" i="10"/>
  <c r="AI173" i="10" s="1"/>
  <c r="AO173" i="10" s="1"/>
  <c r="AG174" i="10" s="1"/>
  <c r="AK81" i="10"/>
  <c r="AI81" i="10" s="1"/>
  <c r="AO81" i="10" s="1"/>
  <c r="AG82" i="10" s="1"/>
  <c r="AK237" i="10"/>
  <c r="AI237" i="10" s="1"/>
  <c r="AO237" i="10" s="1"/>
  <c r="AG238" i="10" s="1"/>
  <c r="AG162" i="9"/>
  <c r="AK162" i="9" s="1"/>
  <c r="AK122" i="9"/>
  <c r="AI122" i="9" s="1"/>
  <c r="AO122" i="9" s="1"/>
  <c r="AG123" i="9" s="1"/>
  <c r="AK238" i="9"/>
  <c r="AI238" i="9" s="1"/>
  <c r="AO238" i="9" s="1"/>
  <c r="AG239" i="9" s="1"/>
  <c r="AK82" i="9"/>
  <c r="AI82" i="9" s="1"/>
  <c r="AO82" i="9" s="1"/>
  <c r="AG83" i="9" s="1"/>
  <c r="Z82" i="11"/>
  <c r="R83" i="11" s="1"/>
  <c r="V82" i="11"/>
  <c r="X82" i="11" s="1"/>
  <c r="Z174" i="11"/>
  <c r="R175" i="11" s="1"/>
  <c r="V174" i="11"/>
  <c r="X174" i="11" s="1"/>
  <c r="Z174" i="10"/>
  <c r="R175" i="10" s="1"/>
  <c r="V174" i="10"/>
  <c r="X174" i="10" s="1"/>
  <c r="Z82" i="10"/>
  <c r="R83" i="10" s="1"/>
  <c r="V82" i="10"/>
  <c r="X82" i="10" s="1"/>
  <c r="Z83" i="9"/>
  <c r="R84" i="9" s="1"/>
  <c r="V83" i="9"/>
  <c r="X83" i="9" s="1"/>
  <c r="Z175" i="9"/>
  <c r="R176" i="9" s="1"/>
  <c r="V175" i="9"/>
  <c r="X175" i="9" s="1"/>
  <c r="Z122" i="9"/>
  <c r="R123" i="9" s="1"/>
  <c r="V122" i="9"/>
  <c r="X122" i="9" s="1"/>
  <c r="Z239" i="9"/>
  <c r="R240" i="9" s="1"/>
  <c r="V239" i="9"/>
  <c r="X239" i="9" s="1"/>
  <c r="K123" i="9"/>
  <c r="C124" i="9" s="1"/>
  <c r="G123" i="9"/>
  <c r="I123" i="9" s="1"/>
  <c r="AT238" i="7"/>
  <c r="AR238" i="7" s="1"/>
  <c r="AX238" i="7" s="1"/>
  <c r="AP239" i="7" s="1"/>
  <c r="AG237" i="7"/>
  <c r="AE237" i="7" s="1"/>
  <c r="AK237" i="7" s="1"/>
  <c r="AC238" i="7" s="1"/>
  <c r="AG237" i="6"/>
  <c r="AE237" i="6" s="1"/>
  <c r="AK237" i="6" s="1"/>
  <c r="AC238" i="6" s="1"/>
  <c r="AT238" i="6"/>
  <c r="AR238" i="6" s="1"/>
  <c r="AX238" i="6" s="1"/>
  <c r="AP239" i="6" s="1"/>
  <c r="AT239" i="5"/>
  <c r="AR239" i="5" s="1"/>
  <c r="AX239" i="5" s="1"/>
  <c r="AP240" i="5" s="1"/>
  <c r="AG239" i="5"/>
  <c r="AE239" i="5" s="1"/>
  <c r="AK239" i="5" s="1"/>
  <c r="AC240" i="5" s="1"/>
  <c r="AT122" i="7"/>
  <c r="AR122" i="7" s="1"/>
  <c r="AX122" i="7" s="1"/>
  <c r="AP123" i="7" s="1"/>
  <c r="AT81" i="7"/>
  <c r="AR81" i="7" s="1"/>
  <c r="AX81" i="7" s="1"/>
  <c r="AP82" i="7" s="1"/>
  <c r="AT174" i="7"/>
  <c r="AR174" i="7" s="1"/>
  <c r="AX174" i="7" s="1"/>
  <c r="AP175" i="7" s="1"/>
  <c r="AT122" i="6"/>
  <c r="AR122" i="6" s="1"/>
  <c r="AX122" i="6" s="1"/>
  <c r="AP123" i="6" s="1"/>
  <c r="AT81" i="6"/>
  <c r="AR81" i="6" s="1"/>
  <c r="AX81" i="6" s="1"/>
  <c r="AP82" i="6" s="1"/>
  <c r="AT174" i="6"/>
  <c r="AR174" i="6" s="1"/>
  <c r="AX174" i="6" s="1"/>
  <c r="AP175" i="6" s="1"/>
  <c r="AT174" i="5"/>
  <c r="AR174" i="5" s="1"/>
  <c r="AX174" i="5" s="1"/>
  <c r="AP175" i="5" s="1"/>
  <c r="AT122" i="5"/>
  <c r="AR122" i="5" s="1"/>
  <c r="AX122" i="5" s="1"/>
  <c r="AP123" i="5" s="1"/>
  <c r="AT82" i="5"/>
  <c r="AR82" i="5" s="1"/>
  <c r="AX82" i="5" s="1"/>
  <c r="AP83" i="5" s="1"/>
  <c r="AG122" i="7"/>
  <c r="AE122" i="7" s="1"/>
  <c r="AK122" i="7" s="1"/>
  <c r="AC123" i="7" s="1"/>
  <c r="AG174" i="7"/>
  <c r="AE174" i="7" s="1"/>
  <c r="AK174" i="7" s="1"/>
  <c r="AC175" i="7" s="1"/>
  <c r="AG81" i="7"/>
  <c r="AE81" i="7" s="1"/>
  <c r="AK81" i="7" s="1"/>
  <c r="AC82" i="7" s="1"/>
  <c r="AG174" i="6"/>
  <c r="AE174" i="6" s="1"/>
  <c r="AK174" i="6" s="1"/>
  <c r="AC175" i="6" s="1"/>
  <c r="AG81" i="6"/>
  <c r="AE81" i="6" s="1"/>
  <c r="AK81" i="6" s="1"/>
  <c r="AC82" i="6" s="1"/>
  <c r="AG122" i="6"/>
  <c r="AE122" i="6" s="1"/>
  <c r="AK122" i="6" s="1"/>
  <c r="AC123" i="6" s="1"/>
  <c r="AG175" i="5"/>
  <c r="AE175" i="5" s="1"/>
  <c r="AK175" i="5" s="1"/>
  <c r="AC176" i="5" s="1"/>
  <c r="AG123" i="5"/>
  <c r="AE123" i="5" s="1"/>
  <c r="AK123" i="5" s="1"/>
  <c r="AC124" i="5" s="1"/>
  <c r="X173" i="7"/>
  <c r="P174" i="7" s="1"/>
  <c r="T173" i="7"/>
  <c r="V173" i="7" s="1"/>
  <c r="X173" i="6"/>
  <c r="P174" i="6" s="1"/>
  <c r="T173" i="6"/>
  <c r="V173" i="6" s="1"/>
  <c r="X173" i="5"/>
  <c r="P174" i="5" s="1"/>
  <c r="T173" i="5"/>
  <c r="V173" i="5" s="1"/>
  <c r="X121" i="7"/>
  <c r="P122" i="7" s="1"/>
  <c r="T121" i="7"/>
  <c r="V121" i="7" s="1"/>
  <c r="X121" i="6"/>
  <c r="P122" i="6" s="1"/>
  <c r="T121" i="6"/>
  <c r="V121" i="6" s="1"/>
  <c r="X81" i="7"/>
  <c r="P82" i="7" s="1"/>
  <c r="T81" i="7"/>
  <c r="V81" i="7" s="1"/>
  <c r="X81" i="6"/>
  <c r="P82" i="6" s="1"/>
  <c r="T81" i="6"/>
  <c r="V81" i="6" s="1"/>
  <c r="X81" i="5"/>
  <c r="P82" i="5" s="1"/>
  <c r="T81" i="5"/>
  <c r="V81" i="5" s="1"/>
  <c r="K79" i="7"/>
  <c r="C80" i="7" s="1"/>
  <c r="G79" i="7"/>
  <c r="E80" i="7"/>
  <c r="I79" i="7"/>
  <c r="E83" i="6"/>
  <c r="G174" i="11" l="1"/>
  <c r="I174" i="11" s="1"/>
  <c r="K174" i="11"/>
  <c r="C175" i="11" s="1"/>
  <c r="G123" i="10"/>
  <c r="I123" i="10" s="1"/>
  <c r="K123" i="10"/>
  <c r="C124" i="10" s="1"/>
  <c r="X236" i="6"/>
  <c r="P237" i="6" s="1"/>
  <c r="T236" i="6"/>
  <c r="V236" i="6" s="1"/>
  <c r="K122" i="11"/>
  <c r="C123" i="11" s="1"/>
  <c r="G122" i="11"/>
  <c r="I122" i="11" s="1"/>
  <c r="K238" i="11"/>
  <c r="C239" i="11" s="1"/>
  <c r="G238" i="11"/>
  <c r="I238" i="11" s="1"/>
  <c r="G236" i="7"/>
  <c r="I236" i="7" s="1"/>
  <c r="K236" i="7"/>
  <c r="C237" i="7" s="1"/>
  <c r="G175" i="10"/>
  <c r="I175" i="10" s="1"/>
  <c r="K175" i="10"/>
  <c r="C176" i="10" s="1"/>
  <c r="K172" i="6"/>
  <c r="C173" i="6" s="1"/>
  <c r="G172" i="6"/>
  <c r="I172" i="6" s="1"/>
  <c r="K172" i="7"/>
  <c r="C173" i="7" s="1"/>
  <c r="G172" i="7"/>
  <c r="I172" i="7" s="1"/>
  <c r="K120" i="6"/>
  <c r="C121" i="6" s="1"/>
  <c r="G120" i="6"/>
  <c r="I120" i="6" s="1"/>
  <c r="K120" i="7"/>
  <c r="C121" i="7" s="1"/>
  <c r="G120" i="7"/>
  <c r="I120" i="7" s="1"/>
  <c r="K236" i="6"/>
  <c r="C237" i="6" s="1"/>
  <c r="G236" i="6"/>
  <c r="I236" i="6" s="1"/>
  <c r="G238" i="10"/>
  <c r="I238" i="10" s="1"/>
  <c r="K238" i="10"/>
  <c r="C239" i="10" s="1"/>
  <c r="K80" i="6"/>
  <c r="C81" i="6" s="1"/>
  <c r="G80" i="6"/>
  <c r="I80" i="6" s="1"/>
  <c r="X236" i="7"/>
  <c r="P237" i="7" s="1"/>
  <c r="T236" i="7"/>
  <c r="V236" i="7" s="1"/>
  <c r="K120" i="5"/>
  <c r="C121" i="5" s="1"/>
  <c r="G120" i="5"/>
  <c r="I120" i="5" s="1"/>
  <c r="G80" i="5"/>
  <c r="I80" i="5" s="1"/>
  <c r="K80" i="5"/>
  <c r="C81" i="5" s="1"/>
  <c r="X120" i="5"/>
  <c r="P121" i="5" s="1"/>
  <c r="T120" i="5"/>
  <c r="V120" i="5" s="1"/>
  <c r="AG48" i="5"/>
  <c r="T236" i="5"/>
  <c r="V236" i="5" s="1"/>
  <c r="X236" i="5"/>
  <c r="P237" i="5" s="1"/>
  <c r="AG80" i="5"/>
  <c r="AE80" i="5" s="1"/>
  <c r="AK80" i="5" s="1"/>
  <c r="AC81" i="5" s="1"/>
  <c r="G172" i="5"/>
  <c r="I172" i="5" s="1"/>
  <c r="K172" i="5"/>
  <c r="C173" i="5" s="1"/>
  <c r="G236" i="5"/>
  <c r="I236" i="5" s="1"/>
  <c r="K236" i="5"/>
  <c r="C237" i="5" s="1"/>
  <c r="E86" i="5"/>
  <c r="E86" i="11"/>
  <c r="K85" i="11"/>
  <c r="C86" i="11" s="1"/>
  <c r="G85" i="11"/>
  <c r="I85" i="11" s="1"/>
  <c r="Z239" i="11"/>
  <c r="R240" i="11" s="1"/>
  <c r="V239" i="11"/>
  <c r="X239" i="11" s="1"/>
  <c r="Z122" i="11"/>
  <c r="R123" i="11" s="1"/>
  <c r="V122" i="11"/>
  <c r="X122" i="11" s="1"/>
  <c r="E86" i="10"/>
  <c r="G84" i="10"/>
  <c r="I84" i="10" s="1"/>
  <c r="K84" i="10"/>
  <c r="C85" i="10" s="1"/>
  <c r="V122" i="10"/>
  <c r="X122" i="10" s="1"/>
  <c r="Z122" i="10"/>
  <c r="R123" i="10" s="1"/>
  <c r="V239" i="10"/>
  <c r="X239" i="10" s="1"/>
  <c r="Z239" i="10"/>
  <c r="R240" i="10" s="1"/>
  <c r="E85" i="9"/>
  <c r="K238" i="9"/>
  <c r="C239" i="9" s="1"/>
  <c r="G238" i="9"/>
  <c r="I238" i="9" s="1"/>
  <c r="K174" i="9"/>
  <c r="C175" i="9" s="1"/>
  <c r="G174" i="9"/>
  <c r="I174" i="9" s="1"/>
  <c r="AZ82" i="11"/>
  <c r="AX82" i="11" s="1"/>
  <c r="BD82" i="11" s="1"/>
  <c r="AV83" i="11" s="1"/>
  <c r="AZ123" i="11"/>
  <c r="AX123" i="11" s="1"/>
  <c r="BD123" i="11" s="1"/>
  <c r="AV124" i="11" s="1"/>
  <c r="AZ175" i="11"/>
  <c r="AX175" i="11" s="1"/>
  <c r="BD175" i="11" s="1"/>
  <c r="AV176" i="11" s="1"/>
  <c r="AZ238" i="11"/>
  <c r="AX238" i="11" s="1"/>
  <c r="BD238" i="11" s="1"/>
  <c r="AV239" i="11" s="1"/>
  <c r="AZ123" i="10"/>
  <c r="AX123" i="10" s="1"/>
  <c r="BD123" i="10" s="1"/>
  <c r="AV124" i="10" s="1"/>
  <c r="AZ175" i="10"/>
  <c r="AX175" i="10" s="1"/>
  <c r="BD175" i="10" s="1"/>
  <c r="AV176" i="10" s="1"/>
  <c r="AZ82" i="10"/>
  <c r="AX82" i="10" s="1"/>
  <c r="BD82" i="10" s="1"/>
  <c r="AV83" i="10" s="1"/>
  <c r="AZ238" i="10"/>
  <c r="AX238" i="10" s="1"/>
  <c r="BD238" i="10" s="1"/>
  <c r="AV239" i="10" s="1"/>
  <c r="AZ123" i="9"/>
  <c r="AX123" i="9" s="1"/>
  <c r="BD123" i="9" s="1"/>
  <c r="AV124" i="9" s="1"/>
  <c r="AZ83" i="9"/>
  <c r="AX83" i="9" s="1"/>
  <c r="BD83" i="9" s="1"/>
  <c r="AV84" i="9" s="1"/>
  <c r="AZ176" i="9"/>
  <c r="AX176" i="9" s="1"/>
  <c r="BD176" i="9" s="1"/>
  <c r="AV177" i="9" s="1"/>
  <c r="AZ239" i="9"/>
  <c r="AX239" i="9" s="1"/>
  <c r="BD239" i="9" s="1"/>
  <c r="AV240" i="9" s="1"/>
  <c r="AK238" i="11"/>
  <c r="AI238" i="11" s="1"/>
  <c r="AO238" i="11" s="1"/>
  <c r="AG239" i="11" s="1"/>
  <c r="AK122" i="11"/>
  <c r="AI122" i="11" s="1"/>
  <c r="AO122" i="11" s="1"/>
  <c r="AG123" i="11" s="1"/>
  <c r="AK82" i="11"/>
  <c r="AI82" i="11" s="1"/>
  <c r="AO82" i="11" s="1"/>
  <c r="AG83" i="11" s="1"/>
  <c r="AK174" i="11"/>
  <c r="AI174" i="11" s="1"/>
  <c r="AO174" i="11" s="1"/>
  <c r="AG175" i="11" s="1"/>
  <c r="AK238" i="10"/>
  <c r="AI238" i="10" s="1"/>
  <c r="AO238" i="10" s="1"/>
  <c r="AG239" i="10" s="1"/>
  <c r="AK82" i="10"/>
  <c r="AI82" i="10" s="1"/>
  <c r="AO82" i="10" s="1"/>
  <c r="AG83" i="10" s="1"/>
  <c r="AK174" i="10"/>
  <c r="AI174" i="10" s="1"/>
  <c r="AO174" i="10" s="1"/>
  <c r="AG175" i="10" s="1"/>
  <c r="AK122" i="10"/>
  <c r="AI122" i="10" s="1"/>
  <c r="AO122" i="10" s="1"/>
  <c r="AG123" i="10" s="1"/>
  <c r="AI162" i="9"/>
  <c r="AO162" i="9" s="1"/>
  <c r="AK239" i="9"/>
  <c r="AI239" i="9" s="1"/>
  <c r="AO239" i="9" s="1"/>
  <c r="AG240" i="9" s="1"/>
  <c r="AK83" i="9"/>
  <c r="AI83" i="9" s="1"/>
  <c r="AO83" i="9" s="1"/>
  <c r="AG84" i="9" s="1"/>
  <c r="AK123" i="9"/>
  <c r="AI123" i="9" s="1"/>
  <c r="AO123" i="9" s="1"/>
  <c r="AG124" i="9" s="1"/>
  <c r="Z175" i="11"/>
  <c r="R176" i="11" s="1"/>
  <c r="V175" i="11"/>
  <c r="X175" i="11" s="1"/>
  <c r="Z83" i="11"/>
  <c r="R84" i="11" s="1"/>
  <c r="V83" i="11"/>
  <c r="X83" i="11" s="1"/>
  <c r="Z83" i="10"/>
  <c r="R84" i="10" s="1"/>
  <c r="V83" i="10"/>
  <c r="X83" i="10" s="1"/>
  <c r="Z175" i="10"/>
  <c r="R176" i="10" s="1"/>
  <c r="V175" i="10"/>
  <c r="X175" i="10" s="1"/>
  <c r="Z240" i="9"/>
  <c r="R241" i="9" s="1"/>
  <c r="V240" i="9"/>
  <c r="X240" i="9" s="1"/>
  <c r="Z123" i="9"/>
  <c r="R124" i="9" s="1"/>
  <c r="V123" i="9"/>
  <c r="X123" i="9" s="1"/>
  <c r="Z176" i="9"/>
  <c r="R177" i="9" s="1"/>
  <c r="V176" i="9"/>
  <c r="X176" i="9" s="1"/>
  <c r="Z84" i="9"/>
  <c r="R85" i="9" s="1"/>
  <c r="V84" i="9"/>
  <c r="X84" i="9" s="1"/>
  <c r="G124" i="9"/>
  <c r="I124" i="9" s="1"/>
  <c r="K124" i="9"/>
  <c r="C125" i="9" s="1"/>
  <c r="AG238" i="7"/>
  <c r="AE238" i="7" s="1"/>
  <c r="AK238" i="7" s="1"/>
  <c r="AC239" i="7" s="1"/>
  <c r="AT239" i="7"/>
  <c r="AR239" i="7" s="1"/>
  <c r="AX239" i="7" s="1"/>
  <c r="AP240" i="7" s="1"/>
  <c r="AT239" i="6"/>
  <c r="AR239" i="6" s="1"/>
  <c r="AX239" i="6" s="1"/>
  <c r="AP240" i="6" s="1"/>
  <c r="AG238" i="6"/>
  <c r="AE238" i="6" s="1"/>
  <c r="AK238" i="6" s="1"/>
  <c r="AC239" i="6" s="1"/>
  <c r="AT240" i="5"/>
  <c r="AR240" i="5" s="1"/>
  <c r="AX240" i="5" s="1"/>
  <c r="AP241" i="5" s="1"/>
  <c r="AG240" i="5"/>
  <c r="AE240" i="5" s="1"/>
  <c r="AK240" i="5" s="1"/>
  <c r="AC241" i="5" s="1"/>
  <c r="AT82" i="7"/>
  <c r="AR82" i="7" s="1"/>
  <c r="AX82" i="7" s="1"/>
  <c r="AP83" i="7" s="1"/>
  <c r="AT175" i="7"/>
  <c r="AR175" i="7" s="1"/>
  <c r="AX175" i="7" s="1"/>
  <c r="AP176" i="7" s="1"/>
  <c r="AT123" i="7"/>
  <c r="AR123" i="7" s="1"/>
  <c r="AX123" i="7" s="1"/>
  <c r="AP124" i="7" s="1"/>
  <c r="AT82" i="6"/>
  <c r="AR82" i="6" s="1"/>
  <c r="AX82" i="6" s="1"/>
  <c r="AP83" i="6" s="1"/>
  <c r="AT175" i="6"/>
  <c r="AR175" i="6" s="1"/>
  <c r="AX175" i="6" s="1"/>
  <c r="AP176" i="6" s="1"/>
  <c r="AT123" i="6"/>
  <c r="AR123" i="6" s="1"/>
  <c r="AX123" i="6" s="1"/>
  <c r="AP124" i="6" s="1"/>
  <c r="AT175" i="5"/>
  <c r="AR175" i="5" s="1"/>
  <c r="AX175" i="5" s="1"/>
  <c r="AP176" i="5" s="1"/>
  <c r="AT123" i="5"/>
  <c r="AR123" i="5" s="1"/>
  <c r="AX123" i="5" s="1"/>
  <c r="AP124" i="5" s="1"/>
  <c r="AT83" i="5"/>
  <c r="AR83" i="5" s="1"/>
  <c r="AX83" i="5" s="1"/>
  <c r="AP84" i="5" s="1"/>
  <c r="AG175" i="7"/>
  <c r="AE175" i="7" s="1"/>
  <c r="AK175" i="7" s="1"/>
  <c r="AC176" i="7" s="1"/>
  <c r="AG123" i="7"/>
  <c r="AE123" i="7" s="1"/>
  <c r="AK123" i="7" s="1"/>
  <c r="AC124" i="7" s="1"/>
  <c r="AG82" i="7"/>
  <c r="AE82" i="7" s="1"/>
  <c r="AK82" i="7" s="1"/>
  <c r="AC83" i="7" s="1"/>
  <c r="AG82" i="6"/>
  <c r="AE82" i="6" s="1"/>
  <c r="AK82" i="6" s="1"/>
  <c r="AC83" i="6" s="1"/>
  <c r="AG123" i="6"/>
  <c r="AE123" i="6" s="1"/>
  <c r="AK123" i="6" s="1"/>
  <c r="AC124" i="6" s="1"/>
  <c r="AG175" i="6"/>
  <c r="AE175" i="6" s="1"/>
  <c r="AK175" i="6" s="1"/>
  <c r="AC176" i="6" s="1"/>
  <c r="AG176" i="5"/>
  <c r="AE176" i="5" s="1"/>
  <c r="AK176" i="5" s="1"/>
  <c r="AC177" i="5" s="1"/>
  <c r="AG124" i="5"/>
  <c r="AE124" i="5" s="1"/>
  <c r="AK124" i="5" s="1"/>
  <c r="AC125" i="5" s="1"/>
  <c r="X174" i="7"/>
  <c r="P175" i="7" s="1"/>
  <c r="T174" i="7"/>
  <c r="V174" i="7" s="1"/>
  <c r="X174" i="6"/>
  <c r="P175" i="6" s="1"/>
  <c r="T174" i="6"/>
  <c r="V174" i="6" s="1"/>
  <c r="X174" i="5"/>
  <c r="P175" i="5" s="1"/>
  <c r="T174" i="5"/>
  <c r="V174" i="5" s="1"/>
  <c r="X122" i="7"/>
  <c r="P123" i="7" s="1"/>
  <c r="T122" i="7"/>
  <c r="V122" i="7" s="1"/>
  <c r="X122" i="6"/>
  <c r="P123" i="6" s="1"/>
  <c r="T122" i="6"/>
  <c r="V122" i="6" s="1"/>
  <c r="X82" i="7"/>
  <c r="P83" i="7" s="1"/>
  <c r="T82" i="7"/>
  <c r="V82" i="7" s="1"/>
  <c r="X82" i="6"/>
  <c r="P83" i="6" s="1"/>
  <c r="T82" i="6"/>
  <c r="V82" i="6" s="1"/>
  <c r="T82" i="5"/>
  <c r="V82" i="5" s="1"/>
  <c r="X82" i="5"/>
  <c r="P83" i="5" s="1"/>
  <c r="E81" i="7"/>
  <c r="K80" i="7"/>
  <c r="C81" i="7" s="1"/>
  <c r="G80" i="7"/>
  <c r="I80" i="7" s="1"/>
  <c r="E84" i="6"/>
  <c r="G239" i="10" l="1"/>
  <c r="I239" i="10" s="1"/>
  <c r="K239" i="10"/>
  <c r="C240" i="10" s="1"/>
  <c r="K176" i="10"/>
  <c r="C177" i="10" s="1"/>
  <c r="G176" i="10"/>
  <c r="I176" i="10" s="1"/>
  <c r="K237" i="7"/>
  <c r="C238" i="7" s="1"/>
  <c r="G237" i="7"/>
  <c r="I237" i="7" s="1"/>
  <c r="G124" i="10"/>
  <c r="I124" i="10" s="1"/>
  <c r="K124" i="10"/>
  <c r="C125" i="10" s="1"/>
  <c r="K175" i="11"/>
  <c r="C176" i="11" s="1"/>
  <c r="G175" i="11"/>
  <c r="I175" i="11" s="1"/>
  <c r="X237" i="7"/>
  <c r="P238" i="7" s="1"/>
  <c r="T237" i="7"/>
  <c r="V237" i="7" s="1"/>
  <c r="G81" i="6"/>
  <c r="I81" i="6" s="1"/>
  <c r="K81" i="6"/>
  <c r="C82" i="6" s="1"/>
  <c r="K237" i="6"/>
  <c r="C238" i="6" s="1"/>
  <c r="G237" i="6"/>
  <c r="I237" i="6" s="1"/>
  <c r="G121" i="7"/>
  <c r="I121" i="7" s="1"/>
  <c r="K121" i="7"/>
  <c r="C122" i="7" s="1"/>
  <c r="G121" i="6"/>
  <c r="I121" i="6" s="1"/>
  <c r="K121" i="6"/>
  <c r="C122" i="6" s="1"/>
  <c r="G173" i="7"/>
  <c r="I173" i="7" s="1"/>
  <c r="K173" i="7"/>
  <c r="C174" i="7" s="1"/>
  <c r="G173" i="6"/>
  <c r="I173" i="6" s="1"/>
  <c r="K173" i="6"/>
  <c r="C174" i="6" s="1"/>
  <c r="K239" i="11"/>
  <c r="C240" i="11" s="1"/>
  <c r="G239" i="11"/>
  <c r="I239" i="11" s="1"/>
  <c r="K123" i="11"/>
  <c r="C124" i="11" s="1"/>
  <c r="G123" i="11"/>
  <c r="I123" i="11" s="1"/>
  <c r="X237" i="6"/>
  <c r="P238" i="6" s="1"/>
  <c r="T237" i="6"/>
  <c r="V237" i="6" s="1"/>
  <c r="K237" i="5"/>
  <c r="C238" i="5" s="1"/>
  <c r="G237" i="5"/>
  <c r="I237" i="5" s="1"/>
  <c r="K173" i="5"/>
  <c r="C174" i="5" s="1"/>
  <c r="G173" i="5"/>
  <c r="I173" i="5" s="1"/>
  <c r="AG81" i="5"/>
  <c r="AE81" i="5" s="1"/>
  <c r="AK81" i="5" s="1"/>
  <c r="AC82" i="5" s="1"/>
  <c r="AG82" i="5" s="1"/>
  <c r="AE82" i="5" s="1"/>
  <c r="AK82" i="5" s="1"/>
  <c r="AC83" i="5" s="1"/>
  <c r="AG83" i="5" s="1"/>
  <c r="AE83" i="5" s="1"/>
  <c r="AK83" i="5" s="1"/>
  <c r="AC84" i="5" s="1"/>
  <c r="AG84" i="5" s="1"/>
  <c r="AE84" i="5" s="1"/>
  <c r="AK84" i="5" s="1"/>
  <c r="AC85" i="5" s="1"/>
  <c r="AG85" i="5" s="1"/>
  <c r="AE85" i="5" s="1"/>
  <c r="AK85" i="5" s="1"/>
  <c r="AC86" i="5" s="1"/>
  <c r="T237" i="5"/>
  <c r="V237" i="5" s="1"/>
  <c r="X237" i="5"/>
  <c r="P238" i="5" s="1"/>
  <c r="G81" i="5"/>
  <c r="I81" i="5" s="1"/>
  <c r="K81" i="5"/>
  <c r="C82" i="5" s="1"/>
  <c r="AE48" i="5"/>
  <c r="AK48" i="5" s="1"/>
  <c r="AG49" i="5"/>
  <c r="G33" i="8" s="1"/>
  <c r="T121" i="5"/>
  <c r="V121" i="5" s="1"/>
  <c r="X121" i="5"/>
  <c r="P122" i="5" s="1"/>
  <c r="G121" i="5"/>
  <c r="I121" i="5" s="1"/>
  <c r="K121" i="5"/>
  <c r="C122" i="5" s="1"/>
  <c r="E87" i="5"/>
  <c r="K86" i="11"/>
  <c r="C87" i="11" s="1"/>
  <c r="G86" i="11"/>
  <c r="E87" i="11"/>
  <c r="I86" i="11"/>
  <c r="Z123" i="11"/>
  <c r="R124" i="11" s="1"/>
  <c r="V123" i="11"/>
  <c r="X123" i="11" s="1"/>
  <c r="Z240" i="11"/>
  <c r="R241" i="11" s="1"/>
  <c r="V240" i="11"/>
  <c r="X240" i="11" s="1"/>
  <c r="K85" i="10"/>
  <c r="C86" i="10" s="1"/>
  <c r="G85" i="10"/>
  <c r="I85" i="10" s="1"/>
  <c r="E87" i="10"/>
  <c r="V240" i="10"/>
  <c r="X240" i="10" s="1"/>
  <c r="Z240" i="10"/>
  <c r="R241" i="10" s="1"/>
  <c r="V123" i="10"/>
  <c r="X123" i="10" s="1"/>
  <c r="Z123" i="10"/>
  <c r="R124" i="10" s="1"/>
  <c r="E86" i="9"/>
  <c r="G175" i="9"/>
  <c r="I175" i="9" s="1"/>
  <c r="K175" i="9"/>
  <c r="C176" i="9" s="1"/>
  <c r="G239" i="9"/>
  <c r="I239" i="9" s="1"/>
  <c r="K239" i="9"/>
  <c r="C240" i="9" s="1"/>
  <c r="AZ124" i="11"/>
  <c r="AX124" i="11" s="1"/>
  <c r="BD124" i="11" s="1"/>
  <c r="AV125" i="11" s="1"/>
  <c r="AZ176" i="11"/>
  <c r="AX176" i="11" s="1"/>
  <c r="BD176" i="11" s="1"/>
  <c r="AV177" i="11" s="1"/>
  <c r="AZ83" i="11"/>
  <c r="AX83" i="11" s="1"/>
  <c r="BD83" i="11" s="1"/>
  <c r="AV84" i="11" s="1"/>
  <c r="AZ239" i="11"/>
  <c r="AX239" i="11" s="1"/>
  <c r="BD239" i="11" s="1"/>
  <c r="AV240" i="11" s="1"/>
  <c r="AZ176" i="10"/>
  <c r="AX176" i="10" s="1"/>
  <c r="BD176" i="10" s="1"/>
  <c r="AV177" i="10" s="1"/>
  <c r="AZ83" i="10"/>
  <c r="AX83" i="10" s="1"/>
  <c r="BD83" i="10" s="1"/>
  <c r="AV84" i="10" s="1"/>
  <c r="AZ124" i="10"/>
  <c r="AX124" i="10" s="1"/>
  <c r="BD124" i="10" s="1"/>
  <c r="AV125" i="10" s="1"/>
  <c r="AZ239" i="10"/>
  <c r="AX239" i="10" s="1"/>
  <c r="BD239" i="10" s="1"/>
  <c r="AV240" i="10" s="1"/>
  <c r="AZ240" i="9"/>
  <c r="AX240" i="9" s="1"/>
  <c r="BD240" i="9" s="1"/>
  <c r="AV241" i="9" s="1"/>
  <c r="AZ177" i="9"/>
  <c r="AX177" i="9" s="1"/>
  <c r="BD177" i="9" s="1"/>
  <c r="AV178" i="9" s="1"/>
  <c r="AZ84" i="9"/>
  <c r="AX84" i="9" s="1"/>
  <c r="BD84" i="9" s="1"/>
  <c r="AV85" i="9" s="1"/>
  <c r="AZ124" i="9"/>
  <c r="AX124" i="9" s="1"/>
  <c r="BD124" i="9" s="1"/>
  <c r="AV125" i="9" s="1"/>
  <c r="AK123" i="11"/>
  <c r="AI123" i="11" s="1"/>
  <c r="AO123" i="11" s="1"/>
  <c r="AG124" i="11" s="1"/>
  <c r="AK239" i="11"/>
  <c r="AI239" i="11" s="1"/>
  <c r="AO239" i="11" s="1"/>
  <c r="AG240" i="11" s="1"/>
  <c r="AK175" i="11"/>
  <c r="AI175" i="11" s="1"/>
  <c r="AO175" i="11" s="1"/>
  <c r="AG176" i="11" s="1"/>
  <c r="AK83" i="11"/>
  <c r="AI83" i="11" s="1"/>
  <c r="AO83" i="11" s="1"/>
  <c r="AG84" i="11" s="1"/>
  <c r="AK123" i="10"/>
  <c r="AI123" i="10" s="1"/>
  <c r="AO123" i="10" s="1"/>
  <c r="AG124" i="10" s="1"/>
  <c r="AK175" i="10"/>
  <c r="AI175" i="10" s="1"/>
  <c r="AO175" i="10" s="1"/>
  <c r="AG176" i="10" s="1"/>
  <c r="AK83" i="10"/>
  <c r="AI83" i="10" s="1"/>
  <c r="AO83" i="10" s="1"/>
  <c r="AG84" i="10" s="1"/>
  <c r="AK239" i="10"/>
  <c r="AI239" i="10" s="1"/>
  <c r="AO239" i="10" s="1"/>
  <c r="AG240" i="10" s="1"/>
  <c r="AG163" i="9"/>
  <c r="AK163" i="9" s="1"/>
  <c r="AK124" i="9"/>
  <c r="AI124" i="9" s="1"/>
  <c r="AO124" i="9" s="1"/>
  <c r="AG125" i="9" s="1"/>
  <c r="AK240" i="9"/>
  <c r="AI240" i="9" s="1"/>
  <c r="AO240" i="9" s="1"/>
  <c r="AG241" i="9" s="1"/>
  <c r="AK84" i="9"/>
  <c r="AI84" i="9" s="1"/>
  <c r="AO84" i="9" s="1"/>
  <c r="AG85" i="9" s="1"/>
  <c r="Z84" i="11"/>
  <c r="R85" i="11" s="1"/>
  <c r="V84" i="11"/>
  <c r="X84" i="11" s="1"/>
  <c r="Z176" i="11"/>
  <c r="R177" i="11" s="1"/>
  <c r="V176" i="11"/>
  <c r="X176" i="11" s="1"/>
  <c r="Z176" i="10"/>
  <c r="R177" i="10" s="1"/>
  <c r="V176" i="10"/>
  <c r="X176" i="10" s="1"/>
  <c r="Z84" i="10"/>
  <c r="R85" i="10" s="1"/>
  <c r="V84" i="10"/>
  <c r="X84" i="10" s="1"/>
  <c r="Z85" i="9"/>
  <c r="R86" i="9" s="1"/>
  <c r="V85" i="9"/>
  <c r="X85" i="9" s="1"/>
  <c r="Z177" i="9"/>
  <c r="R178" i="9" s="1"/>
  <c r="V177" i="9"/>
  <c r="X177" i="9" s="1"/>
  <c r="Z124" i="9"/>
  <c r="R125" i="9" s="1"/>
  <c r="V124" i="9"/>
  <c r="X124" i="9" s="1"/>
  <c r="Z241" i="9"/>
  <c r="R242" i="9" s="1"/>
  <c r="V241" i="9"/>
  <c r="X241" i="9" s="1"/>
  <c r="K125" i="9"/>
  <c r="C126" i="9" s="1"/>
  <c r="G125" i="9"/>
  <c r="I125" i="9" s="1"/>
  <c r="AT240" i="7"/>
  <c r="AR240" i="7" s="1"/>
  <c r="AX240" i="7" s="1"/>
  <c r="AP241" i="7" s="1"/>
  <c r="AG239" i="7"/>
  <c r="AE239" i="7" s="1"/>
  <c r="AK239" i="7" s="1"/>
  <c r="AC240" i="7" s="1"/>
  <c r="AG239" i="6"/>
  <c r="AE239" i="6" s="1"/>
  <c r="AK239" i="6" s="1"/>
  <c r="AC240" i="6" s="1"/>
  <c r="AT240" i="6"/>
  <c r="AR240" i="6" s="1"/>
  <c r="AX240" i="6" s="1"/>
  <c r="AP241" i="6" s="1"/>
  <c r="AT241" i="5"/>
  <c r="AR241" i="5" s="1"/>
  <c r="AX241" i="5" s="1"/>
  <c r="AP242" i="5" s="1"/>
  <c r="AG241" i="5"/>
  <c r="AE241" i="5" s="1"/>
  <c r="AK241" i="5" s="1"/>
  <c r="AC242" i="5" s="1"/>
  <c r="AT176" i="7"/>
  <c r="AR176" i="7" s="1"/>
  <c r="AX176" i="7" s="1"/>
  <c r="AP177" i="7" s="1"/>
  <c r="AT124" i="7"/>
  <c r="AR124" i="7" s="1"/>
  <c r="AX124" i="7" s="1"/>
  <c r="AP125" i="7" s="1"/>
  <c r="AT83" i="7"/>
  <c r="AR83" i="7" s="1"/>
  <c r="AX83" i="7" s="1"/>
  <c r="AP84" i="7" s="1"/>
  <c r="AT176" i="6"/>
  <c r="AR176" i="6" s="1"/>
  <c r="AX176" i="6" s="1"/>
  <c r="AP177" i="6" s="1"/>
  <c r="AT124" i="6"/>
  <c r="AR124" i="6" s="1"/>
  <c r="AX124" i="6" s="1"/>
  <c r="AP125" i="6" s="1"/>
  <c r="AT83" i="6"/>
  <c r="AR83" i="6" s="1"/>
  <c r="AX83" i="6" s="1"/>
  <c r="AP84" i="6" s="1"/>
  <c r="AT176" i="5"/>
  <c r="AR176" i="5" s="1"/>
  <c r="AX176" i="5" s="1"/>
  <c r="AP177" i="5" s="1"/>
  <c r="AT124" i="5"/>
  <c r="AR124" i="5" s="1"/>
  <c r="AX124" i="5" s="1"/>
  <c r="AP125" i="5" s="1"/>
  <c r="AT84" i="5"/>
  <c r="AR84" i="5" s="1"/>
  <c r="AX84" i="5" s="1"/>
  <c r="AP85" i="5" s="1"/>
  <c r="AG124" i="7"/>
  <c r="AE124" i="7" s="1"/>
  <c r="AK124" i="7" s="1"/>
  <c r="AC125" i="7" s="1"/>
  <c r="AG83" i="7"/>
  <c r="AE83" i="7" s="1"/>
  <c r="AK83" i="7" s="1"/>
  <c r="AC84" i="7" s="1"/>
  <c r="AG176" i="7"/>
  <c r="AE176" i="7" s="1"/>
  <c r="AK176" i="7" s="1"/>
  <c r="AC177" i="7" s="1"/>
  <c r="AG124" i="6"/>
  <c r="AE124" i="6" s="1"/>
  <c r="AK124" i="6" s="1"/>
  <c r="AC125" i="6" s="1"/>
  <c r="AG176" i="6"/>
  <c r="AE176" i="6" s="1"/>
  <c r="AK176" i="6" s="1"/>
  <c r="AC177" i="6" s="1"/>
  <c r="AG83" i="6"/>
  <c r="AE83" i="6" s="1"/>
  <c r="AK83" i="6"/>
  <c r="AC84" i="6" s="1"/>
  <c r="AG177" i="5"/>
  <c r="AE177" i="5" s="1"/>
  <c r="AK177" i="5" s="1"/>
  <c r="AC178" i="5" s="1"/>
  <c r="AG125" i="5"/>
  <c r="AE125" i="5" s="1"/>
  <c r="AK125" i="5" s="1"/>
  <c r="AC126" i="5" s="1"/>
  <c r="X175" i="7"/>
  <c r="P176" i="7" s="1"/>
  <c r="T175" i="7"/>
  <c r="V175" i="7" s="1"/>
  <c r="X175" i="6"/>
  <c r="P176" i="6" s="1"/>
  <c r="T175" i="6"/>
  <c r="V175" i="6" s="1"/>
  <c r="X175" i="5"/>
  <c r="P176" i="5" s="1"/>
  <c r="T175" i="5"/>
  <c r="V175" i="5" s="1"/>
  <c r="X123" i="7"/>
  <c r="P124" i="7" s="1"/>
  <c r="T123" i="7"/>
  <c r="V123" i="7" s="1"/>
  <c r="X123" i="6"/>
  <c r="P124" i="6" s="1"/>
  <c r="T123" i="6"/>
  <c r="V123" i="6" s="1"/>
  <c r="X83" i="7"/>
  <c r="P84" i="7" s="1"/>
  <c r="T83" i="7"/>
  <c r="V83" i="7" s="1"/>
  <c r="X83" i="6"/>
  <c r="P84" i="6" s="1"/>
  <c r="T83" i="6"/>
  <c r="V83" i="6" s="1"/>
  <c r="X83" i="5"/>
  <c r="P84" i="5" s="1"/>
  <c r="T83" i="5"/>
  <c r="V83" i="5" s="1"/>
  <c r="E82" i="7"/>
  <c r="K81" i="7"/>
  <c r="C82" i="7" s="1"/>
  <c r="G81" i="7"/>
  <c r="I81" i="7" s="1"/>
  <c r="E85" i="6"/>
  <c r="K174" i="6" l="1"/>
  <c r="C175" i="6" s="1"/>
  <c r="G174" i="6"/>
  <c r="I174" i="6" s="1"/>
  <c r="K174" i="7"/>
  <c r="C175" i="7" s="1"/>
  <c r="G174" i="7"/>
  <c r="I174" i="7" s="1"/>
  <c r="K122" i="6"/>
  <c r="C123" i="6" s="1"/>
  <c r="G122" i="6"/>
  <c r="I122" i="6" s="1"/>
  <c r="K122" i="7"/>
  <c r="C123" i="7" s="1"/>
  <c r="G122" i="7"/>
  <c r="I122" i="7" s="1"/>
  <c r="G82" i="6"/>
  <c r="I82" i="6" s="1"/>
  <c r="K82" i="6"/>
  <c r="C83" i="6" s="1"/>
  <c r="G125" i="10"/>
  <c r="I125" i="10" s="1"/>
  <c r="K125" i="10"/>
  <c r="C126" i="10" s="1"/>
  <c r="G240" i="10"/>
  <c r="I240" i="10" s="1"/>
  <c r="K240" i="10"/>
  <c r="C241" i="10" s="1"/>
  <c r="T238" i="6"/>
  <c r="V238" i="6" s="1"/>
  <c r="X238" i="6"/>
  <c r="P239" i="6" s="1"/>
  <c r="K124" i="11"/>
  <c r="C125" i="11" s="1"/>
  <c r="G124" i="11"/>
  <c r="I124" i="11" s="1"/>
  <c r="K240" i="11"/>
  <c r="C241" i="11" s="1"/>
  <c r="G240" i="11"/>
  <c r="I240" i="11" s="1"/>
  <c r="G238" i="6"/>
  <c r="I238" i="6" s="1"/>
  <c r="K238" i="6"/>
  <c r="C239" i="6" s="1"/>
  <c r="T238" i="7"/>
  <c r="V238" i="7" s="1"/>
  <c r="X238" i="7"/>
  <c r="P239" i="7" s="1"/>
  <c r="G176" i="11"/>
  <c r="I176" i="11" s="1"/>
  <c r="K176" i="11"/>
  <c r="C177" i="11" s="1"/>
  <c r="G238" i="7"/>
  <c r="I238" i="7" s="1"/>
  <c r="K238" i="7"/>
  <c r="C239" i="7" s="1"/>
  <c r="G177" i="10"/>
  <c r="I177" i="10" s="1"/>
  <c r="K177" i="10"/>
  <c r="C178" i="10" s="1"/>
  <c r="K122" i="5"/>
  <c r="C123" i="5" s="1"/>
  <c r="G122" i="5"/>
  <c r="I122" i="5" s="1"/>
  <c r="X122" i="5"/>
  <c r="P123" i="5" s="1"/>
  <c r="T122" i="5"/>
  <c r="V122" i="5" s="1"/>
  <c r="K82" i="5"/>
  <c r="C83" i="5" s="1"/>
  <c r="G82" i="5"/>
  <c r="I82" i="5" s="1"/>
  <c r="X238" i="5"/>
  <c r="P239" i="5" s="1"/>
  <c r="T238" i="5"/>
  <c r="V238" i="5" s="1"/>
  <c r="G174" i="5"/>
  <c r="I174" i="5" s="1"/>
  <c r="K174" i="5"/>
  <c r="C175" i="5" s="1"/>
  <c r="G238" i="5"/>
  <c r="I238" i="5" s="1"/>
  <c r="K238" i="5"/>
  <c r="C239" i="5" s="1"/>
  <c r="E88" i="5"/>
  <c r="E88" i="11"/>
  <c r="K87" i="11"/>
  <c r="C88" i="11" s="1"/>
  <c r="G87" i="11"/>
  <c r="I87" i="11" s="1"/>
  <c r="Z241" i="11"/>
  <c r="R242" i="11" s="1"/>
  <c r="V241" i="11"/>
  <c r="X241" i="11" s="1"/>
  <c r="Z124" i="11"/>
  <c r="R125" i="11" s="1"/>
  <c r="V124" i="11"/>
  <c r="X124" i="11" s="1"/>
  <c r="E88" i="10"/>
  <c r="K86" i="10"/>
  <c r="C87" i="10" s="1"/>
  <c r="G86" i="10"/>
  <c r="I86" i="10" s="1"/>
  <c r="V124" i="10"/>
  <c r="X124" i="10" s="1"/>
  <c r="Z124" i="10"/>
  <c r="R125" i="10" s="1"/>
  <c r="V241" i="10"/>
  <c r="X241" i="10" s="1"/>
  <c r="Z241" i="10"/>
  <c r="R242" i="10" s="1"/>
  <c r="E87" i="9"/>
  <c r="K240" i="9"/>
  <c r="C241" i="9" s="1"/>
  <c r="G240" i="9"/>
  <c r="I240" i="9" s="1"/>
  <c r="G176" i="9"/>
  <c r="I176" i="9" s="1"/>
  <c r="K176" i="9"/>
  <c r="C177" i="9" s="1"/>
  <c r="AZ177" i="11"/>
  <c r="AX177" i="11" s="1"/>
  <c r="BD177" i="11" s="1"/>
  <c r="AV178" i="11" s="1"/>
  <c r="AZ84" i="11"/>
  <c r="AX84" i="11" s="1"/>
  <c r="BD84" i="11" s="1"/>
  <c r="AV85" i="11" s="1"/>
  <c r="AZ125" i="11"/>
  <c r="AX125" i="11" s="1"/>
  <c r="BD125" i="11" s="1"/>
  <c r="AV126" i="11" s="1"/>
  <c r="AZ240" i="11"/>
  <c r="AX240" i="11" s="1"/>
  <c r="BD240" i="11" s="1"/>
  <c r="AV241" i="11" s="1"/>
  <c r="AZ84" i="10"/>
  <c r="AX84" i="10" s="1"/>
  <c r="BD84" i="10" s="1"/>
  <c r="AV85" i="10" s="1"/>
  <c r="AZ125" i="10"/>
  <c r="AX125" i="10" s="1"/>
  <c r="BD125" i="10" s="1"/>
  <c r="AV126" i="10" s="1"/>
  <c r="AZ177" i="10"/>
  <c r="AX177" i="10" s="1"/>
  <c r="BD177" i="10" s="1"/>
  <c r="AV178" i="10" s="1"/>
  <c r="AZ240" i="10"/>
  <c r="AX240" i="10" s="1"/>
  <c r="BD240" i="10" s="1"/>
  <c r="AV241" i="10" s="1"/>
  <c r="AZ125" i="9"/>
  <c r="AX125" i="9" s="1"/>
  <c r="BD125" i="9" s="1"/>
  <c r="AV126" i="9" s="1"/>
  <c r="AZ85" i="9"/>
  <c r="AX85" i="9" s="1"/>
  <c r="BD85" i="9" s="1"/>
  <c r="AV86" i="9" s="1"/>
  <c r="AZ178" i="9"/>
  <c r="AX178" i="9" s="1"/>
  <c r="BD178" i="9" s="1"/>
  <c r="AV179" i="9" s="1"/>
  <c r="AZ241" i="9"/>
  <c r="AX241" i="9" s="1"/>
  <c r="BD241" i="9" s="1"/>
  <c r="AV242" i="9" s="1"/>
  <c r="AK240" i="11"/>
  <c r="AI240" i="11" s="1"/>
  <c r="AO240" i="11" s="1"/>
  <c r="AG241" i="11" s="1"/>
  <c r="AK124" i="11"/>
  <c r="AI124" i="11" s="1"/>
  <c r="AO124" i="11" s="1"/>
  <c r="AG125" i="11" s="1"/>
  <c r="AK84" i="11"/>
  <c r="AI84" i="11" s="1"/>
  <c r="AO84" i="11" s="1"/>
  <c r="AG85" i="11" s="1"/>
  <c r="AK176" i="11"/>
  <c r="AI176" i="11" s="1"/>
  <c r="AO176" i="11" s="1"/>
  <c r="AG177" i="11" s="1"/>
  <c r="AK240" i="10"/>
  <c r="AI240" i="10" s="1"/>
  <c r="AO240" i="10" s="1"/>
  <c r="AG241" i="10" s="1"/>
  <c r="AK176" i="10"/>
  <c r="AI176" i="10" s="1"/>
  <c r="AO176" i="10" s="1"/>
  <c r="AG177" i="10" s="1"/>
  <c r="AK84" i="10"/>
  <c r="AI84" i="10" s="1"/>
  <c r="AO84" i="10" s="1"/>
  <c r="AG85" i="10" s="1"/>
  <c r="AK124" i="10"/>
  <c r="AI124" i="10" s="1"/>
  <c r="AO124" i="10" s="1"/>
  <c r="AG125" i="10" s="1"/>
  <c r="AI163" i="9"/>
  <c r="AO163" i="9" s="1"/>
  <c r="AK241" i="9"/>
  <c r="AI241" i="9" s="1"/>
  <c r="AO241" i="9" s="1"/>
  <c r="AG242" i="9" s="1"/>
  <c r="AK85" i="9"/>
  <c r="AI85" i="9" s="1"/>
  <c r="AO85" i="9" s="1"/>
  <c r="AG86" i="9" s="1"/>
  <c r="AK125" i="9"/>
  <c r="AI125" i="9" s="1"/>
  <c r="AO125" i="9" s="1"/>
  <c r="AG126" i="9" s="1"/>
  <c r="Z177" i="11"/>
  <c r="R178" i="11" s="1"/>
  <c r="V177" i="11"/>
  <c r="X177" i="11" s="1"/>
  <c r="Z85" i="11"/>
  <c r="R86" i="11" s="1"/>
  <c r="V85" i="11"/>
  <c r="X85" i="11" s="1"/>
  <c r="Z85" i="10"/>
  <c r="R86" i="10" s="1"/>
  <c r="V85" i="10"/>
  <c r="X85" i="10" s="1"/>
  <c r="Z177" i="10"/>
  <c r="R178" i="10" s="1"/>
  <c r="V177" i="10"/>
  <c r="X177" i="10" s="1"/>
  <c r="Z242" i="9"/>
  <c r="R243" i="9" s="1"/>
  <c r="V242" i="9"/>
  <c r="X242" i="9" s="1"/>
  <c r="Z125" i="9"/>
  <c r="R126" i="9" s="1"/>
  <c r="V125" i="9"/>
  <c r="X125" i="9" s="1"/>
  <c r="Z178" i="9"/>
  <c r="R179" i="9" s="1"/>
  <c r="V178" i="9"/>
  <c r="X178" i="9" s="1"/>
  <c r="Z86" i="9"/>
  <c r="R87" i="9" s="1"/>
  <c r="V86" i="9"/>
  <c r="X86" i="9" s="1"/>
  <c r="G126" i="9"/>
  <c r="I126" i="9" s="1"/>
  <c r="K126" i="9"/>
  <c r="C127" i="9" s="1"/>
  <c r="AG240" i="7"/>
  <c r="AE240" i="7" s="1"/>
  <c r="AK240" i="7" s="1"/>
  <c r="AC241" i="7" s="1"/>
  <c r="AT241" i="7"/>
  <c r="AR241" i="7" s="1"/>
  <c r="AX241" i="7" s="1"/>
  <c r="AP242" i="7" s="1"/>
  <c r="AT241" i="6"/>
  <c r="AR241" i="6" s="1"/>
  <c r="AX241" i="6" s="1"/>
  <c r="AP242" i="6" s="1"/>
  <c r="AG240" i="6"/>
  <c r="AE240" i="6" s="1"/>
  <c r="AK240" i="6" s="1"/>
  <c r="AC241" i="6" s="1"/>
  <c r="AT242" i="5"/>
  <c r="AR242" i="5" s="1"/>
  <c r="AX242" i="5" s="1"/>
  <c r="AP243" i="5" s="1"/>
  <c r="AG242" i="5"/>
  <c r="AE242" i="5" s="1"/>
  <c r="AK242" i="5" s="1"/>
  <c r="AC243" i="5" s="1"/>
  <c r="AT125" i="7"/>
  <c r="AR125" i="7" s="1"/>
  <c r="AX125" i="7" s="1"/>
  <c r="AP126" i="7" s="1"/>
  <c r="AT177" i="7"/>
  <c r="AR177" i="7" s="1"/>
  <c r="AX177" i="7" s="1"/>
  <c r="AP178" i="7" s="1"/>
  <c r="AT84" i="7"/>
  <c r="AR84" i="7" s="1"/>
  <c r="AX84" i="7" s="1"/>
  <c r="AP85" i="7" s="1"/>
  <c r="AT125" i="6"/>
  <c r="AR125" i="6" s="1"/>
  <c r="AX125" i="6" s="1"/>
  <c r="AP126" i="6" s="1"/>
  <c r="AT84" i="6"/>
  <c r="AR84" i="6" s="1"/>
  <c r="AX84" i="6" s="1"/>
  <c r="AP85" i="6" s="1"/>
  <c r="AT177" i="6"/>
  <c r="AR177" i="6" s="1"/>
  <c r="AX177" i="6" s="1"/>
  <c r="AP178" i="6" s="1"/>
  <c r="AT177" i="5"/>
  <c r="AR177" i="5" s="1"/>
  <c r="AX177" i="5" s="1"/>
  <c r="AP178" i="5" s="1"/>
  <c r="AT125" i="5"/>
  <c r="AR125" i="5" s="1"/>
  <c r="AX125" i="5" s="1"/>
  <c r="AP126" i="5" s="1"/>
  <c r="AT85" i="5"/>
  <c r="AR85" i="5" s="1"/>
  <c r="AX85" i="5" s="1"/>
  <c r="AP86" i="5" s="1"/>
  <c r="AG84" i="7"/>
  <c r="AE84" i="7" s="1"/>
  <c r="AK84" i="7" s="1"/>
  <c r="AC85" i="7" s="1"/>
  <c r="AG177" i="7"/>
  <c r="AE177" i="7" s="1"/>
  <c r="AK177" i="7" s="1"/>
  <c r="AC178" i="7" s="1"/>
  <c r="AG125" i="7"/>
  <c r="AE125" i="7" s="1"/>
  <c r="AK125" i="7" s="1"/>
  <c r="AC126" i="7" s="1"/>
  <c r="AG177" i="6"/>
  <c r="AE177" i="6" s="1"/>
  <c r="AK177" i="6" s="1"/>
  <c r="AC178" i="6" s="1"/>
  <c r="AG125" i="6"/>
  <c r="AE125" i="6" s="1"/>
  <c r="AK125" i="6" s="1"/>
  <c r="AC126" i="6" s="1"/>
  <c r="AG84" i="6"/>
  <c r="AE84" i="6" s="1"/>
  <c r="AK84" i="6" s="1"/>
  <c r="AC85" i="6" s="1"/>
  <c r="AG178" i="5"/>
  <c r="AE178" i="5" s="1"/>
  <c r="AK178" i="5" s="1"/>
  <c r="AC179" i="5" s="1"/>
  <c r="AG126" i="5"/>
  <c r="AE126" i="5" s="1"/>
  <c r="AK126" i="5" s="1"/>
  <c r="AC127" i="5" s="1"/>
  <c r="AG86" i="5"/>
  <c r="AE86" i="5" s="1"/>
  <c r="AK86" i="5" s="1"/>
  <c r="AC87" i="5" s="1"/>
  <c r="X176" i="7"/>
  <c r="P177" i="7" s="1"/>
  <c r="T176" i="7"/>
  <c r="V176" i="7" s="1"/>
  <c r="X176" i="6"/>
  <c r="P177" i="6" s="1"/>
  <c r="T176" i="6"/>
  <c r="V176" i="6" s="1"/>
  <c r="X176" i="5"/>
  <c r="P177" i="5" s="1"/>
  <c r="T176" i="5"/>
  <c r="V176" i="5" s="1"/>
  <c r="X124" i="7"/>
  <c r="P125" i="7" s="1"/>
  <c r="T124" i="7"/>
  <c r="V124" i="7" s="1"/>
  <c r="X124" i="6"/>
  <c r="P125" i="6" s="1"/>
  <c r="T124" i="6"/>
  <c r="V124" i="6" s="1"/>
  <c r="X84" i="7"/>
  <c r="P85" i="7" s="1"/>
  <c r="T84" i="7"/>
  <c r="V84" i="7" s="1"/>
  <c r="X84" i="6"/>
  <c r="P85" i="6" s="1"/>
  <c r="T84" i="6"/>
  <c r="V84" i="6" s="1"/>
  <c r="X84" i="5"/>
  <c r="P85" i="5" s="1"/>
  <c r="T84" i="5"/>
  <c r="V84" i="5" s="1"/>
  <c r="G82" i="7"/>
  <c r="I82" i="7" s="1"/>
  <c r="K82" i="7"/>
  <c r="C83" i="7" s="1"/>
  <c r="E83" i="7"/>
  <c r="E86" i="6"/>
  <c r="G178" i="10" l="1"/>
  <c r="I178" i="10" s="1"/>
  <c r="K178" i="10"/>
  <c r="C179" i="10" s="1"/>
  <c r="G239" i="7"/>
  <c r="I239" i="7" s="1"/>
  <c r="K239" i="7"/>
  <c r="C240" i="7" s="1"/>
  <c r="K177" i="11"/>
  <c r="C178" i="11" s="1"/>
  <c r="G177" i="11"/>
  <c r="I177" i="11" s="1"/>
  <c r="X239" i="7"/>
  <c r="P240" i="7" s="1"/>
  <c r="T239" i="7"/>
  <c r="V239" i="7" s="1"/>
  <c r="G239" i="6"/>
  <c r="I239" i="6" s="1"/>
  <c r="K239" i="6"/>
  <c r="C240" i="6" s="1"/>
  <c r="X239" i="6"/>
  <c r="P240" i="6" s="1"/>
  <c r="T239" i="6"/>
  <c r="V239" i="6" s="1"/>
  <c r="G241" i="10"/>
  <c r="I241" i="10" s="1"/>
  <c r="K241" i="10"/>
  <c r="C242" i="10" s="1"/>
  <c r="K126" i="10"/>
  <c r="C127" i="10" s="1"/>
  <c r="G126" i="10"/>
  <c r="I126" i="10" s="1"/>
  <c r="K83" i="6"/>
  <c r="C84" i="6" s="1"/>
  <c r="G83" i="6"/>
  <c r="I83" i="6" s="1"/>
  <c r="G241" i="11"/>
  <c r="I241" i="11" s="1"/>
  <c r="K241" i="11"/>
  <c r="C242" i="11" s="1"/>
  <c r="G125" i="11"/>
  <c r="I125" i="11" s="1"/>
  <c r="K125" i="11"/>
  <c r="C126" i="11" s="1"/>
  <c r="G123" i="7"/>
  <c r="I123" i="7" s="1"/>
  <c r="K123" i="7"/>
  <c r="C124" i="7" s="1"/>
  <c r="K123" i="6"/>
  <c r="C124" i="6" s="1"/>
  <c r="G123" i="6"/>
  <c r="I123" i="6" s="1"/>
  <c r="K175" i="7"/>
  <c r="C176" i="7" s="1"/>
  <c r="G175" i="7"/>
  <c r="I175" i="7" s="1"/>
  <c r="K175" i="6"/>
  <c r="C176" i="6" s="1"/>
  <c r="G175" i="6"/>
  <c r="I175" i="6" s="1"/>
  <c r="G239" i="5"/>
  <c r="I239" i="5" s="1"/>
  <c r="K239" i="5"/>
  <c r="C240" i="5" s="1"/>
  <c r="K175" i="5"/>
  <c r="C176" i="5" s="1"/>
  <c r="G175" i="5"/>
  <c r="I175" i="5" s="1"/>
  <c r="X239" i="5"/>
  <c r="P240" i="5" s="1"/>
  <c r="T239" i="5"/>
  <c r="V239" i="5" s="1"/>
  <c r="G83" i="5"/>
  <c r="I83" i="5" s="1"/>
  <c r="K83" i="5"/>
  <c r="C84" i="5" s="1"/>
  <c r="X123" i="5"/>
  <c r="P124" i="5" s="1"/>
  <c r="T123" i="5"/>
  <c r="V123" i="5" s="1"/>
  <c r="G123" i="5"/>
  <c r="I123" i="5" s="1"/>
  <c r="K123" i="5"/>
  <c r="C124" i="5" s="1"/>
  <c r="K88" i="11"/>
  <c r="G88" i="11"/>
  <c r="G89" i="11" s="1"/>
  <c r="V125" i="11"/>
  <c r="X125" i="11" s="1"/>
  <c r="Z125" i="11"/>
  <c r="R126" i="11" s="1"/>
  <c r="V242" i="11"/>
  <c r="X242" i="11" s="1"/>
  <c r="Z242" i="11"/>
  <c r="R243" i="11" s="1"/>
  <c r="K87" i="10"/>
  <c r="C88" i="10" s="1"/>
  <c r="G87" i="10"/>
  <c r="I87" i="10" s="1"/>
  <c r="Z242" i="10"/>
  <c r="R243" i="10" s="1"/>
  <c r="V242" i="10"/>
  <c r="X242" i="10" s="1"/>
  <c r="Z125" i="10"/>
  <c r="R126" i="10" s="1"/>
  <c r="V125" i="10"/>
  <c r="X125" i="10" s="1"/>
  <c r="E88" i="9"/>
  <c r="K177" i="9"/>
  <c r="C178" i="9" s="1"/>
  <c r="G177" i="9"/>
  <c r="I177" i="9" s="1"/>
  <c r="K241" i="9"/>
  <c r="C242" i="9" s="1"/>
  <c r="G241" i="9"/>
  <c r="I241" i="9" s="1"/>
  <c r="AZ85" i="11"/>
  <c r="AX85" i="11" s="1"/>
  <c r="BD85" i="11" s="1"/>
  <c r="AV86" i="11" s="1"/>
  <c r="AZ126" i="11"/>
  <c r="AX126" i="11" s="1"/>
  <c r="BD126" i="11" s="1"/>
  <c r="AV127" i="11" s="1"/>
  <c r="AZ178" i="11"/>
  <c r="AX178" i="11" s="1"/>
  <c r="BD178" i="11" s="1"/>
  <c r="AV179" i="11" s="1"/>
  <c r="AZ241" i="11"/>
  <c r="AX241" i="11" s="1"/>
  <c r="BD241" i="11"/>
  <c r="AV242" i="11" s="1"/>
  <c r="AZ126" i="10"/>
  <c r="AX126" i="10" s="1"/>
  <c r="BD126" i="10" s="1"/>
  <c r="AV127" i="10" s="1"/>
  <c r="AZ178" i="10"/>
  <c r="AX178" i="10" s="1"/>
  <c r="BD178" i="10" s="1"/>
  <c r="AV179" i="10" s="1"/>
  <c r="AZ85" i="10"/>
  <c r="AX85" i="10" s="1"/>
  <c r="BD85" i="10" s="1"/>
  <c r="AV86" i="10" s="1"/>
  <c r="AZ241" i="10"/>
  <c r="AX241" i="10" s="1"/>
  <c r="BD241" i="10" s="1"/>
  <c r="AV242" i="10" s="1"/>
  <c r="AZ242" i="9"/>
  <c r="AX242" i="9" s="1"/>
  <c r="BD242" i="9" s="1"/>
  <c r="AV243" i="9" s="1"/>
  <c r="AZ179" i="9"/>
  <c r="AX179" i="9" s="1"/>
  <c r="BD179" i="9" s="1"/>
  <c r="AV180" i="9" s="1"/>
  <c r="AZ86" i="9"/>
  <c r="AX86" i="9" s="1"/>
  <c r="BD86" i="9" s="1"/>
  <c r="AV87" i="9" s="1"/>
  <c r="AZ126" i="9"/>
  <c r="AX126" i="9" s="1"/>
  <c r="BD126" i="9" s="1"/>
  <c r="AV127" i="9" s="1"/>
  <c r="AK125" i="11"/>
  <c r="AI125" i="11" s="1"/>
  <c r="AO125" i="11" s="1"/>
  <c r="AG126" i="11" s="1"/>
  <c r="AK241" i="11"/>
  <c r="AI241" i="11" s="1"/>
  <c r="AO241" i="11" s="1"/>
  <c r="AG242" i="11" s="1"/>
  <c r="AK177" i="11"/>
  <c r="AI177" i="11" s="1"/>
  <c r="AO177" i="11" s="1"/>
  <c r="AG178" i="11" s="1"/>
  <c r="AK85" i="11"/>
  <c r="AI85" i="11" s="1"/>
  <c r="AO85" i="11" s="1"/>
  <c r="AG86" i="11" s="1"/>
  <c r="AK125" i="10"/>
  <c r="AI125" i="10" s="1"/>
  <c r="AO125" i="10" s="1"/>
  <c r="AG126" i="10" s="1"/>
  <c r="AK177" i="10"/>
  <c r="AI177" i="10" s="1"/>
  <c r="AO177" i="10" s="1"/>
  <c r="AG178" i="10" s="1"/>
  <c r="AK85" i="10"/>
  <c r="AI85" i="10" s="1"/>
  <c r="AO85" i="10" s="1"/>
  <c r="AG86" i="10" s="1"/>
  <c r="AK241" i="10"/>
  <c r="AI241" i="10" s="1"/>
  <c r="AO241" i="10" s="1"/>
  <c r="AG242" i="10" s="1"/>
  <c r="AG164" i="9"/>
  <c r="AK164" i="9" s="1"/>
  <c r="AK126" i="9"/>
  <c r="AI126" i="9" s="1"/>
  <c r="AO126" i="9" s="1"/>
  <c r="AG127" i="9" s="1"/>
  <c r="AK242" i="9"/>
  <c r="AI242" i="9" s="1"/>
  <c r="AO242" i="9" s="1"/>
  <c r="AG243" i="9" s="1"/>
  <c r="AK86" i="9"/>
  <c r="AI86" i="9" s="1"/>
  <c r="AO86" i="9" s="1"/>
  <c r="AG87" i="9" s="1"/>
  <c r="Z86" i="11"/>
  <c r="R87" i="11" s="1"/>
  <c r="V86" i="11"/>
  <c r="X86" i="11" s="1"/>
  <c r="Z178" i="11"/>
  <c r="R179" i="11" s="1"/>
  <c r="V178" i="11"/>
  <c r="X178" i="11" s="1"/>
  <c r="Z178" i="10"/>
  <c r="R179" i="10" s="1"/>
  <c r="V178" i="10"/>
  <c r="X178" i="10" s="1"/>
  <c r="Z86" i="10"/>
  <c r="R87" i="10" s="1"/>
  <c r="V86" i="10"/>
  <c r="X86" i="10" s="1"/>
  <c r="Z87" i="9"/>
  <c r="R88" i="9" s="1"/>
  <c r="V87" i="9"/>
  <c r="X87" i="9" s="1"/>
  <c r="Z179" i="9"/>
  <c r="R180" i="9" s="1"/>
  <c r="V179" i="9"/>
  <c r="X179" i="9" s="1"/>
  <c r="Z126" i="9"/>
  <c r="R127" i="9" s="1"/>
  <c r="V126" i="9"/>
  <c r="X126" i="9" s="1"/>
  <c r="Z243" i="9"/>
  <c r="R244" i="9" s="1"/>
  <c r="V243" i="9"/>
  <c r="X243" i="9" s="1"/>
  <c r="K127" i="9"/>
  <c r="C128" i="9" s="1"/>
  <c r="G127" i="9"/>
  <c r="I127" i="9" s="1"/>
  <c r="AT242" i="7"/>
  <c r="AR242" i="7" s="1"/>
  <c r="AX242" i="7" s="1"/>
  <c r="AP243" i="7" s="1"/>
  <c r="AK241" i="7"/>
  <c r="AC242" i="7" s="1"/>
  <c r="AG241" i="7"/>
  <c r="AE241" i="7" s="1"/>
  <c r="AG241" i="6"/>
  <c r="AE241" i="6" s="1"/>
  <c r="AK241" i="6" s="1"/>
  <c r="AC242" i="6" s="1"/>
  <c r="AT242" i="6"/>
  <c r="AR242" i="6" s="1"/>
  <c r="AX242" i="6"/>
  <c r="AP243" i="6" s="1"/>
  <c r="AT243" i="5"/>
  <c r="AR243" i="5" s="1"/>
  <c r="AX243" i="5" s="1"/>
  <c r="AP244" i="5" s="1"/>
  <c r="AG243" i="5"/>
  <c r="AE243" i="5" s="1"/>
  <c r="AK243" i="5" s="1"/>
  <c r="AC244" i="5" s="1"/>
  <c r="AT178" i="7"/>
  <c r="AR178" i="7" s="1"/>
  <c r="AX178" i="7" s="1"/>
  <c r="AP179" i="7" s="1"/>
  <c r="AT85" i="7"/>
  <c r="AR85" i="7" s="1"/>
  <c r="AX85" i="7" s="1"/>
  <c r="AP86" i="7" s="1"/>
  <c r="AT126" i="7"/>
  <c r="AR126" i="7" s="1"/>
  <c r="AX126" i="7" s="1"/>
  <c r="AP127" i="7" s="1"/>
  <c r="AT85" i="6"/>
  <c r="AR85" i="6" s="1"/>
  <c r="AX85" i="6" s="1"/>
  <c r="AP86" i="6" s="1"/>
  <c r="AT178" i="6"/>
  <c r="AR178" i="6" s="1"/>
  <c r="AX178" i="6" s="1"/>
  <c r="AP179" i="6" s="1"/>
  <c r="AT126" i="6"/>
  <c r="AR126" i="6" s="1"/>
  <c r="AX126" i="6" s="1"/>
  <c r="AP127" i="6" s="1"/>
  <c r="AT178" i="5"/>
  <c r="AR178" i="5" s="1"/>
  <c r="AX178" i="5" s="1"/>
  <c r="AP179" i="5" s="1"/>
  <c r="AT126" i="5"/>
  <c r="AR126" i="5" s="1"/>
  <c r="AX126" i="5" s="1"/>
  <c r="AP127" i="5" s="1"/>
  <c r="AT86" i="5"/>
  <c r="AR86" i="5" s="1"/>
  <c r="AX86" i="5" s="1"/>
  <c r="AP87" i="5" s="1"/>
  <c r="AG178" i="7"/>
  <c r="AE178" i="7" s="1"/>
  <c r="AK178" i="7" s="1"/>
  <c r="AC179" i="7" s="1"/>
  <c r="AG126" i="7"/>
  <c r="AE126" i="7" s="1"/>
  <c r="AK126" i="7" s="1"/>
  <c r="AC127" i="7" s="1"/>
  <c r="AK85" i="7"/>
  <c r="AC86" i="7" s="1"/>
  <c r="AG85" i="7"/>
  <c r="AE85" i="7" s="1"/>
  <c r="AG126" i="6"/>
  <c r="AE126" i="6" s="1"/>
  <c r="AK126" i="6" s="1"/>
  <c r="AC127" i="6" s="1"/>
  <c r="AG85" i="6"/>
  <c r="AE85" i="6" s="1"/>
  <c r="AK85" i="6" s="1"/>
  <c r="AC86" i="6" s="1"/>
  <c r="AG178" i="6"/>
  <c r="AE178" i="6" s="1"/>
  <c r="AK178" i="6" s="1"/>
  <c r="AC179" i="6" s="1"/>
  <c r="AG179" i="5"/>
  <c r="AE179" i="5" s="1"/>
  <c r="AK179" i="5" s="1"/>
  <c r="AC180" i="5" s="1"/>
  <c r="AG127" i="5"/>
  <c r="AE127" i="5" s="1"/>
  <c r="AK127" i="5" s="1"/>
  <c r="AC128" i="5" s="1"/>
  <c r="AG87" i="5"/>
  <c r="AE87" i="5" s="1"/>
  <c r="AK87" i="5" s="1"/>
  <c r="AC88" i="5" s="1"/>
  <c r="X177" i="7"/>
  <c r="P178" i="7" s="1"/>
  <c r="T177" i="7"/>
  <c r="V177" i="7" s="1"/>
  <c r="X177" i="6"/>
  <c r="P178" i="6" s="1"/>
  <c r="T177" i="6"/>
  <c r="V177" i="6" s="1"/>
  <c r="X177" i="5"/>
  <c r="P178" i="5" s="1"/>
  <c r="T177" i="5"/>
  <c r="V177" i="5" s="1"/>
  <c r="X125" i="7"/>
  <c r="P126" i="7" s="1"/>
  <c r="T125" i="7"/>
  <c r="V125" i="7" s="1"/>
  <c r="X125" i="6"/>
  <c r="P126" i="6" s="1"/>
  <c r="T125" i="6"/>
  <c r="V125" i="6" s="1"/>
  <c r="X85" i="7"/>
  <c r="P86" i="7" s="1"/>
  <c r="T85" i="7"/>
  <c r="V85" i="7" s="1"/>
  <c r="X85" i="6"/>
  <c r="P86" i="6" s="1"/>
  <c r="T85" i="6"/>
  <c r="V85" i="6" s="1"/>
  <c r="X85" i="5"/>
  <c r="P86" i="5" s="1"/>
  <c r="T85" i="5"/>
  <c r="V85" i="5" s="1"/>
  <c r="E84" i="7"/>
  <c r="K83" i="7"/>
  <c r="C84" i="7" s="1"/>
  <c r="G83" i="7"/>
  <c r="I83" i="7" s="1"/>
  <c r="E87" i="6"/>
  <c r="K124" i="7" l="1"/>
  <c r="C125" i="7" s="1"/>
  <c r="G124" i="7"/>
  <c r="I124" i="7" s="1"/>
  <c r="G126" i="11"/>
  <c r="I126" i="11" s="1"/>
  <c r="K126" i="11"/>
  <c r="C127" i="11" s="1"/>
  <c r="G242" i="11"/>
  <c r="I242" i="11" s="1"/>
  <c r="K242" i="11"/>
  <c r="C243" i="11" s="1"/>
  <c r="K242" i="10"/>
  <c r="C243" i="10" s="1"/>
  <c r="G242" i="10"/>
  <c r="I242" i="10" s="1"/>
  <c r="G240" i="6"/>
  <c r="I240" i="6" s="1"/>
  <c r="K240" i="6"/>
  <c r="C241" i="6" s="1"/>
  <c r="G240" i="7"/>
  <c r="I240" i="7" s="1"/>
  <c r="K240" i="7"/>
  <c r="C241" i="7" s="1"/>
  <c r="K179" i="10"/>
  <c r="C180" i="10" s="1"/>
  <c r="G179" i="10"/>
  <c r="I179" i="10" s="1"/>
  <c r="K176" i="6"/>
  <c r="C177" i="6" s="1"/>
  <c r="G176" i="6"/>
  <c r="I176" i="6" s="1"/>
  <c r="K176" i="7"/>
  <c r="C177" i="7" s="1"/>
  <c r="G176" i="7"/>
  <c r="I176" i="7" s="1"/>
  <c r="K124" i="6"/>
  <c r="C125" i="6" s="1"/>
  <c r="G124" i="6"/>
  <c r="I124" i="6" s="1"/>
  <c r="K84" i="6"/>
  <c r="C85" i="6" s="1"/>
  <c r="G84" i="6"/>
  <c r="I84" i="6" s="1"/>
  <c r="K127" i="10"/>
  <c r="C128" i="10" s="1"/>
  <c r="G127" i="10"/>
  <c r="I127" i="10" s="1"/>
  <c r="X240" i="6"/>
  <c r="P241" i="6" s="1"/>
  <c r="T240" i="6"/>
  <c r="V240" i="6" s="1"/>
  <c r="X240" i="7"/>
  <c r="P241" i="7" s="1"/>
  <c r="T240" i="7"/>
  <c r="V240" i="7" s="1"/>
  <c r="K178" i="11"/>
  <c r="C179" i="11" s="1"/>
  <c r="G178" i="11"/>
  <c r="I178" i="11" s="1"/>
  <c r="K124" i="5"/>
  <c r="C125" i="5" s="1"/>
  <c r="G124" i="5"/>
  <c r="I124" i="5" s="1"/>
  <c r="G84" i="5"/>
  <c r="I84" i="5" s="1"/>
  <c r="K84" i="5"/>
  <c r="C85" i="5" s="1"/>
  <c r="G240" i="5"/>
  <c r="I240" i="5" s="1"/>
  <c r="K240" i="5"/>
  <c r="C241" i="5" s="1"/>
  <c r="X124" i="5"/>
  <c r="P125" i="5" s="1"/>
  <c r="T124" i="5"/>
  <c r="V124" i="5" s="1"/>
  <c r="X240" i="5"/>
  <c r="P241" i="5" s="1"/>
  <c r="T240" i="5"/>
  <c r="V240" i="5" s="1"/>
  <c r="G176" i="5"/>
  <c r="I176" i="5" s="1"/>
  <c r="K176" i="5"/>
  <c r="C177" i="5" s="1"/>
  <c r="I88" i="11"/>
  <c r="I89" i="11" s="1"/>
  <c r="Z243" i="11"/>
  <c r="R244" i="11" s="1"/>
  <c r="V243" i="11"/>
  <c r="X243" i="11" s="1"/>
  <c r="Z126" i="11"/>
  <c r="R127" i="11" s="1"/>
  <c r="V126" i="11"/>
  <c r="X126" i="11" s="1"/>
  <c r="K88" i="10"/>
  <c r="G88" i="10"/>
  <c r="V126" i="10"/>
  <c r="X126" i="10" s="1"/>
  <c r="Z126" i="10"/>
  <c r="R127" i="10" s="1"/>
  <c r="V243" i="10"/>
  <c r="X243" i="10" s="1"/>
  <c r="Z243" i="10"/>
  <c r="R244" i="10" s="1"/>
  <c r="K242" i="9"/>
  <c r="C243" i="9" s="1"/>
  <c r="G242" i="9"/>
  <c r="I242" i="9" s="1"/>
  <c r="G178" i="9"/>
  <c r="I178" i="9" s="1"/>
  <c r="K178" i="9"/>
  <c r="C179" i="9" s="1"/>
  <c r="AZ127" i="11"/>
  <c r="AX127" i="11" s="1"/>
  <c r="BD127" i="11" s="1"/>
  <c r="AV128" i="11" s="1"/>
  <c r="AZ179" i="11"/>
  <c r="AX179" i="11" s="1"/>
  <c r="BD179" i="11" s="1"/>
  <c r="AV180" i="11" s="1"/>
  <c r="AZ86" i="11"/>
  <c r="AX86" i="11" s="1"/>
  <c r="BD86" i="11" s="1"/>
  <c r="AV87" i="11" s="1"/>
  <c r="AZ242" i="11"/>
  <c r="AX242" i="11" s="1"/>
  <c r="BD242" i="11" s="1"/>
  <c r="AV243" i="11" s="1"/>
  <c r="AZ179" i="10"/>
  <c r="AX179" i="10" s="1"/>
  <c r="BD179" i="10" s="1"/>
  <c r="AV180" i="10" s="1"/>
  <c r="AZ86" i="10"/>
  <c r="AX86" i="10" s="1"/>
  <c r="BD86" i="10" s="1"/>
  <c r="AV87" i="10" s="1"/>
  <c r="AZ127" i="10"/>
  <c r="AX127" i="10" s="1"/>
  <c r="BD127" i="10" s="1"/>
  <c r="AV128" i="10" s="1"/>
  <c r="AZ242" i="10"/>
  <c r="AX242" i="10" s="1"/>
  <c r="BD242" i="10" s="1"/>
  <c r="AV243" i="10" s="1"/>
  <c r="AZ127" i="9"/>
  <c r="AX127" i="9" s="1"/>
  <c r="BD127" i="9" s="1"/>
  <c r="AV128" i="9" s="1"/>
  <c r="AZ87" i="9"/>
  <c r="AX87" i="9" s="1"/>
  <c r="BD87" i="9" s="1"/>
  <c r="AV88" i="9" s="1"/>
  <c r="AZ180" i="9"/>
  <c r="AX180" i="9" s="1"/>
  <c r="BD180" i="9" s="1"/>
  <c r="AV181" i="9" s="1"/>
  <c r="AZ243" i="9"/>
  <c r="AX243" i="9" s="1"/>
  <c r="BD243" i="9" s="1"/>
  <c r="AV244" i="9" s="1"/>
  <c r="AK242" i="11"/>
  <c r="AI242" i="11" s="1"/>
  <c r="AO242" i="11" s="1"/>
  <c r="AG243" i="11" s="1"/>
  <c r="AK126" i="11"/>
  <c r="AI126" i="11" s="1"/>
  <c r="AO126" i="11" s="1"/>
  <c r="AG127" i="11" s="1"/>
  <c r="AK86" i="11"/>
  <c r="AI86" i="11" s="1"/>
  <c r="AO86" i="11" s="1"/>
  <c r="AG87" i="11" s="1"/>
  <c r="AK178" i="11"/>
  <c r="AI178" i="11" s="1"/>
  <c r="AO178" i="11" s="1"/>
  <c r="AG179" i="11" s="1"/>
  <c r="AK242" i="10"/>
  <c r="AI242" i="10" s="1"/>
  <c r="AO242" i="10" s="1"/>
  <c r="AG243" i="10" s="1"/>
  <c r="AK178" i="10"/>
  <c r="AI178" i="10" s="1"/>
  <c r="AO178" i="10" s="1"/>
  <c r="AG179" i="10" s="1"/>
  <c r="AK86" i="10"/>
  <c r="AI86" i="10" s="1"/>
  <c r="AO86" i="10" s="1"/>
  <c r="AG87" i="10" s="1"/>
  <c r="AK126" i="10"/>
  <c r="AI126" i="10" s="1"/>
  <c r="AO126" i="10" s="1"/>
  <c r="AG127" i="10" s="1"/>
  <c r="AI164" i="9"/>
  <c r="AO164" i="9" s="1"/>
  <c r="AK243" i="9"/>
  <c r="AI243" i="9" s="1"/>
  <c r="AO243" i="9" s="1"/>
  <c r="AG244" i="9" s="1"/>
  <c r="AK87" i="9"/>
  <c r="AI87" i="9" s="1"/>
  <c r="AO87" i="9" s="1"/>
  <c r="AG88" i="9" s="1"/>
  <c r="AK127" i="9"/>
  <c r="AI127" i="9" s="1"/>
  <c r="AO127" i="9" s="1"/>
  <c r="AG128" i="9" s="1"/>
  <c r="Z179" i="11"/>
  <c r="R180" i="11" s="1"/>
  <c r="V179" i="11"/>
  <c r="X179" i="11" s="1"/>
  <c r="Z87" i="11"/>
  <c r="R88" i="11" s="1"/>
  <c r="V87" i="11"/>
  <c r="X87" i="11" s="1"/>
  <c r="Z87" i="10"/>
  <c r="R88" i="10" s="1"/>
  <c r="V87" i="10"/>
  <c r="X87" i="10" s="1"/>
  <c r="Z179" i="10"/>
  <c r="R180" i="10" s="1"/>
  <c r="V179" i="10"/>
  <c r="X179" i="10" s="1"/>
  <c r="Z244" i="9"/>
  <c r="R245" i="9" s="1"/>
  <c r="V244" i="9"/>
  <c r="X244" i="9" s="1"/>
  <c r="Z127" i="9"/>
  <c r="R128" i="9" s="1"/>
  <c r="V127" i="9"/>
  <c r="X127" i="9" s="1"/>
  <c r="Z180" i="9"/>
  <c r="R181" i="9" s="1"/>
  <c r="V180" i="9"/>
  <c r="X180" i="9" s="1"/>
  <c r="Z88" i="9"/>
  <c r="V88" i="9"/>
  <c r="X88" i="9" s="1"/>
  <c r="X89" i="9" s="1"/>
  <c r="G128" i="9"/>
  <c r="I128" i="9" s="1"/>
  <c r="K128" i="9"/>
  <c r="C129" i="9" s="1"/>
  <c r="AT243" i="7"/>
  <c r="AR243" i="7" s="1"/>
  <c r="AX243" i="7" s="1"/>
  <c r="AP244" i="7" s="1"/>
  <c r="AG242" i="7"/>
  <c r="AE242" i="7" s="1"/>
  <c r="AK242" i="7" s="1"/>
  <c r="AC243" i="7" s="1"/>
  <c r="AG242" i="6"/>
  <c r="AE242" i="6" s="1"/>
  <c r="AK242" i="6" s="1"/>
  <c r="AC243" i="6" s="1"/>
  <c r="AT243" i="6"/>
  <c r="AR243" i="6" s="1"/>
  <c r="AX243" i="6" s="1"/>
  <c r="AP244" i="6" s="1"/>
  <c r="AT244" i="5"/>
  <c r="AR244" i="5" s="1"/>
  <c r="AX244" i="5" s="1"/>
  <c r="AP245" i="5" s="1"/>
  <c r="AG244" i="5"/>
  <c r="AE244" i="5" s="1"/>
  <c r="AK244" i="5" s="1"/>
  <c r="AC245" i="5" s="1"/>
  <c r="AT86" i="7"/>
  <c r="AR86" i="7" s="1"/>
  <c r="AX86" i="7" s="1"/>
  <c r="AP87" i="7" s="1"/>
  <c r="AT127" i="7"/>
  <c r="AR127" i="7" s="1"/>
  <c r="AX127" i="7" s="1"/>
  <c r="AP128" i="7" s="1"/>
  <c r="AT179" i="7"/>
  <c r="AR179" i="7" s="1"/>
  <c r="AX179" i="7" s="1"/>
  <c r="AP180" i="7" s="1"/>
  <c r="AT179" i="6"/>
  <c r="AR179" i="6" s="1"/>
  <c r="AX179" i="6" s="1"/>
  <c r="AP180" i="6" s="1"/>
  <c r="AT127" i="6"/>
  <c r="AR127" i="6" s="1"/>
  <c r="AX127" i="6" s="1"/>
  <c r="AP128" i="6" s="1"/>
  <c r="AT86" i="6"/>
  <c r="AR86" i="6" s="1"/>
  <c r="AX86" i="6" s="1"/>
  <c r="AP87" i="6" s="1"/>
  <c r="AT179" i="5"/>
  <c r="AR179" i="5" s="1"/>
  <c r="AX179" i="5" s="1"/>
  <c r="AP180" i="5" s="1"/>
  <c r="AT127" i="5"/>
  <c r="AR127" i="5" s="1"/>
  <c r="AX127" i="5" s="1"/>
  <c r="AP128" i="5" s="1"/>
  <c r="AT87" i="5"/>
  <c r="AR87" i="5" s="1"/>
  <c r="AX87" i="5" s="1"/>
  <c r="AP88" i="5" s="1"/>
  <c r="AG127" i="7"/>
  <c r="AE127" i="7" s="1"/>
  <c r="AK127" i="7" s="1"/>
  <c r="AC128" i="7" s="1"/>
  <c r="AG179" i="7"/>
  <c r="AE179" i="7" s="1"/>
  <c r="AK179" i="7" s="1"/>
  <c r="AC180" i="7" s="1"/>
  <c r="AG86" i="7"/>
  <c r="AE86" i="7" s="1"/>
  <c r="AK86" i="7" s="1"/>
  <c r="AC87" i="7" s="1"/>
  <c r="AG179" i="6"/>
  <c r="AE179" i="6" s="1"/>
  <c r="AK179" i="6" s="1"/>
  <c r="AC180" i="6" s="1"/>
  <c r="AG127" i="6"/>
  <c r="AE127" i="6" s="1"/>
  <c r="AK127" i="6" s="1"/>
  <c r="AC128" i="6" s="1"/>
  <c r="AG86" i="6"/>
  <c r="AE86" i="6" s="1"/>
  <c r="AK86" i="6" s="1"/>
  <c r="AC87" i="6" s="1"/>
  <c r="AG180" i="5"/>
  <c r="AE180" i="5" s="1"/>
  <c r="AK180" i="5" s="1"/>
  <c r="AC181" i="5" s="1"/>
  <c r="AG128" i="5"/>
  <c r="AE128" i="5" s="1"/>
  <c r="AK128" i="5" s="1"/>
  <c r="AC129" i="5" s="1"/>
  <c r="AG88" i="5"/>
  <c r="AG89" i="5" s="1"/>
  <c r="G34" i="8" s="1"/>
  <c r="X178" i="7"/>
  <c r="P179" i="7" s="1"/>
  <c r="T178" i="7"/>
  <c r="V178" i="7" s="1"/>
  <c r="X178" i="6"/>
  <c r="P179" i="6" s="1"/>
  <c r="T178" i="6"/>
  <c r="V178" i="6" s="1"/>
  <c r="X178" i="5"/>
  <c r="P179" i="5" s="1"/>
  <c r="T178" i="5"/>
  <c r="V178" i="5" s="1"/>
  <c r="X126" i="7"/>
  <c r="P127" i="7" s="1"/>
  <c r="T126" i="7"/>
  <c r="V126" i="7" s="1"/>
  <c r="X126" i="6"/>
  <c r="P127" i="6" s="1"/>
  <c r="T126" i="6"/>
  <c r="V126" i="6" s="1"/>
  <c r="X86" i="7"/>
  <c r="P87" i="7" s="1"/>
  <c r="T86" i="7"/>
  <c r="V86" i="7" s="1"/>
  <c r="X86" i="6"/>
  <c r="P87" i="6" s="1"/>
  <c r="T86" i="6"/>
  <c r="V86" i="6" s="1"/>
  <c r="T86" i="5"/>
  <c r="V86" i="5" s="1"/>
  <c r="X86" i="5"/>
  <c r="P87" i="5" s="1"/>
  <c r="K84" i="7"/>
  <c r="C85" i="7" s="1"/>
  <c r="G84" i="7"/>
  <c r="I84" i="7" s="1"/>
  <c r="E85" i="7"/>
  <c r="E88" i="6"/>
  <c r="K241" i="7" l="1"/>
  <c r="C242" i="7" s="1"/>
  <c r="G241" i="7"/>
  <c r="I241" i="7" s="1"/>
  <c r="K241" i="6"/>
  <c r="C242" i="6" s="1"/>
  <c r="G241" i="6"/>
  <c r="I241" i="6" s="1"/>
  <c r="G243" i="11"/>
  <c r="I243" i="11" s="1"/>
  <c r="K243" i="11"/>
  <c r="C244" i="11" s="1"/>
  <c r="G127" i="11"/>
  <c r="I127" i="11" s="1"/>
  <c r="K127" i="11"/>
  <c r="C128" i="11" s="1"/>
  <c r="G179" i="11"/>
  <c r="I179" i="11" s="1"/>
  <c r="K179" i="11"/>
  <c r="C180" i="11" s="1"/>
  <c r="T241" i="7"/>
  <c r="V241" i="7" s="1"/>
  <c r="X241" i="7"/>
  <c r="P242" i="7" s="1"/>
  <c r="T241" i="6"/>
  <c r="V241" i="6" s="1"/>
  <c r="X241" i="6"/>
  <c r="P242" i="6" s="1"/>
  <c r="G128" i="10"/>
  <c r="I128" i="10" s="1"/>
  <c r="K128" i="10"/>
  <c r="C129" i="10" s="1"/>
  <c r="G85" i="6"/>
  <c r="I85" i="6" s="1"/>
  <c r="K85" i="6"/>
  <c r="C86" i="6" s="1"/>
  <c r="K125" i="6"/>
  <c r="C126" i="6" s="1"/>
  <c r="G125" i="6"/>
  <c r="I125" i="6" s="1"/>
  <c r="K177" i="7"/>
  <c r="C178" i="7" s="1"/>
  <c r="G177" i="7"/>
  <c r="I177" i="7" s="1"/>
  <c r="K177" i="6"/>
  <c r="C178" i="6" s="1"/>
  <c r="G177" i="6"/>
  <c r="I177" i="6" s="1"/>
  <c r="K180" i="10"/>
  <c r="C181" i="10" s="1"/>
  <c r="G180" i="10"/>
  <c r="I180" i="10" s="1"/>
  <c r="K243" i="10"/>
  <c r="C244" i="10" s="1"/>
  <c r="G243" i="10"/>
  <c r="I243" i="10" s="1"/>
  <c r="K125" i="7"/>
  <c r="C126" i="7" s="1"/>
  <c r="G125" i="7"/>
  <c r="I125" i="7" s="1"/>
  <c r="K177" i="5"/>
  <c r="C178" i="5" s="1"/>
  <c r="G177" i="5"/>
  <c r="I177" i="5" s="1"/>
  <c r="G241" i="5"/>
  <c r="I241" i="5" s="1"/>
  <c r="K241" i="5"/>
  <c r="C242" i="5" s="1"/>
  <c r="G85" i="5"/>
  <c r="I85" i="5" s="1"/>
  <c r="K85" i="5"/>
  <c r="C86" i="5" s="1"/>
  <c r="X241" i="5"/>
  <c r="P242" i="5" s="1"/>
  <c r="T241" i="5"/>
  <c r="V241" i="5" s="1"/>
  <c r="T125" i="5"/>
  <c r="V125" i="5" s="1"/>
  <c r="X125" i="5"/>
  <c r="P126" i="5" s="1"/>
  <c r="G125" i="5"/>
  <c r="I125" i="5" s="1"/>
  <c r="K125" i="5"/>
  <c r="C126" i="5" s="1"/>
  <c r="Z127" i="11"/>
  <c r="R128" i="11" s="1"/>
  <c r="V127" i="11"/>
  <c r="X127" i="11" s="1"/>
  <c r="Z244" i="11"/>
  <c r="R245" i="11" s="1"/>
  <c r="V244" i="11"/>
  <c r="X244" i="11" s="1"/>
  <c r="G89" i="10"/>
  <c r="I88" i="10"/>
  <c r="I89" i="10" s="1"/>
  <c r="Z244" i="10"/>
  <c r="R245" i="10" s="1"/>
  <c r="V244" i="10"/>
  <c r="X244" i="10" s="1"/>
  <c r="Z127" i="10"/>
  <c r="R128" i="10" s="1"/>
  <c r="V127" i="10"/>
  <c r="X127" i="10" s="1"/>
  <c r="K179" i="9"/>
  <c r="C180" i="9" s="1"/>
  <c r="G179" i="9"/>
  <c r="I179" i="9" s="1"/>
  <c r="K243" i="9"/>
  <c r="C244" i="9" s="1"/>
  <c r="G243" i="9"/>
  <c r="I243" i="9" s="1"/>
  <c r="AZ180" i="11"/>
  <c r="AX180" i="11" s="1"/>
  <c r="BD180" i="11" s="1"/>
  <c r="AV181" i="11" s="1"/>
  <c r="AZ87" i="11"/>
  <c r="AX87" i="11" s="1"/>
  <c r="BD87" i="11" s="1"/>
  <c r="AV88" i="11" s="1"/>
  <c r="AZ128" i="11"/>
  <c r="AX128" i="11" s="1"/>
  <c r="BD128" i="11" s="1"/>
  <c r="AV129" i="11" s="1"/>
  <c r="AZ243" i="11"/>
  <c r="AX243" i="11" s="1"/>
  <c r="BD243" i="11" s="1"/>
  <c r="AV244" i="11" s="1"/>
  <c r="AZ87" i="10"/>
  <c r="AX87" i="10" s="1"/>
  <c r="BD87" i="10" s="1"/>
  <c r="AV88" i="10" s="1"/>
  <c r="AZ128" i="10"/>
  <c r="AX128" i="10" s="1"/>
  <c r="BD128" i="10" s="1"/>
  <c r="AV129" i="10" s="1"/>
  <c r="AZ180" i="10"/>
  <c r="AX180" i="10" s="1"/>
  <c r="BD180" i="10" s="1"/>
  <c r="AV181" i="10" s="1"/>
  <c r="AZ243" i="10"/>
  <c r="AX243" i="10" s="1"/>
  <c r="BD243" i="10"/>
  <c r="AV244" i="10" s="1"/>
  <c r="AZ244" i="9"/>
  <c r="AX244" i="9" s="1"/>
  <c r="BD244" i="9" s="1"/>
  <c r="AV245" i="9" s="1"/>
  <c r="AZ181" i="9"/>
  <c r="AX181" i="9" s="1"/>
  <c r="BD181" i="9" s="1"/>
  <c r="AV182" i="9" s="1"/>
  <c r="AZ88" i="9"/>
  <c r="AX88" i="9" s="1"/>
  <c r="BD88" i="9" s="1"/>
  <c r="AZ128" i="9"/>
  <c r="AX128" i="9" s="1"/>
  <c r="BD128" i="9" s="1"/>
  <c r="AV129" i="9" s="1"/>
  <c r="AK127" i="11"/>
  <c r="AI127" i="11" s="1"/>
  <c r="AO127" i="11" s="1"/>
  <c r="AG128" i="11" s="1"/>
  <c r="AK243" i="11"/>
  <c r="AI243" i="11" s="1"/>
  <c r="AO243" i="11" s="1"/>
  <c r="AG244" i="11" s="1"/>
  <c r="AK179" i="11"/>
  <c r="AI179" i="11" s="1"/>
  <c r="AO179" i="11" s="1"/>
  <c r="AG180" i="11" s="1"/>
  <c r="AK87" i="11"/>
  <c r="AI87" i="11" s="1"/>
  <c r="AO87" i="11" s="1"/>
  <c r="AG88" i="11" s="1"/>
  <c r="AK127" i="10"/>
  <c r="AI127" i="10" s="1"/>
  <c r="AO127" i="10" s="1"/>
  <c r="AG128" i="10" s="1"/>
  <c r="AK179" i="10"/>
  <c r="AI179" i="10" s="1"/>
  <c r="AO179" i="10" s="1"/>
  <c r="AG180" i="10" s="1"/>
  <c r="AK87" i="10"/>
  <c r="AI87" i="10" s="1"/>
  <c r="AO87" i="10" s="1"/>
  <c r="AG88" i="10" s="1"/>
  <c r="AK243" i="10"/>
  <c r="AI243" i="10" s="1"/>
  <c r="AO243" i="10" s="1"/>
  <c r="AG244" i="10" s="1"/>
  <c r="AG165" i="9"/>
  <c r="AK165" i="9" s="1"/>
  <c r="AK128" i="9"/>
  <c r="AI128" i="9" s="1"/>
  <c r="AO128" i="9" s="1"/>
  <c r="AG129" i="9" s="1"/>
  <c r="AK244" i="9"/>
  <c r="AI244" i="9" s="1"/>
  <c r="AO244" i="9" s="1"/>
  <c r="AG245" i="9" s="1"/>
  <c r="AK88" i="9"/>
  <c r="AI88" i="9" s="1"/>
  <c r="AO88" i="9" s="1"/>
  <c r="Z88" i="11"/>
  <c r="V88" i="11"/>
  <c r="X88" i="11" s="1"/>
  <c r="X89" i="11" s="1"/>
  <c r="Z180" i="11"/>
  <c r="R181" i="11" s="1"/>
  <c r="V180" i="11"/>
  <c r="X180" i="11" s="1"/>
  <c r="Z180" i="10"/>
  <c r="R181" i="10" s="1"/>
  <c r="V180" i="10"/>
  <c r="X180" i="10" s="1"/>
  <c r="Z88" i="10"/>
  <c r="V88" i="10"/>
  <c r="X88" i="10" s="1"/>
  <c r="X89" i="10" s="1"/>
  <c r="Z181" i="9"/>
  <c r="R182" i="9" s="1"/>
  <c r="V181" i="9"/>
  <c r="X181" i="9" s="1"/>
  <c r="Z128" i="9"/>
  <c r="R129" i="9" s="1"/>
  <c r="V128" i="9"/>
  <c r="X128" i="9" s="1"/>
  <c r="Z245" i="9"/>
  <c r="R246" i="9" s="1"/>
  <c r="V245" i="9"/>
  <c r="X245" i="9" s="1"/>
  <c r="K129" i="9"/>
  <c r="C130" i="9" s="1"/>
  <c r="G129" i="9"/>
  <c r="I129" i="9" s="1"/>
  <c r="AG243" i="7"/>
  <c r="AE243" i="7" s="1"/>
  <c r="AK243" i="7" s="1"/>
  <c r="AC244" i="7" s="1"/>
  <c r="AT244" i="7"/>
  <c r="AR244" i="7" s="1"/>
  <c r="AX244" i="7" s="1"/>
  <c r="AP245" i="7" s="1"/>
  <c r="AT244" i="6"/>
  <c r="AR244" i="6" s="1"/>
  <c r="AX244" i="6" s="1"/>
  <c r="AP245" i="6" s="1"/>
  <c r="AG243" i="6"/>
  <c r="AE243" i="6" s="1"/>
  <c r="AK243" i="6" s="1"/>
  <c r="AC244" i="6" s="1"/>
  <c r="AT245" i="5"/>
  <c r="AR245" i="5" s="1"/>
  <c r="AX245" i="5" s="1"/>
  <c r="AP246" i="5" s="1"/>
  <c r="AG245" i="5"/>
  <c r="AE245" i="5" s="1"/>
  <c r="AK245" i="5" s="1"/>
  <c r="AC246" i="5" s="1"/>
  <c r="AT128" i="7"/>
  <c r="AR128" i="7" s="1"/>
  <c r="AX128" i="7" s="1"/>
  <c r="AP129" i="7" s="1"/>
  <c r="AT180" i="7"/>
  <c r="AR180" i="7" s="1"/>
  <c r="AX180" i="7" s="1"/>
  <c r="AP181" i="7" s="1"/>
  <c r="AT87" i="7"/>
  <c r="AR87" i="7" s="1"/>
  <c r="AX87" i="7" s="1"/>
  <c r="AP88" i="7" s="1"/>
  <c r="AT128" i="6"/>
  <c r="AR128" i="6" s="1"/>
  <c r="AX128" i="6" s="1"/>
  <c r="AP129" i="6" s="1"/>
  <c r="AT87" i="6"/>
  <c r="AR87" i="6" s="1"/>
  <c r="AX87" i="6" s="1"/>
  <c r="AP88" i="6" s="1"/>
  <c r="AT180" i="6"/>
  <c r="AR180" i="6" s="1"/>
  <c r="AX180" i="6" s="1"/>
  <c r="AP181" i="6" s="1"/>
  <c r="AT180" i="5"/>
  <c r="AR180" i="5" s="1"/>
  <c r="AX180" i="5" s="1"/>
  <c r="AP181" i="5" s="1"/>
  <c r="AT128" i="5"/>
  <c r="AR128" i="5" s="1"/>
  <c r="AX128" i="5" s="1"/>
  <c r="AP129" i="5" s="1"/>
  <c r="AT88" i="5"/>
  <c r="AG180" i="7"/>
  <c r="AE180" i="7" s="1"/>
  <c r="AK180" i="7" s="1"/>
  <c r="AC181" i="7" s="1"/>
  <c r="AG87" i="7"/>
  <c r="AE87" i="7" s="1"/>
  <c r="AK87" i="7"/>
  <c r="AC88" i="7" s="1"/>
  <c r="AG128" i="7"/>
  <c r="AE128" i="7" s="1"/>
  <c r="AK128" i="7" s="1"/>
  <c r="AC129" i="7" s="1"/>
  <c r="AG128" i="6"/>
  <c r="AE128" i="6" s="1"/>
  <c r="AK128" i="6" s="1"/>
  <c r="AC129" i="6" s="1"/>
  <c r="AG87" i="6"/>
  <c r="AE87" i="6" s="1"/>
  <c r="AK87" i="6" s="1"/>
  <c r="AC88" i="6" s="1"/>
  <c r="AK180" i="6"/>
  <c r="AC181" i="6" s="1"/>
  <c r="AG180" i="6"/>
  <c r="AE180" i="6" s="1"/>
  <c r="AG181" i="5"/>
  <c r="AE181" i="5" s="1"/>
  <c r="AK181" i="5" s="1"/>
  <c r="AC182" i="5" s="1"/>
  <c r="AG129" i="5"/>
  <c r="AE129" i="5" s="1"/>
  <c r="AK129" i="5" s="1"/>
  <c r="AC130" i="5" s="1"/>
  <c r="AI89" i="5"/>
  <c r="G7" i="8" s="1"/>
  <c r="AE88" i="5"/>
  <c r="AK88" i="5" s="1"/>
  <c r="X179" i="7"/>
  <c r="P180" i="7" s="1"/>
  <c r="T179" i="7"/>
  <c r="V179" i="7" s="1"/>
  <c r="X179" i="6"/>
  <c r="P180" i="6" s="1"/>
  <c r="T179" i="6"/>
  <c r="V179" i="6" s="1"/>
  <c r="X179" i="5"/>
  <c r="P180" i="5" s="1"/>
  <c r="T179" i="5"/>
  <c r="V179" i="5" s="1"/>
  <c r="X127" i="7"/>
  <c r="P128" i="7" s="1"/>
  <c r="T127" i="7"/>
  <c r="V127" i="7" s="1"/>
  <c r="X127" i="6"/>
  <c r="P128" i="6" s="1"/>
  <c r="T127" i="6"/>
  <c r="V127" i="6" s="1"/>
  <c r="X87" i="7"/>
  <c r="P88" i="7" s="1"/>
  <c r="T87" i="7"/>
  <c r="V87" i="7" s="1"/>
  <c r="X87" i="6"/>
  <c r="P88" i="6" s="1"/>
  <c r="T87" i="6"/>
  <c r="V87" i="6" s="1"/>
  <c r="X87" i="5"/>
  <c r="P88" i="5" s="1"/>
  <c r="T87" i="5"/>
  <c r="V87" i="5" s="1"/>
  <c r="E86" i="7"/>
  <c r="K85" i="7"/>
  <c r="C86" i="7" s="1"/>
  <c r="G85" i="7"/>
  <c r="I85" i="7" s="1"/>
  <c r="G86" i="6" l="1"/>
  <c r="I86" i="6" s="1"/>
  <c r="K86" i="6"/>
  <c r="C87" i="6" s="1"/>
  <c r="G129" i="10"/>
  <c r="I129" i="10" s="1"/>
  <c r="K129" i="10"/>
  <c r="C130" i="10" s="1"/>
  <c r="X242" i="6"/>
  <c r="P243" i="6" s="1"/>
  <c r="T242" i="6"/>
  <c r="V242" i="6" s="1"/>
  <c r="T242" i="7"/>
  <c r="V242" i="7" s="1"/>
  <c r="X242" i="7"/>
  <c r="P243" i="7" s="1"/>
  <c r="K180" i="11"/>
  <c r="C181" i="11" s="1"/>
  <c r="G180" i="11"/>
  <c r="I180" i="11" s="1"/>
  <c r="G128" i="11"/>
  <c r="I128" i="11" s="1"/>
  <c r="K128" i="11"/>
  <c r="C129" i="11" s="1"/>
  <c r="G244" i="11"/>
  <c r="I244" i="11" s="1"/>
  <c r="K244" i="11"/>
  <c r="C245" i="11" s="1"/>
  <c r="K126" i="7"/>
  <c r="C127" i="7" s="1"/>
  <c r="G126" i="7"/>
  <c r="I126" i="7" s="1"/>
  <c r="G244" i="10"/>
  <c r="I244" i="10" s="1"/>
  <c r="K244" i="10"/>
  <c r="C245" i="10" s="1"/>
  <c r="G181" i="10"/>
  <c r="I181" i="10" s="1"/>
  <c r="K181" i="10"/>
  <c r="C182" i="10" s="1"/>
  <c r="K178" i="6"/>
  <c r="C179" i="6" s="1"/>
  <c r="G178" i="6"/>
  <c r="I178" i="6" s="1"/>
  <c r="K178" i="7"/>
  <c r="C179" i="7" s="1"/>
  <c r="G178" i="7"/>
  <c r="I178" i="7" s="1"/>
  <c r="K126" i="6"/>
  <c r="C127" i="6" s="1"/>
  <c r="G126" i="6"/>
  <c r="I126" i="6" s="1"/>
  <c r="K242" i="6"/>
  <c r="C243" i="6" s="1"/>
  <c r="G242" i="6"/>
  <c r="I242" i="6" s="1"/>
  <c r="K242" i="7"/>
  <c r="C243" i="7" s="1"/>
  <c r="G242" i="7"/>
  <c r="I242" i="7" s="1"/>
  <c r="AR88" i="5"/>
  <c r="AX88" i="5" s="1"/>
  <c r="AT89" i="5"/>
  <c r="I34" i="8" s="1"/>
  <c r="K126" i="5"/>
  <c r="C127" i="5" s="1"/>
  <c r="G126" i="5"/>
  <c r="I126" i="5" s="1"/>
  <c r="X126" i="5"/>
  <c r="P127" i="5" s="1"/>
  <c r="T126" i="5"/>
  <c r="V126" i="5" s="1"/>
  <c r="K86" i="5"/>
  <c r="C87" i="5" s="1"/>
  <c r="G86" i="5"/>
  <c r="I86" i="5" s="1"/>
  <c r="G242" i="5"/>
  <c r="I242" i="5" s="1"/>
  <c r="K242" i="5"/>
  <c r="C243" i="5" s="1"/>
  <c r="X242" i="5"/>
  <c r="P243" i="5" s="1"/>
  <c r="T242" i="5"/>
  <c r="V242" i="5" s="1"/>
  <c r="G178" i="5"/>
  <c r="I178" i="5" s="1"/>
  <c r="K178" i="5"/>
  <c r="C179" i="5" s="1"/>
  <c r="V245" i="11"/>
  <c r="X245" i="11" s="1"/>
  <c r="Z245" i="11"/>
  <c r="R246" i="11" s="1"/>
  <c r="V128" i="11"/>
  <c r="X128" i="11" s="1"/>
  <c r="Z128" i="11"/>
  <c r="R129" i="11" s="1"/>
  <c r="Z128" i="10"/>
  <c r="R129" i="10" s="1"/>
  <c r="V128" i="10"/>
  <c r="X128" i="10" s="1"/>
  <c r="Z245" i="10"/>
  <c r="R246" i="10" s="1"/>
  <c r="V245" i="10"/>
  <c r="X245" i="10" s="1"/>
  <c r="K244" i="9"/>
  <c r="C245" i="9" s="1"/>
  <c r="G244" i="9"/>
  <c r="I244" i="9" s="1"/>
  <c r="G180" i="9"/>
  <c r="I180" i="9" s="1"/>
  <c r="K180" i="9"/>
  <c r="C181" i="9" s="1"/>
  <c r="AZ88" i="11"/>
  <c r="AX88" i="11" s="1"/>
  <c r="BD88" i="11" s="1"/>
  <c r="AZ129" i="11"/>
  <c r="AX129" i="11" s="1"/>
  <c r="BD129" i="11" s="1"/>
  <c r="AV130" i="11" s="1"/>
  <c r="AZ181" i="11"/>
  <c r="AX181" i="11" s="1"/>
  <c r="BD181" i="11" s="1"/>
  <c r="AV182" i="11" s="1"/>
  <c r="AZ244" i="11"/>
  <c r="AX244" i="11" s="1"/>
  <c r="BD244" i="11" s="1"/>
  <c r="AV245" i="11" s="1"/>
  <c r="AZ129" i="10"/>
  <c r="AX129" i="10" s="1"/>
  <c r="BD129" i="10" s="1"/>
  <c r="AV130" i="10" s="1"/>
  <c r="AZ181" i="10"/>
  <c r="AX181" i="10" s="1"/>
  <c r="BD181" i="10" s="1"/>
  <c r="AV182" i="10" s="1"/>
  <c r="AZ88" i="10"/>
  <c r="AX88" i="10" s="1"/>
  <c r="BD88" i="10" s="1"/>
  <c r="AZ244" i="10"/>
  <c r="AX244" i="10" s="1"/>
  <c r="BD244" i="10" s="1"/>
  <c r="AV245" i="10" s="1"/>
  <c r="AZ129" i="9"/>
  <c r="AX129" i="9" s="1"/>
  <c r="BD129" i="9" s="1"/>
  <c r="AV130" i="9" s="1"/>
  <c r="AZ182" i="9"/>
  <c r="AX182" i="9" s="1"/>
  <c r="BD182" i="9" s="1"/>
  <c r="AV183" i="9" s="1"/>
  <c r="AZ245" i="9"/>
  <c r="AX245" i="9" s="1"/>
  <c r="BD245" i="9" s="1"/>
  <c r="AV246" i="9" s="1"/>
  <c r="AK244" i="11"/>
  <c r="AI244" i="11" s="1"/>
  <c r="AO244" i="11" s="1"/>
  <c r="AG245" i="11" s="1"/>
  <c r="AK128" i="11"/>
  <c r="AI128" i="11" s="1"/>
  <c r="AO128" i="11" s="1"/>
  <c r="AG129" i="11" s="1"/>
  <c r="AK88" i="11"/>
  <c r="AI88" i="11" s="1"/>
  <c r="AO88" i="11" s="1"/>
  <c r="AK180" i="11"/>
  <c r="AI180" i="11" s="1"/>
  <c r="AO180" i="11" s="1"/>
  <c r="AG181" i="11" s="1"/>
  <c r="AK244" i="10"/>
  <c r="AI244" i="10" s="1"/>
  <c r="AO244" i="10" s="1"/>
  <c r="AG245" i="10" s="1"/>
  <c r="AK180" i="10"/>
  <c r="AI180" i="10" s="1"/>
  <c r="AO180" i="10" s="1"/>
  <c r="AG181" i="10" s="1"/>
  <c r="AK88" i="10"/>
  <c r="AI88" i="10" s="1"/>
  <c r="AO88" i="10" s="1"/>
  <c r="AK128" i="10"/>
  <c r="AI128" i="10" s="1"/>
  <c r="AO128" i="10" s="1"/>
  <c r="AG129" i="10" s="1"/>
  <c r="AI165" i="9"/>
  <c r="AO165" i="9" s="1"/>
  <c r="AK245" i="9"/>
  <c r="AI245" i="9" s="1"/>
  <c r="AO245" i="9" s="1"/>
  <c r="AG246" i="9" s="1"/>
  <c r="AK129" i="9"/>
  <c r="AI129" i="9" s="1"/>
  <c r="AO129" i="9" s="1"/>
  <c r="AG130" i="9" s="1"/>
  <c r="Z181" i="11"/>
  <c r="R182" i="11" s="1"/>
  <c r="V181" i="11"/>
  <c r="X181" i="11" s="1"/>
  <c r="Z181" i="10"/>
  <c r="R182" i="10" s="1"/>
  <c r="V181" i="10"/>
  <c r="X181" i="10" s="1"/>
  <c r="Z246" i="9"/>
  <c r="R247" i="9" s="1"/>
  <c r="V246" i="9"/>
  <c r="X246" i="9" s="1"/>
  <c r="Z129" i="9"/>
  <c r="R130" i="9" s="1"/>
  <c r="V129" i="9"/>
  <c r="X129" i="9" s="1"/>
  <c r="Z182" i="9"/>
  <c r="R183" i="9" s="1"/>
  <c r="V182" i="9"/>
  <c r="X182" i="9" s="1"/>
  <c r="G130" i="9"/>
  <c r="I130" i="9" s="1"/>
  <c r="K130" i="9"/>
  <c r="C131" i="9" s="1"/>
  <c r="AT245" i="7"/>
  <c r="AR245" i="7" s="1"/>
  <c r="AX245" i="7" s="1"/>
  <c r="AP246" i="7" s="1"/>
  <c r="AG244" i="7"/>
  <c r="AE244" i="7" s="1"/>
  <c r="AK244" i="7" s="1"/>
  <c r="AC245" i="7" s="1"/>
  <c r="AG244" i="6"/>
  <c r="AE244" i="6" s="1"/>
  <c r="AK244" i="6" s="1"/>
  <c r="AC245" i="6" s="1"/>
  <c r="AT245" i="6"/>
  <c r="AR245" i="6" s="1"/>
  <c r="AX245" i="6" s="1"/>
  <c r="AP246" i="6" s="1"/>
  <c r="AT246" i="5"/>
  <c r="AR246" i="5" s="1"/>
  <c r="AX246" i="5" s="1"/>
  <c r="AP247" i="5" s="1"/>
  <c r="AG246" i="5"/>
  <c r="AE246" i="5" s="1"/>
  <c r="AK246" i="5" s="1"/>
  <c r="AC247" i="5" s="1"/>
  <c r="AT181" i="7"/>
  <c r="AR181" i="7" s="1"/>
  <c r="AX181" i="7" s="1"/>
  <c r="AP182" i="7" s="1"/>
  <c r="AT88" i="7"/>
  <c r="AT129" i="7"/>
  <c r="AR129" i="7" s="1"/>
  <c r="AX129" i="7" s="1"/>
  <c r="AP130" i="7" s="1"/>
  <c r="AT88" i="6"/>
  <c r="AT181" i="6"/>
  <c r="AR181" i="6" s="1"/>
  <c r="AX181" i="6" s="1"/>
  <c r="AP182" i="6" s="1"/>
  <c r="AT129" i="6"/>
  <c r="AR129" i="6" s="1"/>
  <c r="AX129" i="6" s="1"/>
  <c r="AP130" i="6" s="1"/>
  <c r="AT181" i="5"/>
  <c r="AR181" i="5" s="1"/>
  <c r="AX181" i="5" s="1"/>
  <c r="AP182" i="5" s="1"/>
  <c r="AT129" i="5"/>
  <c r="AR129" i="5" s="1"/>
  <c r="AX129" i="5" s="1"/>
  <c r="AP130" i="5" s="1"/>
  <c r="AG129" i="7"/>
  <c r="AE129" i="7" s="1"/>
  <c r="AK129" i="7" s="1"/>
  <c r="AC130" i="7" s="1"/>
  <c r="AG181" i="7"/>
  <c r="AE181" i="7" s="1"/>
  <c r="AK181" i="7" s="1"/>
  <c r="AC182" i="7" s="1"/>
  <c r="AG88" i="7"/>
  <c r="AG88" i="6"/>
  <c r="AG129" i="6"/>
  <c r="AE129" i="6" s="1"/>
  <c r="AK129" i="6" s="1"/>
  <c r="AC130" i="6" s="1"/>
  <c r="AG181" i="6"/>
  <c r="AE181" i="6" s="1"/>
  <c r="AK181" i="6" s="1"/>
  <c r="AC182" i="6" s="1"/>
  <c r="AG182" i="5"/>
  <c r="AE182" i="5" s="1"/>
  <c r="AK182" i="5" s="1"/>
  <c r="AC183" i="5" s="1"/>
  <c r="AG130" i="5"/>
  <c r="AE130" i="5" s="1"/>
  <c r="AK130" i="5" s="1"/>
  <c r="AC131" i="5" s="1"/>
  <c r="X180" i="7"/>
  <c r="P181" i="7" s="1"/>
  <c r="T180" i="7"/>
  <c r="V180" i="7" s="1"/>
  <c r="X180" i="6"/>
  <c r="P181" i="6" s="1"/>
  <c r="T180" i="6"/>
  <c r="V180" i="6" s="1"/>
  <c r="X180" i="5"/>
  <c r="P181" i="5" s="1"/>
  <c r="T180" i="5"/>
  <c r="V180" i="5" s="1"/>
  <c r="X128" i="7"/>
  <c r="P129" i="7" s="1"/>
  <c r="T128" i="7"/>
  <c r="V128" i="7" s="1"/>
  <c r="X128" i="6"/>
  <c r="P129" i="6" s="1"/>
  <c r="T128" i="6"/>
  <c r="V128" i="6" s="1"/>
  <c r="X88" i="7"/>
  <c r="T88" i="7"/>
  <c r="X88" i="6"/>
  <c r="T88" i="6"/>
  <c r="X88" i="5"/>
  <c r="T88" i="5"/>
  <c r="G86" i="7"/>
  <c r="K86" i="7"/>
  <c r="C87" i="7" s="1"/>
  <c r="I86" i="7"/>
  <c r="E87" i="7"/>
  <c r="AE88" i="7" l="1"/>
  <c r="AK88" i="7" s="1"/>
  <c r="AG89" i="7"/>
  <c r="G52" i="8" s="1"/>
  <c r="K182" i="10"/>
  <c r="C183" i="10" s="1"/>
  <c r="G182" i="10"/>
  <c r="I182" i="10" s="1"/>
  <c r="G245" i="10"/>
  <c r="I245" i="10" s="1"/>
  <c r="K245" i="10"/>
  <c r="C246" i="10" s="1"/>
  <c r="G245" i="11"/>
  <c r="I245" i="11" s="1"/>
  <c r="K245" i="11"/>
  <c r="C246" i="11" s="1"/>
  <c r="G129" i="11"/>
  <c r="I129" i="11" s="1"/>
  <c r="K129" i="11"/>
  <c r="C130" i="11" s="1"/>
  <c r="X243" i="7"/>
  <c r="P244" i="7" s="1"/>
  <c r="T243" i="7"/>
  <c r="V243" i="7" s="1"/>
  <c r="G130" i="10"/>
  <c r="I130" i="10" s="1"/>
  <c r="K130" i="10"/>
  <c r="C131" i="10" s="1"/>
  <c r="K87" i="6"/>
  <c r="C88" i="6" s="1"/>
  <c r="G87" i="6"/>
  <c r="I87" i="6" s="1"/>
  <c r="V88" i="6"/>
  <c r="V89" i="6" s="1"/>
  <c r="E16" i="8" s="1"/>
  <c r="T89" i="6"/>
  <c r="E43" i="8" s="1"/>
  <c r="V88" i="7"/>
  <c r="V89" i="7" s="1"/>
  <c r="E25" i="8" s="1"/>
  <c r="T89" i="7"/>
  <c r="E52" i="8" s="1"/>
  <c r="AE88" i="6"/>
  <c r="AK88" i="6" s="1"/>
  <c r="AG89" i="6"/>
  <c r="G43" i="8" s="1"/>
  <c r="AR88" i="6"/>
  <c r="AT89" i="6"/>
  <c r="I43" i="8" s="1"/>
  <c r="AR88" i="7"/>
  <c r="AX88" i="7" s="1"/>
  <c r="AT89" i="7"/>
  <c r="I52" i="8" s="1"/>
  <c r="G243" i="7"/>
  <c r="I243" i="7" s="1"/>
  <c r="K243" i="7"/>
  <c r="C244" i="7" s="1"/>
  <c r="K243" i="6"/>
  <c r="C244" i="6" s="1"/>
  <c r="G243" i="6"/>
  <c r="I243" i="6" s="1"/>
  <c r="K127" i="6"/>
  <c r="C128" i="6" s="1"/>
  <c r="G127" i="6"/>
  <c r="I127" i="6" s="1"/>
  <c r="G179" i="7"/>
  <c r="I179" i="7" s="1"/>
  <c r="K179" i="7"/>
  <c r="C180" i="7" s="1"/>
  <c r="K179" i="6"/>
  <c r="C180" i="6" s="1"/>
  <c r="G179" i="6"/>
  <c r="I179" i="6" s="1"/>
  <c r="G127" i="7"/>
  <c r="I127" i="7" s="1"/>
  <c r="K127" i="7"/>
  <c r="C128" i="7" s="1"/>
  <c r="G181" i="11"/>
  <c r="I181" i="11" s="1"/>
  <c r="K181" i="11"/>
  <c r="C182" i="11" s="1"/>
  <c r="T243" i="6"/>
  <c r="V243" i="6" s="1"/>
  <c r="X243" i="6"/>
  <c r="P244" i="6" s="1"/>
  <c r="K179" i="5"/>
  <c r="C180" i="5" s="1"/>
  <c r="G179" i="5"/>
  <c r="I179" i="5" s="1"/>
  <c r="G243" i="5"/>
  <c r="I243" i="5" s="1"/>
  <c r="K243" i="5"/>
  <c r="C244" i="5" s="1"/>
  <c r="V88" i="5"/>
  <c r="V89" i="5" s="1"/>
  <c r="E7" i="8" s="1"/>
  <c r="T89" i="5"/>
  <c r="E34" i="8" s="1"/>
  <c r="T243" i="5"/>
  <c r="V243" i="5" s="1"/>
  <c r="X243" i="5"/>
  <c r="P244" i="5" s="1"/>
  <c r="G87" i="5"/>
  <c r="I87" i="5" s="1"/>
  <c r="K87" i="5"/>
  <c r="C88" i="5" s="1"/>
  <c r="X127" i="5"/>
  <c r="P128" i="5" s="1"/>
  <c r="T127" i="5"/>
  <c r="V127" i="5" s="1"/>
  <c r="G127" i="5"/>
  <c r="I127" i="5" s="1"/>
  <c r="K127" i="5"/>
  <c r="C128" i="5" s="1"/>
  <c r="Z129" i="11"/>
  <c r="R130" i="11" s="1"/>
  <c r="V129" i="11"/>
  <c r="X129" i="11" s="1"/>
  <c r="Z246" i="11"/>
  <c r="R247" i="11" s="1"/>
  <c r="V246" i="11"/>
  <c r="X246" i="11" s="1"/>
  <c r="V246" i="10"/>
  <c r="X246" i="10" s="1"/>
  <c r="Z246" i="10"/>
  <c r="R247" i="10" s="1"/>
  <c r="V129" i="10"/>
  <c r="X129" i="10" s="1"/>
  <c r="Z129" i="10"/>
  <c r="R130" i="10" s="1"/>
  <c r="K181" i="9"/>
  <c r="C182" i="9" s="1"/>
  <c r="G181" i="9"/>
  <c r="I181" i="9" s="1"/>
  <c r="K245" i="9"/>
  <c r="C246" i="9" s="1"/>
  <c r="G245" i="9"/>
  <c r="I245" i="9" s="1"/>
  <c r="AZ130" i="11"/>
  <c r="AX130" i="11" s="1"/>
  <c r="BD130" i="11" s="1"/>
  <c r="AV131" i="11" s="1"/>
  <c r="AZ182" i="11"/>
  <c r="AX182" i="11" s="1"/>
  <c r="BD182" i="11" s="1"/>
  <c r="AV183" i="11" s="1"/>
  <c r="AZ245" i="11"/>
  <c r="AX245" i="11" s="1"/>
  <c r="BD245" i="11" s="1"/>
  <c r="AV246" i="11" s="1"/>
  <c r="AZ182" i="10"/>
  <c r="AX182" i="10" s="1"/>
  <c r="BD182" i="10" s="1"/>
  <c r="AV183" i="10" s="1"/>
  <c r="AZ130" i="10"/>
  <c r="AX130" i="10" s="1"/>
  <c r="BD130" i="10" s="1"/>
  <c r="AV131" i="10" s="1"/>
  <c r="AZ245" i="10"/>
  <c r="AX245" i="10" s="1"/>
  <c r="BD245" i="10" s="1"/>
  <c r="AV246" i="10" s="1"/>
  <c r="AZ246" i="9"/>
  <c r="AX246" i="9" s="1"/>
  <c r="BD246" i="9" s="1"/>
  <c r="AV247" i="9" s="1"/>
  <c r="AZ183" i="9"/>
  <c r="AX183" i="9" s="1"/>
  <c r="BD183" i="9" s="1"/>
  <c r="AV184" i="9" s="1"/>
  <c r="AZ130" i="9"/>
  <c r="AX130" i="9" s="1"/>
  <c r="BD130" i="9" s="1"/>
  <c r="AV131" i="9" s="1"/>
  <c r="AK181" i="11"/>
  <c r="AI181" i="11" s="1"/>
  <c r="AO181" i="11" s="1"/>
  <c r="AG182" i="11" s="1"/>
  <c r="AK129" i="11"/>
  <c r="AI129" i="11" s="1"/>
  <c r="AO129" i="11" s="1"/>
  <c r="AG130" i="11" s="1"/>
  <c r="AK245" i="11"/>
  <c r="AI245" i="11" s="1"/>
  <c r="AO245" i="11" s="1"/>
  <c r="AG246" i="11" s="1"/>
  <c r="AK129" i="10"/>
  <c r="AI129" i="10" s="1"/>
  <c r="AO129" i="10" s="1"/>
  <c r="AG130" i="10" s="1"/>
  <c r="AK181" i="10"/>
  <c r="AI181" i="10" s="1"/>
  <c r="AO181" i="10" s="1"/>
  <c r="AG182" i="10" s="1"/>
  <c r="AK245" i="10"/>
  <c r="AI245" i="10" s="1"/>
  <c r="AO245" i="10" s="1"/>
  <c r="AG246" i="10" s="1"/>
  <c r="AG166" i="9"/>
  <c r="AK166" i="9" s="1"/>
  <c r="AK246" i="9"/>
  <c r="AI246" i="9" s="1"/>
  <c r="AO246" i="9" s="1"/>
  <c r="AG247" i="9" s="1"/>
  <c r="AK130" i="9"/>
  <c r="AI130" i="9" s="1"/>
  <c r="AO130" i="9" s="1"/>
  <c r="AG131" i="9" s="1"/>
  <c r="Z182" i="11"/>
  <c r="R183" i="11" s="1"/>
  <c r="V182" i="11"/>
  <c r="X182" i="11" s="1"/>
  <c r="Z182" i="10"/>
  <c r="R183" i="10" s="1"/>
  <c r="V182" i="10"/>
  <c r="X182" i="10" s="1"/>
  <c r="Z183" i="9"/>
  <c r="R184" i="9" s="1"/>
  <c r="V183" i="9"/>
  <c r="X183" i="9" s="1"/>
  <c r="Z130" i="9"/>
  <c r="R131" i="9" s="1"/>
  <c r="V130" i="9"/>
  <c r="X130" i="9" s="1"/>
  <c r="Z247" i="9"/>
  <c r="R248" i="9" s="1"/>
  <c r="V247" i="9"/>
  <c r="X247" i="9" s="1"/>
  <c r="K131" i="9"/>
  <c r="C132" i="9" s="1"/>
  <c r="G131" i="9"/>
  <c r="I131" i="9" s="1"/>
  <c r="AG245" i="7"/>
  <c r="AE245" i="7" s="1"/>
  <c r="AK245" i="7" s="1"/>
  <c r="AC246" i="7" s="1"/>
  <c r="AT246" i="7"/>
  <c r="AR246" i="7" s="1"/>
  <c r="AX246" i="7" s="1"/>
  <c r="AP247" i="7" s="1"/>
  <c r="AT246" i="6"/>
  <c r="AR246" i="6" s="1"/>
  <c r="AX246" i="6" s="1"/>
  <c r="AP247" i="6" s="1"/>
  <c r="AG245" i="6"/>
  <c r="AE245" i="6" s="1"/>
  <c r="AK245" i="6" s="1"/>
  <c r="AC246" i="6" s="1"/>
  <c r="AT247" i="5"/>
  <c r="AR247" i="5" s="1"/>
  <c r="AX247" i="5" s="1"/>
  <c r="AP248" i="5" s="1"/>
  <c r="AG247" i="5"/>
  <c r="AE247" i="5" s="1"/>
  <c r="AK247" i="5" s="1"/>
  <c r="AC248" i="5" s="1"/>
  <c r="AT130" i="7"/>
  <c r="AR130" i="7" s="1"/>
  <c r="AX130" i="7" s="1"/>
  <c r="AP131" i="7" s="1"/>
  <c r="AT182" i="7"/>
  <c r="AR182" i="7" s="1"/>
  <c r="AX182" i="7" s="1"/>
  <c r="AP183" i="7" s="1"/>
  <c r="AT182" i="6"/>
  <c r="AR182" i="6" s="1"/>
  <c r="AX182" i="6" s="1"/>
  <c r="AP183" i="6" s="1"/>
  <c r="AT130" i="6"/>
  <c r="AR130" i="6" s="1"/>
  <c r="AX130" i="6" s="1"/>
  <c r="AP131" i="6" s="1"/>
  <c r="AT182" i="5"/>
  <c r="AR182" i="5" s="1"/>
  <c r="AX182" i="5" s="1"/>
  <c r="AP183" i="5" s="1"/>
  <c r="AT130" i="5"/>
  <c r="AR130" i="5" s="1"/>
  <c r="AX130" i="5" s="1"/>
  <c r="AP131" i="5" s="1"/>
  <c r="AG182" i="7"/>
  <c r="AE182" i="7" s="1"/>
  <c r="AK182" i="7" s="1"/>
  <c r="AC183" i="7" s="1"/>
  <c r="AG130" i="7"/>
  <c r="AE130" i="7" s="1"/>
  <c r="AK130" i="7" s="1"/>
  <c r="AC131" i="7" s="1"/>
  <c r="AG130" i="6"/>
  <c r="AE130" i="6" s="1"/>
  <c r="AK130" i="6" s="1"/>
  <c r="AC131" i="6" s="1"/>
  <c r="AG182" i="6"/>
  <c r="AE182" i="6" s="1"/>
  <c r="AK182" i="6" s="1"/>
  <c r="AC183" i="6" s="1"/>
  <c r="AG183" i="5"/>
  <c r="AE183" i="5" s="1"/>
  <c r="AK183" i="5" s="1"/>
  <c r="AC184" i="5" s="1"/>
  <c r="AG131" i="5"/>
  <c r="AE131" i="5" s="1"/>
  <c r="AK131" i="5" s="1"/>
  <c r="AC132" i="5" s="1"/>
  <c r="X181" i="7"/>
  <c r="P182" i="7" s="1"/>
  <c r="T181" i="7"/>
  <c r="V181" i="7" s="1"/>
  <c r="X181" i="6"/>
  <c r="P182" i="6" s="1"/>
  <c r="T181" i="6"/>
  <c r="V181" i="6" s="1"/>
  <c r="X181" i="5"/>
  <c r="P182" i="5" s="1"/>
  <c r="T181" i="5"/>
  <c r="V181" i="5" s="1"/>
  <c r="X129" i="7"/>
  <c r="P130" i="7" s="1"/>
  <c r="T129" i="7"/>
  <c r="V129" i="7" s="1"/>
  <c r="X129" i="6"/>
  <c r="P130" i="6" s="1"/>
  <c r="T129" i="6"/>
  <c r="V129" i="6" s="1"/>
  <c r="E88" i="7"/>
  <c r="K87" i="7"/>
  <c r="C88" i="7" s="1"/>
  <c r="G87" i="7"/>
  <c r="I87" i="7" s="1"/>
  <c r="T244" i="6" l="1"/>
  <c r="V244" i="6" s="1"/>
  <c r="X244" i="6"/>
  <c r="P245" i="6" s="1"/>
  <c r="K182" i="11"/>
  <c r="C183" i="11" s="1"/>
  <c r="G182" i="11"/>
  <c r="I182" i="11" s="1"/>
  <c r="G128" i="7"/>
  <c r="I128" i="7" s="1"/>
  <c r="K128" i="7"/>
  <c r="C129" i="7" s="1"/>
  <c r="G180" i="7"/>
  <c r="I180" i="7" s="1"/>
  <c r="K180" i="7"/>
  <c r="C181" i="7" s="1"/>
  <c r="G244" i="7"/>
  <c r="I244" i="7" s="1"/>
  <c r="K244" i="7"/>
  <c r="C245" i="7" s="1"/>
  <c r="K131" i="10"/>
  <c r="C132" i="10" s="1"/>
  <c r="G131" i="10"/>
  <c r="I131" i="10" s="1"/>
  <c r="G130" i="11"/>
  <c r="I130" i="11" s="1"/>
  <c r="K130" i="11"/>
  <c r="C131" i="11" s="1"/>
  <c r="G246" i="11"/>
  <c r="I246" i="11" s="1"/>
  <c r="K246" i="11"/>
  <c r="C247" i="11" s="1"/>
  <c r="G246" i="10"/>
  <c r="I246" i="10" s="1"/>
  <c r="K246" i="10"/>
  <c r="C247" i="10" s="1"/>
  <c r="G180" i="6"/>
  <c r="I180" i="6" s="1"/>
  <c r="K180" i="6"/>
  <c r="C181" i="6" s="1"/>
  <c r="G128" i="6"/>
  <c r="I128" i="6" s="1"/>
  <c r="K128" i="6"/>
  <c r="C129" i="6" s="1"/>
  <c r="K244" i="6"/>
  <c r="C245" i="6" s="1"/>
  <c r="G244" i="6"/>
  <c r="I244" i="6" s="1"/>
  <c r="AX88" i="6"/>
  <c r="AR89" i="6"/>
  <c r="G88" i="6"/>
  <c r="K88" i="6"/>
  <c r="T244" i="7"/>
  <c r="V244" i="7" s="1"/>
  <c r="X244" i="7"/>
  <c r="P245" i="7" s="1"/>
  <c r="K183" i="10"/>
  <c r="C184" i="10" s="1"/>
  <c r="G183" i="10"/>
  <c r="I183" i="10" s="1"/>
  <c r="K128" i="5"/>
  <c r="C129" i="5" s="1"/>
  <c r="G128" i="5"/>
  <c r="I128" i="5" s="1"/>
  <c r="G88" i="5"/>
  <c r="K88" i="5"/>
  <c r="X244" i="5"/>
  <c r="P245" i="5" s="1"/>
  <c r="T244" i="5"/>
  <c r="V244" i="5" s="1"/>
  <c r="K244" i="5"/>
  <c r="C245" i="5" s="1"/>
  <c r="G244" i="5"/>
  <c r="I244" i="5" s="1"/>
  <c r="T128" i="5"/>
  <c r="V128" i="5" s="1"/>
  <c r="X128" i="5"/>
  <c r="P129" i="5" s="1"/>
  <c r="K180" i="5"/>
  <c r="C181" i="5" s="1"/>
  <c r="G180" i="5"/>
  <c r="I180" i="5" s="1"/>
  <c r="V247" i="11"/>
  <c r="X247" i="11" s="1"/>
  <c r="Z247" i="11"/>
  <c r="R248" i="11" s="1"/>
  <c r="V130" i="11"/>
  <c r="X130" i="11" s="1"/>
  <c r="Z130" i="11"/>
  <c r="R131" i="11" s="1"/>
  <c r="Z130" i="10"/>
  <c r="R131" i="10" s="1"/>
  <c r="V130" i="10"/>
  <c r="X130" i="10" s="1"/>
  <c r="Z247" i="10"/>
  <c r="R248" i="10" s="1"/>
  <c r="V247" i="10"/>
  <c r="X247" i="10" s="1"/>
  <c r="K246" i="9"/>
  <c r="C247" i="9" s="1"/>
  <c r="G246" i="9"/>
  <c r="I246" i="9" s="1"/>
  <c r="G182" i="9"/>
  <c r="I182" i="9" s="1"/>
  <c r="K182" i="9"/>
  <c r="C183" i="9" s="1"/>
  <c r="AZ183" i="11"/>
  <c r="AX183" i="11" s="1"/>
  <c r="BD183" i="11" s="1"/>
  <c r="AV184" i="11" s="1"/>
  <c r="AZ131" i="11"/>
  <c r="AX131" i="11" s="1"/>
  <c r="BD131" i="11" s="1"/>
  <c r="AV132" i="11" s="1"/>
  <c r="AZ246" i="11"/>
  <c r="AX246" i="11" s="1"/>
  <c r="BD246" i="11" s="1"/>
  <c r="AV247" i="11" s="1"/>
  <c r="AZ131" i="10"/>
  <c r="AX131" i="10" s="1"/>
  <c r="BD131" i="10" s="1"/>
  <c r="AV132" i="10" s="1"/>
  <c r="AZ183" i="10"/>
  <c r="AX183" i="10" s="1"/>
  <c r="BD183" i="10" s="1"/>
  <c r="AV184" i="10" s="1"/>
  <c r="AZ246" i="10"/>
  <c r="AX246" i="10" s="1"/>
  <c r="BD246" i="10" s="1"/>
  <c r="AV247" i="10" s="1"/>
  <c r="AZ184" i="9"/>
  <c r="AX184" i="9" s="1"/>
  <c r="BD184" i="9" s="1"/>
  <c r="AV185" i="9" s="1"/>
  <c r="AZ131" i="9"/>
  <c r="AX131" i="9" s="1"/>
  <c r="BD131" i="9" s="1"/>
  <c r="AV132" i="9" s="1"/>
  <c r="AZ247" i="9"/>
  <c r="AX247" i="9" s="1"/>
  <c r="BD247" i="9" s="1"/>
  <c r="AV248" i="9" s="1"/>
  <c r="AK182" i="11"/>
  <c r="AI182" i="11" s="1"/>
  <c r="AO182" i="11" s="1"/>
  <c r="AG183" i="11" s="1"/>
  <c r="AK246" i="11"/>
  <c r="AI246" i="11" s="1"/>
  <c r="AO246" i="11" s="1"/>
  <c r="AG247" i="11" s="1"/>
  <c r="AK130" i="11"/>
  <c r="AI130" i="11" s="1"/>
  <c r="AO130" i="11" s="1"/>
  <c r="AG131" i="11" s="1"/>
  <c r="AK182" i="10"/>
  <c r="AI182" i="10" s="1"/>
  <c r="AO182" i="10" s="1"/>
  <c r="AG183" i="10" s="1"/>
  <c r="AK246" i="10"/>
  <c r="AI246" i="10" s="1"/>
  <c r="AO246" i="10" s="1"/>
  <c r="AG247" i="10" s="1"/>
  <c r="AK130" i="10"/>
  <c r="AI130" i="10" s="1"/>
  <c r="AO130" i="10" s="1"/>
  <c r="AG131" i="10" s="1"/>
  <c r="AI166" i="9"/>
  <c r="AO166" i="9" s="1"/>
  <c r="AK131" i="9"/>
  <c r="AI131" i="9" s="1"/>
  <c r="AO131" i="9" s="1"/>
  <c r="AG132" i="9" s="1"/>
  <c r="AK247" i="9"/>
  <c r="AI247" i="9" s="1"/>
  <c r="AO247" i="9" s="1"/>
  <c r="AG248" i="9" s="1"/>
  <c r="Z183" i="11"/>
  <c r="R184" i="11" s="1"/>
  <c r="V183" i="11"/>
  <c r="X183" i="11" s="1"/>
  <c r="Z183" i="10"/>
  <c r="R184" i="10" s="1"/>
  <c r="V183" i="10"/>
  <c r="X183" i="10" s="1"/>
  <c r="Z248" i="9"/>
  <c r="R249" i="9" s="1"/>
  <c r="V248" i="9"/>
  <c r="X248" i="9" s="1"/>
  <c r="Z131" i="9"/>
  <c r="R132" i="9" s="1"/>
  <c r="V131" i="9"/>
  <c r="X131" i="9" s="1"/>
  <c r="Z184" i="9"/>
  <c r="R185" i="9" s="1"/>
  <c r="V184" i="9"/>
  <c r="X184" i="9" s="1"/>
  <c r="G132" i="9"/>
  <c r="I132" i="9" s="1"/>
  <c r="K132" i="9"/>
  <c r="C133" i="9" s="1"/>
  <c r="AT247" i="7"/>
  <c r="AR247" i="7" s="1"/>
  <c r="AX247" i="7" s="1"/>
  <c r="AP248" i="7" s="1"/>
  <c r="AG246" i="7"/>
  <c r="AE246" i="7" s="1"/>
  <c r="AK246" i="7" s="1"/>
  <c r="AC247" i="7" s="1"/>
  <c r="AG246" i="6"/>
  <c r="AE246" i="6" s="1"/>
  <c r="AK246" i="6" s="1"/>
  <c r="AC247" i="6" s="1"/>
  <c r="AT247" i="6"/>
  <c r="AR247" i="6" s="1"/>
  <c r="AX247" i="6" s="1"/>
  <c r="AP248" i="6" s="1"/>
  <c r="AT248" i="5"/>
  <c r="AR248" i="5" s="1"/>
  <c r="AX248" i="5" s="1"/>
  <c r="AP249" i="5" s="1"/>
  <c r="AG248" i="5"/>
  <c r="AE248" i="5" s="1"/>
  <c r="AK248" i="5" s="1"/>
  <c r="AC249" i="5" s="1"/>
  <c r="AT183" i="7"/>
  <c r="AR183" i="7" s="1"/>
  <c r="AX183" i="7" s="1"/>
  <c r="AP184" i="7" s="1"/>
  <c r="AT131" i="7"/>
  <c r="AR131" i="7" s="1"/>
  <c r="AX131" i="7" s="1"/>
  <c r="AP132" i="7" s="1"/>
  <c r="AT131" i="6"/>
  <c r="AR131" i="6" s="1"/>
  <c r="AX131" i="6" s="1"/>
  <c r="AP132" i="6" s="1"/>
  <c r="AT183" i="6"/>
  <c r="AR183" i="6" s="1"/>
  <c r="AX183" i="6" s="1"/>
  <c r="AP184" i="6" s="1"/>
  <c r="AT183" i="5"/>
  <c r="AR183" i="5" s="1"/>
  <c r="AX183" i="5" s="1"/>
  <c r="AP184" i="5" s="1"/>
  <c r="AT131" i="5"/>
  <c r="AR131" i="5" s="1"/>
  <c r="AX131" i="5" s="1"/>
  <c r="AP132" i="5" s="1"/>
  <c r="AG131" i="7"/>
  <c r="AE131" i="7" s="1"/>
  <c r="AK131" i="7" s="1"/>
  <c r="AC132" i="7" s="1"/>
  <c r="AG183" i="7"/>
  <c r="AE183" i="7" s="1"/>
  <c r="AK183" i="7" s="1"/>
  <c r="AC184" i="7" s="1"/>
  <c r="AG183" i="6"/>
  <c r="AE183" i="6" s="1"/>
  <c r="AK183" i="6" s="1"/>
  <c r="AC184" i="6" s="1"/>
  <c r="AG131" i="6"/>
  <c r="AE131" i="6" s="1"/>
  <c r="AK131" i="6" s="1"/>
  <c r="AC132" i="6" s="1"/>
  <c r="AG184" i="5"/>
  <c r="AE184" i="5" s="1"/>
  <c r="AK184" i="5" s="1"/>
  <c r="AC185" i="5" s="1"/>
  <c r="AG132" i="5"/>
  <c r="AE132" i="5" s="1"/>
  <c r="AK132" i="5" s="1"/>
  <c r="AC133" i="5" s="1"/>
  <c r="X182" i="7"/>
  <c r="P183" i="7" s="1"/>
  <c r="T182" i="7"/>
  <c r="V182" i="7" s="1"/>
  <c r="X182" i="6"/>
  <c r="P183" i="6" s="1"/>
  <c r="T182" i="6"/>
  <c r="V182" i="6" s="1"/>
  <c r="X182" i="5"/>
  <c r="P183" i="5" s="1"/>
  <c r="T182" i="5"/>
  <c r="V182" i="5" s="1"/>
  <c r="X130" i="7"/>
  <c r="P131" i="7" s="1"/>
  <c r="T130" i="7"/>
  <c r="V130" i="7" s="1"/>
  <c r="X130" i="6"/>
  <c r="P131" i="6" s="1"/>
  <c r="T130" i="6"/>
  <c r="V130" i="6" s="1"/>
  <c r="K88" i="7"/>
  <c r="G88" i="7"/>
  <c r="I88" i="7" l="1"/>
  <c r="I89" i="7" s="1"/>
  <c r="C25" i="8" s="1"/>
  <c r="G89" i="7"/>
  <c r="C52" i="8" s="1"/>
  <c r="X245" i="7"/>
  <c r="P246" i="7" s="1"/>
  <c r="T245" i="7"/>
  <c r="V245" i="7" s="1"/>
  <c r="K129" i="6"/>
  <c r="C130" i="6" s="1"/>
  <c r="G129" i="6"/>
  <c r="I129" i="6" s="1"/>
  <c r="K181" i="6"/>
  <c r="C182" i="6" s="1"/>
  <c r="G181" i="6"/>
  <c r="I181" i="6" s="1"/>
  <c r="K247" i="10"/>
  <c r="C248" i="10" s="1"/>
  <c r="G247" i="10"/>
  <c r="I247" i="10" s="1"/>
  <c r="K247" i="11"/>
  <c r="C248" i="11" s="1"/>
  <c r="G247" i="11"/>
  <c r="I247" i="11" s="1"/>
  <c r="K131" i="11"/>
  <c r="C132" i="11" s="1"/>
  <c r="G131" i="11"/>
  <c r="I131" i="11" s="1"/>
  <c r="G245" i="7"/>
  <c r="I245" i="7" s="1"/>
  <c r="K245" i="7"/>
  <c r="C246" i="7" s="1"/>
  <c r="K181" i="7"/>
  <c r="C182" i="7" s="1"/>
  <c r="G181" i="7"/>
  <c r="I181" i="7" s="1"/>
  <c r="K129" i="7"/>
  <c r="C130" i="7" s="1"/>
  <c r="G129" i="7"/>
  <c r="I129" i="7" s="1"/>
  <c r="X245" i="6"/>
  <c r="P246" i="6" s="1"/>
  <c r="T245" i="6"/>
  <c r="V245" i="6" s="1"/>
  <c r="K184" i="10"/>
  <c r="C185" i="10" s="1"/>
  <c r="G184" i="10"/>
  <c r="I184" i="10" s="1"/>
  <c r="I88" i="6"/>
  <c r="I89" i="6" s="1"/>
  <c r="C16" i="8" s="1"/>
  <c r="G89" i="6"/>
  <c r="C43" i="8" s="1"/>
  <c r="G245" i="6"/>
  <c r="I245" i="6" s="1"/>
  <c r="K245" i="6"/>
  <c r="C246" i="6" s="1"/>
  <c r="G132" i="10"/>
  <c r="I132" i="10" s="1"/>
  <c r="K132" i="10"/>
  <c r="C133" i="10" s="1"/>
  <c r="K183" i="11"/>
  <c r="C184" i="11" s="1"/>
  <c r="G183" i="11"/>
  <c r="I183" i="11" s="1"/>
  <c r="T129" i="5"/>
  <c r="V129" i="5" s="1"/>
  <c r="X129" i="5"/>
  <c r="P130" i="5" s="1"/>
  <c r="K181" i="5"/>
  <c r="C182" i="5" s="1"/>
  <c r="G181" i="5"/>
  <c r="I181" i="5" s="1"/>
  <c r="G245" i="5"/>
  <c r="I245" i="5" s="1"/>
  <c r="K245" i="5"/>
  <c r="C246" i="5" s="1"/>
  <c r="T245" i="5"/>
  <c r="V245" i="5" s="1"/>
  <c r="X245" i="5"/>
  <c r="P246" i="5" s="1"/>
  <c r="G89" i="5"/>
  <c r="I88" i="5"/>
  <c r="I89" i="5" s="1"/>
  <c r="K129" i="5"/>
  <c r="C130" i="5" s="1"/>
  <c r="G129" i="5"/>
  <c r="I129" i="5" s="1"/>
  <c r="V131" i="11"/>
  <c r="X131" i="11" s="1"/>
  <c r="Z131" i="11"/>
  <c r="R132" i="11" s="1"/>
  <c r="V248" i="11"/>
  <c r="X248" i="11" s="1"/>
  <c r="Z248" i="11"/>
  <c r="R249" i="11" s="1"/>
  <c r="V248" i="10"/>
  <c r="X248" i="10" s="1"/>
  <c r="Z248" i="10"/>
  <c r="R249" i="10" s="1"/>
  <c r="V131" i="10"/>
  <c r="X131" i="10" s="1"/>
  <c r="Z131" i="10"/>
  <c r="R132" i="10" s="1"/>
  <c r="K183" i="9"/>
  <c r="C184" i="9" s="1"/>
  <c r="G183" i="9"/>
  <c r="I183" i="9" s="1"/>
  <c r="K247" i="9"/>
  <c r="C248" i="9" s="1"/>
  <c r="G247" i="9"/>
  <c r="I247" i="9" s="1"/>
  <c r="AZ132" i="11"/>
  <c r="AX132" i="11" s="1"/>
  <c r="BD132" i="11" s="1"/>
  <c r="AV133" i="11" s="1"/>
  <c r="AZ247" i="11"/>
  <c r="AX247" i="11" s="1"/>
  <c r="BD247" i="11" s="1"/>
  <c r="AV248" i="11" s="1"/>
  <c r="AZ184" i="11"/>
  <c r="AX184" i="11" s="1"/>
  <c r="BD184" i="11" s="1"/>
  <c r="AV185" i="11" s="1"/>
  <c r="AZ184" i="10"/>
  <c r="AX184" i="10" s="1"/>
  <c r="BD184" i="10" s="1"/>
  <c r="AV185" i="10" s="1"/>
  <c r="AZ132" i="10"/>
  <c r="AX132" i="10" s="1"/>
  <c r="BD132" i="10" s="1"/>
  <c r="AV133" i="10" s="1"/>
  <c r="AZ247" i="10"/>
  <c r="AX247" i="10" s="1"/>
  <c r="BD247" i="10" s="1"/>
  <c r="AV248" i="10" s="1"/>
  <c r="AZ248" i="9"/>
  <c r="AX248" i="9" s="1"/>
  <c r="BD248" i="9" s="1"/>
  <c r="AV249" i="9" s="1"/>
  <c r="AZ132" i="9"/>
  <c r="AX132" i="9" s="1"/>
  <c r="BD132" i="9" s="1"/>
  <c r="AV133" i="9" s="1"/>
  <c r="AZ185" i="9"/>
  <c r="AX185" i="9" s="1"/>
  <c r="BD185" i="9" s="1"/>
  <c r="AV186" i="9" s="1"/>
  <c r="AK247" i="11"/>
  <c r="AI247" i="11" s="1"/>
  <c r="AO247" i="11" s="1"/>
  <c r="AG248" i="11" s="1"/>
  <c r="AK131" i="11"/>
  <c r="AI131" i="11" s="1"/>
  <c r="AO131" i="11" s="1"/>
  <c r="AG132" i="11" s="1"/>
  <c r="AK183" i="11"/>
  <c r="AI183" i="11" s="1"/>
  <c r="AO183" i="11" s="1"/>
  <c r="AG184" i="11" s="1"/>
  <c r="AK247" i="10"/>
  <c r="AI247" i="10" s="1"/>
  <c r="AO247" i="10" s="1"/>
  <c r="AG248" i="10" s="1"/>
  <c r="AK131" i="10"/>
  <c r="AI131" i="10" s="1"/>
  <c r="AO131" i="10" s="1"/>
  <c r="AG132" i="10" s="1"/>
  <c r="AK183" i="10"/>
  <c r="AI183" i="10" s="1"/>
  <c r="AO183" i="10" s="1"/>
  <c r="AG184" i="10" s="1"/>
  <c r="AG167" i="9"/>
  <c r="AK167" i="9" s="1"/>
  <c r="AK248" i="9"/>
  <c r="AI248" i="9" s="1"/>
  <c r="AO248" i="9" s="1"/>
  <c r="AG249" i="9" s="1"/>
  <c r="AK132" i="9"/>
  <c r="AI132" i="9" s="1"/>
  <c r="AO132" i="9" s="1"/>
  <c r="AG133" i="9" s="1"/>
  <c r="Z184" i="11"/>
  <c r="R185" i="11" s="1"/>
  <c r="V184" i="11"/>
  <c r="X184" i="11" s="1"/>
  <c r="Z184" i="10"/>
  <c r="R185" i="10" s="1"/>
  <c r="V184" i="10"/>
  <c r="X184" i="10" s="1"/>
  <c r="Z185" i="9"/>
  <c r="R186" i="9" s="1"/>
  <c r="V185" i="9"/>
  <c r="X185" i="9" s="1"/>
  <c r="Z132" i="9"/>
  <c r="R133" i="9" s="1"/>
  <c r="V132" i="9"/>
  <c r="X132" i="9" s="1"/>
  <c r="Z249" i="9"/>
  <c r="R250" i="9" s="1"/>
  <c r="V249" i="9"/>
  <c r="X249" i="9" s="1"/>
  <c r="K133" i="9"/>
  <c r="C134" i="9" s="1"/>
  <c r="G133" i="9"/>
  <c r="I133" i="9" s="1"/>
  <c r="AG247" i="7"/>
  <c r="AE247" i="7" s="1"/>
  <c r="AK247" i="7" s="1"/>
  <c r="AC248" i="7" s="1"/>
  <c r="AT248" i="7"/>
  <c r="AR248" i="7" s="1"/>
  <c r="AX248" i="7" s="1"/>
  <c r="AP249" i="7" s="1"/>
  <c r="AT248" i="6"/>
  <c r="AR248" i="6" s="1"/>
  <c r="AX248" i="6" s="1"/>
  <c r="AP249" i="6" s="1"/>
  <c r="AG247" i="6"/>
  <c r="AE247" i="6" s="1"/>
  <c r="AK247" i="6" s="1"/>
  <c r="AC248" i="6" s="1"/>
  <c r="AT249" i="5"/>
  <c r="AR249" i="5" s="1"/>
  <c r="AX249" i="5" s="1"/>
  <c r="AP250" i="5" s="1"/>
  <c r="AG249" i="5"/>
  <c r="AE249" i="5" s="1"/>
  <c r="AK249" i="5" s="1"/>
  <c r="AC250" i="5" s="1"/>
  <c r="AT132" i="7"/>
  <c r="AR132" i="7" s="1"/>
  <c r="AX132" i="7" s="1"/>
  <c r="AP133" i="7" s="1"/>
  <c r="AT184" i="7"/>
  <c r="AR184" i="7" s="1"/>
  <c r="AX184" i="7" s="1"/>
  <c r="AP185" i="7" s="1"/>
  <c r="AT184" i="6"/>
  <c r="AR184" i="6" s="1"/>
  <c r="AX184" i="6" s="1"/>
  <c r="AP185" i="6" s="1"/>
  <c r="AT132" i="6"/>
  <c r="AR132" i="6" s="1"/>
  <c r="AX132" i="6" s="1"/>
  <c r="AP133" i="6" s="1"/>
  <c r="AT184" i="5"/>
  <c r="AR184" i="5" s="1"/>
  <c r="AX184" i="5" s="1"/>
  <c r="AP185" i="5" s="1"/>
  <c r="AT132" i="5"/>
  <c r="AR132" i="5" s="1"/>
  <c r="AX132" i="5" s="1"/>
  <c r="AP133" i="5" s="1"/>
  <c r="AG184" i="7"/>
  <c r="AE184" i="7" s="1"/>
  <c r="AK184" i="7" s="1"/>
  <c r="AC185" i="7" s="1"/>
  <c r="AG132" i="7"/>
  <c r="AE132" i="7" s="1"/>
  <c r="AK132" i="7" s="1"/>
  <c r="AC133" i="7" s="1"/>
  <c r="AG132" i="6"/>
  <c r="AE132" i="6" s="1"/>
  <c r="AK132" i="6" s="1"/>
  <c r="AC133" i="6" s="1"/>
  <c r="AG184" i="6"/>
  <c r="AE184" i="6" s="1"/>
  <c r="AK184" i="6" s="1"/>
  <c r="AC185" i="6" s="1"/>
  <c r="AG185" i="5"/>
  <c r="AE185" i="5" s="1"/>
  <c r="AK185" i="5" s="1"/>
  <c r="AC186" i="5" s="1"/>
  <c r="AG133" i="5"/>
  <c r="AE133" i="5" s="1"/>
  <c r="AK133" i="5" s="1"/>
  <c r="AC134" i="5" s="1"/>
  <c r="X183" i="7"/>
  <c r="P184" i="7" s="1"/>
  <c r="T183" i="7"/>
  <c r="V183" i="7" s="1"/>
  <c r="X183" i="6"/>
  <c r="P184" i="6" s="1"/>
  <c r="T183" i="6"/>
  <c r="V183" i="6" s="1"/>
  <c r="X183" i="5"/>
  <c r="P184" i="5" s="1"/>
  <c r="T183" i="5"/>
  <c r="V183" i="5" s="1"/>
  <c r="X131" i="7"/>
  <c r="P132" i="7" s="1"/>
  <c r="T131" i="7"/>
  <c r="V131" i="7" s="1"/>
  <c r="X131" i="6"/>
  <c r="P132" i="6" s="1"/>
  <c r="T131" i="6"/>
  <c r="V131" i="6" s="1"/>
  <c r="K133" i="10" l="1"/>
  <c r="C134" i="10" s="1"/>
  <c r="G133" i="10"/>
  <c r="I133" i="10" s="1"/>
  <c r="G246" i="6"/>
  <c r="I246" i="6" s="1"/>
  <c r="K246" i="6"/>
  <c r="C247" i="6" s="1"/>
  <c r="G246" i="7"/>
  <c r="I246" i="7" s="1"/>
  <c r="K246" i="7"/>
  <c r="C247" i="7" s="1"/>
  <c r="K184" i="11"/>
  <c r="C185" i="11" s="1"/>
  <c r="G184" i="11"/>
  <c r="I184" i="11" s="1"/>
  <c r="K185" i="10"/>
  <c r="C186" i="10" s="1"/>
  <c r="G185" i="10"/>
  <c r="I185" i="10" s="1"/>
  <c r="X246" i="6"/>
  <c r="P247" i="6" s="1"/>
  <c r="T246" i="6"/>
  <c r="V246" i="6" s="1"/>
  <c r="K130" i="7"/>
  <c r="C131" i="7" s="1"/>
  <c r="G130" i="7"/>
  <c r="I130" i="7" s="1"/>
  <c r="K182" i="7"/>
  <c r="C183" i="7" s="1"/>
  <c r="G182" i="7"/>
  <c r="I182" i="7" s="1"/>
  <c r="G132" i="11"/>
  <c r="I132" i="11" s="1"/>
  <c r="K132" i="11"/>
  <c r="C133" i="11" s="1"/>
  <c r="G248" i="11"/>
  <c r="I248" i="11" s="1"/>
  <c r="K248" i="11"/>
  <c r="C249" i="11" s="1"/>
  <c r="G248" i="10"/>
  <c r="I248" i="10" s="1"/>
  <c r="K248" i="10"/>
  <c r="C249" i="10" s="1"/>
  <c r="K182" i="6"/>
  <c r="C183" i="6" s="1"/>
  <c r="G182" i="6"/>
  <c r="I182" i="6" s="1"/>
  <c r="K130" i="6"/>
  <c r="C131" i="6" s="1"/>
  <c r="G130" i="6"/>
  <c r="I130" i="6" s="1"/>
  <c r="X246" i="7"/>
  <c r="P247" i="7" s="1"/>
  <c r="T246" i="7"/>
  <c r="V246" i="7" s="1"/>
  <c r="T246" i="5"/>
  <c r="V246" i="5" s="1"/>
  <c r="X246" i="5"/>
  <c r="P247" i="5" s="1"/>
  <c r="K246" i="5"/>
  <c r="C247" i="5" s="1"/>
  <c r="G246" i="5"/>
  <c r="I246" i="5" s="1"/>
  <c r="X130" i="5"/>
  <c r="P131" i="5" s="1"/>
  <c r="T130" i="5"/>
  <c r="V130" i="5" s="1"/>
  <c r="K130" i="5"/>
  <c r="C131" i="5" s="1"/>
  <c r="G130" i="5"/>
  <c r="I130" i="5" s="1"/>
  <c r="K182" i="5"/>
  <c r="C183" i="5" s="1"/>
  <c r="G182" i="5"/>
  <c r="I182" i="5" s="1"/>
  <c r="V249" i="11"/>
  <c r="X249" i="11" s="1"/>
  <c r="Z249" i="11"/>
  <c r="R250" i="11" s="1"/>
  <c r="V132" i="11"/>
  <c r="X132" i="11" s="1"/>
  <c r="Z132" i="11"/>
  <c r="R133" i="11" s="1"/>
  <c r="V132" i="10"/>
  <c r="X132" i="10" s="1"/>
  <c r="Z132" i="10"/>
  <c r="R133" i="10" s="1"/>
  <c r="V249" i="10"/>
  <c r="X249" i="10" s="1"/>
  <c r="Z249" i="10"/>
  <c r="R250" i="10" s="1"/>
  <c r="G248" i="9"/>
  <c r="I248" i="9" s="1"/>
  <c r="K248" i="9"/>
  <c r="C249" i="9" s="1"/>
  <c r="K184" i="9"/>
  <c r="C185" i="9" s="1"/>
  <c r="G184" i="9"/>
  <c r="I184" i="9" s="1"/>
  <c r="AZ185" i="11"/>
  <c r="AX185" i="11" s="1"/>
  <c r="BD185" i="11" s="1"/>
  <c r="AV186" i="11" s="1"/>
  <c r="AZ133" i="11"/>
  <c r="AX133" i="11" s="1"/>
  <c r="BD133" i="11" s="1"/>
  <c r="AV134" i="11" s="1"/>
  <c r="AZ248" i="11"/>
  <c r="AX248" i="11" s="1"/>
  <c r="BD248" i="11" s="1"/>
  <c r="AV249" i="11" s="1"/>
  <c r="AZ133" i="10"/>
  <c r="AX133" i="10" s="1"/>
  <c r="BD133" i="10" s="1"/>
  <c r="AV134" i="10" s="1"/>
  <c r="AZ185" i="10"/>
  <c r="AX185" i="10" s="1"/>
  <c r="BD185" i="10" s="1"/>
  <c r="AV186" i="10" s="1"/>
  <c r="AZ248" i="10"/>
  <c r="AX248" i="10" s="1"/>
  <c r="BD248" i="10" s="1"/>
  <c r="AV249" i="10" s="1"/>
  <c r="AZ186" i="9"/>
  <c r="AX186" i="9" s="1"/>
  <c r="BD186" i="9" s="1"/>
  <c r="AV187" i="9" s="1"/>
  <c r="AZ133" i="9"/>
  <c r="AX133" i="9" s="1"/>
  <c r="BD133" i="9" s="1"/>
  <c r="AV134" i="9" s="1"/>
  <c r="AZ249" i="9"/>
  <c r="AX249" i="9" s="1"/>
  <c r="BD249" i="9" s="1"/>
  <c r="AV250" i="9" s="1"/>
  <c r="AK132" i="11"/>
  <c r="AI132" i="11" s="1"/>
  <c r="AO132" i="11" s="1"/>
  <c r="AG133" i="11" s="1"/>
  <c r="AK248" i="11"/>
  <c r="AI248" i="11" s="1"/>
  <c r="AO248" i="11" s="1"/>
  <c r="AG249" i="11" s="1"/>
  <c r="AK184" i="11"/>
  <c r="AI184" i="11" s="1"/>
  <c r="AO184" i="11" s="1"/>
  <c r="AG185" i="11" s="1"/>
  <c r="AK132" i="10"/>
  <c r="AI132" i="10" s="1"/>
  <c r="AO132" i="10" s="1"/>
  <c r="AG133" i="10" s="1"/>
  <c r="AK184" i="10"/>
  <c r="AI184" i="10" s="1"/>
  <c r="AO184" i="10" s="1"/>
  <c r="AG185" i="10" s="1"/>
  <c r="AK248" i="10"/>
  <c r="AI248" i="10" s="1"/>
  <c r="AO248" i="10" s="1"/>
  <c r="AG249" i="10" s="1"/>
  <c r="AI167" i="9"/>
  <c r="AO167" i="9" s="1"/>
  <c r="AK249" i="9"/>
  <c r="AI249" i="9" s="1"/>
  <c r="AO249" i="9" s="1"/>
  <c r="AG250" i="9" s="1"/>
  <c r="AK133" i="9"/>
  <c r="AI133" i="9" s="1"/>
  <c r="AO133" i="9" s="1"/>
  <c r="AG134" i="9" s="1"/>
  <c r="Z185" i="11"/>
  <c r="R186" i="11" s="1"/>
  <c r="V185" i="11"/>
  <c r="X185" i="11" s="1"/>
  <c r="Z185" i="10"/>
  <c r="R186" i="10" s="1"/>
  <c r="V185" i="10"/>
  <c r="X185" i="10" s="1"/>
  <c r="Z250" i="9"/>
  <c r="R251" i="9" s="1"/>
  <c r="V250" i="9"/>
  <c r="X250" i="9" s="1"/>
  <c r="Z133" i="9"/>
  <c r="R134" i="9" s="1"/>
  <c r="V133" i="9"/>
  <c r="X133" i="9" s="1"/>
  <c r="Z186" i="9"/>
  <c r="R187" i="9" s="1"/>
  <c r="V186" i="9"/>
  <c r="X186" i="9" s="1"/>
  <c r="G134" i="9"/>
  <c r="I134" i="9" s="1"/>
  <c r="K134" i="9"/>
  <c r="C135" i="9" s="1"/>
  <c r="AG248" i="7"/>
  <c r="AE248" i="7" s="1"/>
  <c r="AK248" i="7" s="1"/>
  <c r="AC249" i="7" s="1"/>
  <c r="AT249" i="7"/>
  <c r="AR249" i="7" s="1"/>
  <c r="AX249" i="7" s="1"/>
  <c r="AP250" i="7" s="1"/>
  <c r="AG248" i="6"/>
  <c r="AE248" i="6" s="1"/>
  <c r="AK248" i="6" s="1"/>
  <c r="AC249" i="6" s="1"/>
  <c r="AT249" i="6"/>
  <c r="AR249" i="6" s="1"/>
  <c r="AX249" i="6" s="1"/>
  <c r="AP250" i="6" s="1"/>
  <c r="AT250" i="5"/>
  <c r="AR250" i="5" s="1"/>
  <c r="AX250" i="5" s="1"/>
  <c r="AP251" i="5" s="1"/>
  <c r="AG250" i="5"/>
  <c r="AE250" i="5" s="1"/>
  <c r="AK250" i="5" s="1"/>
  <c r="AC251" i="5" s="1"/>
  <c r="AT185" i="7"/>
  <c r="AR185" i="7" s="1"/>
  <c r="AX185" i="7" s="1"/>
  <c r="AP186" i="7" s="1"/>
  <c r="AT133" i="7"/>
  <c r="AR133" i="7" s="1"/>
  <c r="AX133" i="7" s="1"/>
  <c r="AP134" i="7" s="1"/>
  <c r="AT133" i="6"/>
  <c r="AR133" i="6" s="1"/>
  <c r="AX133" i="6" s="1"/>
  <c r="AP134" i="6" s="1"/>
  <c r="AT185" i="6"/>
  <c r="AR185" i="6" s="1"/>
  <c r="AX185" i="6" s="1"/>
  <c r="AP186" i="6" s="1"/>
  <c r="AT185" i="5"/>
  <c r="AR185" i="5" s="1"/>
  <c r="AX185" i="5" s="1"/>
  <c r="AP186" i="5" s="1"/>
  <c r="AT133" i="5"/>
  <c r="AR133" i="5" s="1"/>
  <c r="AX133" i="5" s="1"/>
  <c r="AP134" i="5" s="1"/>
  <c r="AG133" i="7"/>
  <c r="AE133" i="7" s="1"/>
  <c r="AK133" i="7" s="1"/>
  <c r="AC134" i="7" s="1"/>
  <c r="AG185" i="7"/>
  <c r="AE185" i="7" s="1"/>
  <c r="AK185" i="7" s="1"/>
  <c r="AC186" i="7" s="1"/>
  <c r="AG185" i="6"/>
  <c r="AE185" i="6" s="1"/>
  <c r="AK185" i="6" s="1"/>
  <c r="AC186" i="6" s="1"/>
  <c r="AG133" i="6"/>
  <c r="AE133" i="6" s="1"/>
  <c r="AK133" i="6" s="1"/>
  <c r="AC134" i="6" s="1"/>
  <c r="AG186" i="5"/>
  <c r="AE186" i="5" s="1"/>
  <c r="AK186" i="5" s="1"/>
  <c r="AC187" i="5" s="1"/>
  <c r="AG134" i="5"/>
  <c r="AE134" i="5" s="1"/>
  <c r="AK134" i="5" s="1"/>
  <c r="AC135" i="5" s="1"/>
  <c r="X184" i="7"/>
  <c r="P185" i="7" s="1"/>
  <c r="T184" i="7"/>
  <c r="V184" i="7" s="1"/>
  <c r="X184" i="6"/>
  <c r="P185" i="6" s="1"/>
  <c r="T184" i="6"/>
  <c r="V184" i="6" s="1"/>
  <c r="X184" i="5"/>
  <c r="P185" i="5" s="1"/>
  <c r="T184" i="5"/>
  <c r="V184" i="5" s="1"/>
  <c r="X132" i="7"/>
  <c r="P133" i="7" s="1"/>
  <c r="T132" i="7"/>
  <c r="V132" i="7" s="1"/>
  <c r="X132" i="6"/>
  <c r="P133" i="6" s="1"/>
  <c r="T132" i="6"/>
  <c r="V132" i="6" s="1"/>
  <c r="K249" i="10" l="1"/>
  <c r="C250" i="10" s="1"/>
  <c r="G249" i="10"/>
  <c r="I249" i="10" s="1"/>
  <c r="K249" i="11"/>
  <c r="C250" i="11" s="1"/>
  <c r="G249" i="11"/>
  <c r="I249" i="11" s="1"/>
  <c r="K133" i="11"/>
  <c r="C134" i="11" s="1"/>
  <c r="G133" i="11"/>
  <c r="I133" i="11" s="1"/>
  <c r="K247" i="7"/>
  <c r="C248" i="7" s="1"/>
  <c r="G247" i="7"/>
  <c r="I247" i="7" s="1"/>
  <c r="K247" i="6"/>
  <c r="C248" i="6" s="1"/>
  <c r="G247" i="6"/>
  <c r="I247" i="6" s="1"/>
  <c r="T247" i="7"/>
  <c r="V247" i="7" s="1"/>
  <c r="X247" i="7"/>
  <c r="P248" i="7" s="1"/>
  <c r="G131" i="6"/>
  <c r="I131" i="6" s="1"/>
  <c r="K131" i="6"/>
  <c r="C132" i="6" s="1"/>
  <c r="G183" i="6"/>
  <c r="I183" i="6" s="1"/>
  <c r="K183" i="6"/>
  <c r="C184" i="6" s="1"/>
  <c r="G183" i="7"/>
  <c r="I183" i="7" s="1"/>
  <c r="K183" i="7"/>
  <c r="C184" i="7" s="1"/>
  <c r="G131" i="7"/>
  <c r="I131" i="7" s="1"/>
  <c r="K131" i="7"/>
  <c r="C132" i="7" s="1"/>
  <c r="T247" i="6"/>
  <c r="V247" i="6" s="1"/>
  <c r="X247" i="6"/>
  <c r="P248" i="6" s="1"/>
  <c r="K186" i="10"/>
  <c r="C187" i="10" s="1"/>
  <c r="G186" i="10"/>
  <c r="I186" i="10" s="1"/>
  <c r="K185" i="11"/>
  <c r="C186" i="11" s="1"/>
  <c r="G185" i="11"/>
  <c r="I185" i="11" s="1"/>
  <c r="G134" i="10"/>
  <c r="I134" i="10" s="1"/>
  <c r="K134" i="10"/>
  <c r="C135" i="10" s="1"/>
  <c r="X247" i="5"/>
  <c r="P248" i="5" s="1"/>
  <c r="T247" i="5"/>
  <c r="V247" i="5" s="1"/>
  <c r="K183" i="5"/>
  <c r="C184" i="5" s="1"/>
  <c r="G183" i="5"/>
  <c r="I183" i="5" s="1"/>
  <c r="K131" i="5"/>
  <c r="C132" i="5" s="1"/>
  <c r="G131" i="5"/>
  <c r="I131" i="5" s="1"/>
  <c r="T131" i="5"/>
  <c r="V131" i="5" s="1"/>
  <c r="X131" i="5"/>
  <c r="P132" i="5" s="1"/>
  <c r="G247" i="5"/>
  <c r="I247" i="5" s="1"/>
  <c r="K247" i="5"/>
  <c r="C248" i="5" s="1"/>
  <c r="Z133" i="11"/>
  <c r="R134" i="11" s="1"/>
  <c r="V133" i="11"/>
  <c r="X133" i="11" s="1"/>
  <c r="Z250" i="11"/>
  <c r="R251" i="11" s="1"/>
  <c r="V250" i="11"/>
  <c r="X250" i="11" s="1"/>
  <c r="Z250" i="10"/>
  <c r="R251" i="10" s="1"/>
  <c r="V250" i="10"/>
  <c r="X250" i="10" s="1"/>
  <c r="Z133" i="10"/>
  <c r="R134" i="10" s="1"/>
  <c r="V133" i="10"/>
  <c r="X133" i="10" s="1"/>
  <c r="G249" i="9"/>
  <c r="I249" i="9" s="1"/>
  <c r="K249" i="9"/>
  <c r="C250" i="9" s="1"/>
  <c r="G185" i="9"/>
  <c r="I185" i="9" s="1"/>
  <c r="K185" i="9"/>
  <c r="C186" i="9" s="1"/>
  <c r="AZ134" i="11"/>
  <c r="AX134" i="11" s="1"/>
  <c r="BD134" i="11" s="1"/>
  <c r="AV135" i="11" s="1"/>
  <c r="AZ186" i="11"/>
  <c r="AX186" i="11" s="1"/>
  <c r="BD186" i="11" s="1"/>
  <c r="AV187" i="11" s="1"/>
  <c r="AZ249" i="11"/>
  <c r="AX249" i="11" s="1"/>
  <c r="BD249" i="11" s="1"/>
  <c r="AV250" i="11" s="1"/>
  <c r="AZ186" i="10"/>
  <c r="AX186" i="10" s="1"/>
  <c r="BD186" i="10" s="1"/>
  <c r="AV187" i="10" s="1"/>
  <c r="AZ134" i="10"/>
  <c r="AX134" i="10" s="1"/>
  <c r="BD134" i="10" s="1"/>
  <c r="AV135" i="10" s="1"/>
  <c r="AZ249" i="10"/>
  <c r="AX249" i="10" s="1"/>
  <c r="BD249" i="10" s="1"/>
  <c r="AV250" i="10" s="1"/>
  <c r="AZ250" i="9"/>
  <c r="AX250" i="9" s="1"/>
  <c r="BD250" i="9" s="1"/>
  <c r="AV251" i="9" s="1"/>
  <c r="AZ134" i="9"/>
  <c r="AX134" i="9" s="1"/>
  <c r="BD134" i="9" s="1"/>
  <c r="AV135" i="9" s="1"/>
  <c r="AZ187" i="9"/>
  <c r="AX187" i="9" s="1"/>
  <c r="BD187" i="9" s="1"/>
  <c r="AV188" i="9" s="1"/>
  <c r="AK249" i="11"/>
  <c r="AI249" i="11" s="1"/>
  <c r="AO249" i="11" s="1"/>
  <c r="AG250" i="11" s="1"/>
  <c r="AK133" i="11"/>
  <c r="AI133" i="11" s="1"/>
  <c r="AO133" i="11" s="1"/>
  <c r="AG134" i="11" s="1"/>
  <c r="AK185" i="11"/>
  <c r="AI185" i="11" s="1"/>
  <c r="AO185" i="11" s="1"/>
  <c r="AG186" i="11" s="1"/>
  <c r="AK185" i="10"/>
  <c r="AI185" i="10" s="1"/>
  <c r="AO185" i="10" s="1"/>
  <c r="AG186" i="10" s="1"/>
  <c r="AK249" i="10"/>
  <c r="AI249" i="10" s="1"/>
  <c r="AO249" i="10" s="1"/>
  <c r="AG250" i="10" s="1"/>
  <c r="AK133" i="10"/>
  <c r="AI133" i="10" s="1"/>
  <c r="AO133" i="10" s="1"/>
  <c r="AG134" i="10" s="1"/>
  <c r="AG168" i="9"/>
  <c r="AK168" i="9" s="1"/>
  <c r="AK134" i="9"/>
  <c r="AI134" i="9" s="1"/>
  <c r="AO134" i="9" s="1"/>
  <c r="AG135" i="9" s="1"/>
  <c r="AK250" i="9"/>
  <c r="AI250" i="9" s="1"/>
  <c r="AO250" i="9" s="1"/>
  <c r="AG251" i="9" s="1"/>
  <c r="Z186" i="11"/>
  <c r="R187" i="11" s="1"/>
  <c r="V186" i="11"/>
  <c r="X186" i="11" s="1"/>
  <c r="Z186" i="10"/>
  <c r="R187" i="10" s="1"/>
  <c r="V186" i="10"/>
  <c r="X186" i="10" s="1"/>
  <c r="Z187" i="9"/>
  <c r="R188" i="9" s="1"/>
  <c r="V187" i="9"/>
  <c r="X187" i="9" s="1"/>
  <c r="Z134" i="9"/>
  <c r="R135" i="9" s="1"/>
  <c r="V134" i="9"/>
  <c r="X134" i="9" s="1"/>
  <c r="Z251" i="9"/>
  <c r="R252" i="9" s="1"/>
  <c r="V251" i="9"/>
  <c r="X251" i="9" s="1"/>
  <c r="K135" i="9"/>
  <c r="C136" i="9" s="1"/>
  <c r="G135" i="9"/>
  <c r="I135" i="9" s="1"/>
  <c r="AT250" i="7"/>
  <c r="AR250" i="7" s="1"/>
  <c r="AX250" i="7" s="1"/>
  <c r="AP251" i="7" s="1"/>
  <c r="AG249" i="7"/>
  <c r="AE249" i="7" s="1"/>
  <c r="AK249" i="7" s="1"/>
  <c r="AC250" i="7" s="1"/>
  <c r="AT250" i="6"/>
  <c r="AR250" i="6" s="1"/>
  <c r="AX250" i="6" s="1"/>
  <c r="AP251" i="6" s="1"/>
  <c r="AK249" i="6"/>
  <c r="AC250" i="6" s="1"/>
  <c r="AG249" i="6"/>
  <c r="AE249" i="6" s="1"/>
  <c r="AT251" i="5"/>
  <c r="AR251" i="5" s="1"/>
  <c r="AX251" i="5" s="1"/>
  <c r="AP252" i="5" s="1"/>
  <c r="AG251" i="5"/>
  <c r="AE251" i="5" s="1"/>
  <c r="AK251" i="5" s="1"/>
  <c r="AC252" i="5" s="1"/>
  <c r="AT134" i="7"/>
  <c r="AR134" i="7" s="1"/>
  <c r="AX134" i="7" s="1"/>
  <c r="AP135" i="7" s="1"/>
  <c r="AT186" i="7"/>
  <c r="AR186" i="7" s="1"/>
  <c r="AX186" i="7" s="1"/>
  <c r="AP187" i="7" s="1"/>
  <c r="AT186" i="6"/>
  <c r="AR186" i="6" s="1"/>
  <c r="AX186" i="6" s="1"/>
  <c r="AP187" i="6" s="1"/>
  <c r="AT134" i="6"/>
  <c r="AR134" i="6" s="1"/>
  <c r="AX134" i="6" s="1"/>
  <c r="AP135" i="6" s="1"/>
  <c r="AT186" i="5"/>
  <c r="AR186" i="5" s="1"/>
  <c r="AX186" i="5" s="1"/>
  <c r="AP187" i="5" s="1"/>
  <c r="AT134" i="5"/>
  <c r="AR134" i="5" s="1"/>
  <c r="AX134" i="5" s="1"/>
  <c r="AP135" i="5" s="1"/>
  <c r="AG186" i="7"/>
  <c r="AE186" i="7" s="1"/>
  <c r="AK186" i="7" s="1"/>
  <c r="AC187" i="7" s="1"/>
  <c r="AG134" i="7"/>
  <c r="AE134" i="7" s="1"/>
  <c r="AK134" i="7" s="1"/>
  <c r="AC135" i="7" s="1"/>
  <c r="AG134" i="6"/>
  <c r="AE134" i="6" s="1"/>
  <c r="AK134" i="6" s="1"/>
  <c r="AC135" i="6" s="1"/>
  <c r="AG186" i="6"/>
  <c r="AE186" i="6" s="1"/>
  <c r="AK186" i="6" s="1"/>
  <c r="AC187" i="6" s="1"/>
  <c r="AG187" i="5"/>
  <c r="AE187" i="5" s="1"/>
  <c r="AK187" i="5" s="1"/>
  <c r="AC188" i="5" s="1"/>
  <c r="AG135" i="5"/>
  <c r="AE135" i="5" s="1"/>
  <c r="AK135" i="5" s="1"/>
  <c r="AC136" i="5" s="1"/>
  <c r="X185" i="7"/>
  <c r="P186" i="7" s="1"/>
  <c r="T185" i="7"/>
  <c r="V185" i="7" s="1"/>
  <c r="X185" i="6"/>
  <c r="P186" i="6" s="1"/>
  <c r="T185" i="6"/>
  <c r="V185" i="6" s="1"/>
  <c r="X185" i="5"/>
  <c r="P186" i="5" s="1"/>
  <c r="T185" i="5"/>
  <c r="V185" i="5" s="1"/>
  <c r="X133" i="7"/>
  <c r="P134" i="7" s="1"/>
  <c r="T133" i="7"/>
  <c r="V133" i="7" s="1"/>
  <c r="X133" i="6"/>
  <c r="P134" i="6" s="1"/>
  <c r="T133" i="6"/>
  <c r="V133" i="6" s="1"/>
  <c r="K135" i="10" l="1"/>
  <c r="C136" i="10" s="1"/>
  <c r="G135" i="10"/>
  <c r="I135" i="10" s="1"/>
  <c r="T248" i="6"/>
  <c r="V248" i="6" s="1"/>
  <c r="X248" i="6"/>
  <c r="P249" i="6" s="1"/>
  <c r="K132" i="7"/>
  <c r="C133" i="7" s="1"/>
  <c r="G132" i="7"/>
  <c r="I132" i="7" s="1"/>
  <c r="K184" i="7"/>
  <c r="C185" i="7" s="1"/>
  <c r="G184" i="7"/>
  <c r="I184" i="7" s="1"/>
  <c r="K184" i="6"/>
  <c r="C185" i="6" s="1"/>
  <c r="G184" i="6"/>
  <c r="I184" i="6" s="1"/>
  <c r="K132" i="6"/>
  <c r="C133" i="6" s="1"/>
  <c r="G132" i="6"/>
  <c r="I132" i="6" s="1"/>
  <c r="T248" i="7"/>
  <c r="V248" i="7" s="1"/>
  <c r="X248" i="7"/>
  <c r="P249" i="7" s="1"/>
  <c r="K186" i="11"/>
  <c r="C187" i="11" s="1"/>
  <c r="G186" i="11"/>
  <c r="I186" i="11" s="1"/>
  <c r="K187" i="10"/>
  <c r="C188" i="10" s="1"/>
  <c r="G187" i="10"/>
  <c r="I187" i="10" s="1"/>
  <c r="K248" i="6"/>
  <c r="C249" i="6" s="1"/>
  <c r="G248" i="6"/>
  <c r="I248" i="6" s="1"/>
  <c r="K248" i="7"/>
  <c r="C249" i="7" s="1"/>
  <c r="G248" i="7"/>
  <c r="I248" i="7" s="1"/>
  <c r="G134" i="11"/>
  <c r="I134" i="11" s="1"/>
  <c r="K134" i="11"/>
  <c r="C135" i="11" s="1"/>
  <c r="G250" i="11"/>
  <c r="I250" i="11" s="1"/>
  <c r="K250" i="11"/>
  <c r="C251" i="11" s="1"/>
  <c r="G250" i="10"/>
  <c r="I250" i="10" s="1"/>
  <c r="K250" i="10"/>
  <c r="C251" i="10" s="1"/>
  <c r="K248" i="5"/>
  <c r="C249" i="5" s="1"/>
  <c r="G248" i="5"/>
  <c r="I248" i="5" s="1"/>
  <c r="X132" i="5"/>
  <c r="P133" i="5" s="1"/>
  <c r="T132" i="5"/>
  <c r="V132" i="5" s="1"/>
  <c r="K132" i="5"/>
  <c r="C133" i="5" s="1"/>
  <c r="G132" i="5"/>
  <c r="I132" i="5" s="1"/>
  <c r="K184" i="5"/>
  <c r="C185" i="5" s="1"/>
  <c r="G184" i="5"/>
  <c r="I184" i="5" s="1"/>
  <c r="X248" i="5"/>
  <c r="P249" i="5" s="1"/>
  <c r="T248" i="5"/>
  <c r="V248" i="5" s="1"/>
  <c r="V251" i="11"/>
  <c r="X251" i="11" s="1"/>
  <c r="Z251" i="11"/>
  <c r="R252" i="11" s="1"/>
  <c r="V134" i="11"/>
  <c r="X134" i="11" s="1"/>
  <c r="Z134" i="11"/>
  <c r="R135" i="11" s="1"/>
  <c r="Z134" i="10"/>
  <c r="R135" i="10" s="1"/>
  <c r="V134" i="10"/>
  <c r="X134" i="10" s="1"/>
  <c r="Z251" i="10"/>
  <c r="R252" i="10" s="1"/>
  <c r="V251" i="10"/>
  <c r="X251" i="10" s="1"/>
  <c r="K186" i="9"/>
  <c r="C187" i="9" s="1"/>
  <c r="G186" i="9"/>
  <c r="I186" i="9" s="1"/>
  <c r="G250" i="9"/>
  <c r="I250" i="9" s="1"/>
  <c r="K250" i="9"/>
  <c r="C251" i="9" s="1"/>
  <c r="AZ187" i="11"/>
  <c r="AX187" i="11" s="1"/>
  <c r="BD187" i="11" s="1"/>
  <c r="AV188" i="11" s="1"/>
  <c r="AZ135" i="11"/>
  <c r="AX135" i="11" s="1"/>
  <c r="BD135" i="11" s="1"/>
  <c r="AV136" i="11" s="1"/>
  <c r="AZ250" i="11"/>
  <c r="AX250" i="11" s="1"/>
  <c r="BD250" i="11" s="1"/>
  <c r="AV251" i="11" s="1"/>
  <c r="AZ135" i="10"/>
  <c r="AX135" i="10" s="1"/>
  <c r="BD135" i="10" s="1"/>
  <c r="AV136" i="10" s="1"/>
  <c r="AZ187" i="10"/>
  <c r="AX187" i="10" s="1"/>
  <c r="BD187" i="10" s="1"/>
  <c r="AV188" i="10" s="1"/>
  <c r="AZ250" i="10"/>
  <c r="AX250" i="10" s="1"/>
  <c r="BD250" i="10" s="1"/>
  <c r="AV251" i="10" s="1"/>
  <c r="AZ188" i="9"/>
  <c r="AX188" i="9" s="1"/>
  <c r="BD188" i="9" s="1"/>
  <c r="AV189" i="9" s="1"/>
  <c r="AZ135" i="9"/>
  <c r="AX135" i="9" s="1"/>
  <c r="BD135" i="9" s="1"/>
  <c r="AV136" i="9" s="1"/>
  <c r="AZ251" i="9"/>
  <c r="AX251" i="9" s="1"/>
  <c r="BD251" i="9" s="1"/>
  <c r="AV252" i="9" s="1"/>
  <c r="AK134" i="11"/>
  <c r="AI134" i="11" s="1"/>
  <c r="AO134" i="11" s="1"/>
  <c r="AG135" i="11" s="1"/>
  <c r="AK186" i="11"/>
  <c r="AI186" i="11" s="1"/>
  <c r="AO186" i="11" s="1"/>
  <c r="AG187" i="11" s="1"/>
  <c r="AK250" i="11"/>
  <c r="AI250" i="11" s="1"/>
  <c r="AO250" i="11" s="1"/>
  <c r="AG251" i="11" s="1"/>
  <c r="AK250" i="10"/>
  <c r="AI250" i="10" s="1"/>
  <c r="AO250" i="10" s="1"/>
  <c r="AG251" i="10" s="1"/>
  <c r="AK134" i="10"/>
  <c r="AI134" i="10" s="1"/>
  <c r="AO134" i="10" s="1"/>
  <c r="AG135" i="10" s="1"/>
  <c r="AK186" i="10"/>
  <c r="AI186" i="10" s="1"/>
  <c r="AO186" i="10" s="1"/>
  <c r="AG187" i="10" s="1"/>
  <c r="AI168" i="9"/>
  <c r="AO168" i="9" s="1"/>
  <c r="AK251" i="9"/>
  <c r="AI251" i="9" s="1"/>
  <c r="AO251" i="9" s="1"/>
  <c r="AG252" i="9" s="1"/>
  <c r="AK135" i="9"/>
  <c r="AI135" i="9" s="1"/>
  <c r="AO135" i="9" s="1"/>
  <c r="AG136" i="9" s="1"/>
  <c r="Z187" i="11"/>
  <c r="R188" i="11" s="1"/>
  <c r="V187" i="11"/>
  <c r="X187" i="11" s="1"/>
  <c r="Z187" i="10"/>
  <c r="R188" i="10" s="1"/>
  <c r="V187" i="10"/>
  <c r="X187" i="10" s="1"/>
  <c r="Z252" i="9"/>
  <c r="R253" i="9" s="1"/>
  <c r="V252" i="9"/>
  <c r="X252" i="9" s="1"/>
  <c r="Z135" i="9"/>
  <c r="R136" i="9" s="1"/>
  <c r="V135" i="9"/>
  <c r="X135" i="9" s="1"/>
  <c r="Z188" i="9"/>
  <c r="R189" i="9" s="1"/>
  <c r="V188" i="9"/>
  <c r="X188" i="9" s="1"/>
  <c r="G136" i="9"/>
  <c r="I136" i="9" s="1"/>
  <c r="K136" i="9"/>
  <c r="C137" i="9" s="1"/>
  <c r="AG250" i="7"/>
  <c r="AE250" i="7" s="1"/>
  <c r="AK250" i="7" s="1"/>
  <c r="AC251" i="7" s="1"/>
  <c r="AT251" i="7"/>
  <c r="AR251" i="7" s="1"/>
  <c r="AX251" i="7" s="1"/>
  <c r="AP252" i="7" s="1"/>
  <c r="AT251" i="6"/>
  <c r="AR251" i="6" s="1"/>
  <c r="AX251" i="6" s="1"/>
  <c r="AP252" i="6" s="1"/>
  <c r="AK250" i="6"/>
  <c r="AC251" i="6" s="1"/>
  <c r="AG250" i="6"/>
  <c r="AE250" i="6" s="1"/>
  <c r="AT252" i="5"/>
  <c r="AR252" i="5" s="1"/>
  <c r="AX252" i="5" s="1"/>
  <c r="AP253" i="5" s="1"/>
  <c r="AG252" i="5"/>
  <c r="AE252" i="5" s="1"/>
  <c r="AK252" i="5" s="1"/>
  <c r="AC253" i="5" s="1"/>
  <c r="AT187" i="7"/>
  <c r="AR187" i="7" s="1"/>
  <c r="AX187" i="7" s="1"/>
  <c r="AP188" i="7" s="1"/>
  <c r="AT135" i="7"/>
  <c r="AR135" i="7" s="1"/>
  <c r="AX135" i="7" s="1"/>
  <c r="AP136" i="7" s="1"/>
  <c r="AT135" i="6"/>
  <c r="AR135" i="6" s="1"/>
  <c r="AX135" i="6" s="1"/>
  <c r="AP136" i="6" s="1"/>
  <c r="AT187" i="6"/>
  <c r="AR187" i="6" s="1"/>
  <c r="AX187" i="6" s="1"/>
  <c r="AP188" i="6" s="1"/>
  <c r="AT187" i="5"/>
  <c r="AR187" i="5" s="1"/>
  <c r="AX187" i="5" s="1"/>
  <c r="AP188" i="5" s="1"/>
  <c r="AT135" i="5"/>
  <c r="AR135" i="5" s="1"/>
  <c r="AX135" i="5" s="1"/>
  <c r="AP136" i="5" s="1"/>
  <c r="AG135" i="7"/>
  <c r="AE135" i="7" s="1"/>
  <c r="AK135" i="7" s="1"/>
  <c r="AC136" i="7" s="1"/>
  <c r="AG187" i="7"/>
  <c r="AE187" i="7" s="1"/>
  <c r="AK187" i="7" s="1"/>
  <c r="AC188" i="7" s="1"/>
  <c r="AG187" i="6"/>
  <c r="AE187" i="6" s="1"/>
  <c r="AK187" i="6" s="1"/>
  <c r="AC188" i="6" s="1"/>
  <c r="AG135" i="6"/>
  <c r="AE135" i="6" s="1"/>
  <c r="AK135" i="6" s="1"/>
  <c r="AC136" i="6" s="1"/>
  <c r="AG188" i="5"/>
  <c r="AE188" i="5" s="1"/>
  <c r="AK188" i="5" s="1"/>
  <c r="AC189" i="5" s="1"/>
  <c r="AG136" i="5"/>
  <c r="AE136" i="5" s="1"/>
  <c r="AK136" i="5" s="1"/>
  <c r="AC137" i="5" s="1"/>
  <c r="X186" i="7"/>
  <c r="P187" i="7" s="1"/>
  <c r="T186" i="7"/>
  <c r="V186" i="7" s="1"/>
  <c r="X186" i="6"/>
  <c r="P187" i="6" s="1"/>
  <c r="T186" i="6"/>
  <c r="V186" i="6" s="1"/>
  <c r="X186" i="5"/>
  <c r="P187" i="5" s="1"/>
  <c r="T186" i="5"/>
  <c r="V186" i="5" s="1"/>
  <c r="X134" i="7"/>
  <c r="P135" i="7" s="1"/>
  <c r="T134" i="7"/>
  <c r="V134" i="7" s="1"/>
  <c r="X134" i="6"/>
  <c r="P135" i="6" s="1"/>
  <c r="T134" i="6"/>
  <c r="V134" i="6" s="1"/>
  <c r="K251" i="10" l="1"/>
  <c r="C252" i="10" s="1"/>
  <c r="G251" i="10"/>
  <c r="I251" i="10" s="1"/>
  <c r="K251" i="11"/>
  <c r="C252" i="11" s="1"/>
  <c r="G251" i="11"/>
  <c r="I251" i="11" s="1"/>
  <c r="K135" i="11"/>
  <c r="C136" i="11" s="1"/>
  <c r="G135" i="11"/>
  <c r="I135" i="11" s="1"/>
  <c r="T249" i="7"/>
  <c r="V249" i="7" s="1"/>
  <c r="X249" i="7"/>
  <c r="P250" i="7" s="1"/>
  <c r="T249" i="6"/>
  <c r="V249" i="6" s="1"/>
  <c r="X249" i="6"/>
  <c r="P250" i="6" s="1"/>
  <c r="G249" i="7"/>
  <c r="I249" i="7" s="1"/>
  <c r="K249" i="7"/>
  <c r="C250" i="7" s="1"/>
  <c r="G249" i="6"/>
  <c r="I249" i="6" s="1"/>
  <c r="K249" i="6"/>
  <c r="C250" i="6" s="1"/>
  <c r="K188" i="10"/>
  <c r="C189" i="10" s="1"/>
  <c r="G188" i="10"/>
  <c r="I188" i="10" s="1"/>
  <c r="K187" i="11"/>
  <c r="C188" i="11" s="1"/>
  <c r="G187" i="11"/>
  <c r="I187" i="11" s="1"/>
  <c r="G133" i="6"/>
  <c r="I133" i="6" s="1"/>
  <c r="K133" i="6"/>
  <c r="C134" i="6" s="1"/>
  <c r="G185" i="6"/>
  <c r="I185" i="6" s="1"/>
  <c r="K185" i="6"/>
  <c r="C186" i="6" s="1"/>
  <c r="G185" i="7"/>
  <c r="I185" i="7" s="1"/>
  <c r="K185" i="7"/>
  <c r="C186" i="7" s="1"/>
  <c r="G133" i="7"/>
  <c r="I133" i="7" s="1"/>
  <c r="K133" i="7"/>
  <c r="C134" i="7" s="1"/>
  <c r="G136" i="10"/>
  <c r="I136" i="10" s="1"/>
  <c r="K136" i="10"/>
  <c r="C137" i="10" s="1"/>
  <c r="T249" i="5"/>
  <c r="V249" i="5" s="1"/>
  <c r="X249" i="5"/>
  <c r="P250" i="5" s="1"/>
  <c r="K185" i="5"/>
  <c r="C186" i="5" s="1"/>
  <c r="G185" i="5"/>
  <c r="I185" i="5" s="1"/>
  <c r="K133" i="5"/>
  <c r="C134" i="5" s="1"/>
  <c r="G133" i="5"/>
  <c r="I133" i="5" s="1"/>
  <c r="T133" i="5"/>
  <c r="V133" i="5" s="1"/>
  <c r="X133" i="5"/>
  <c r="P134" i="5" s="1"/>
  <c r="G249" i="5"/>
  <c r="I249" i="5" s="1"/>
  <c r="K249" i="5"/>
  <c r="C250" i="5" s="1"/>
  <c r="V135" i="11"/>
  <c r="X135" i="11" s="1"/>
  <c r="Z135" i="11"/>
  <c r="R136" i="11" s="1"/>
  <c r="V252" i="11"/>
  <c r="X252" i="11" s="1"/>
  <c r="Z252" i="11"/>
  <c r="R253" i="11" s="1"/>
  <c r="V252" i="10"/>
  <c r="X252" i="10" s="1"/>
  <c r="Z252" i="10"/>
  <c r="R253" i="10" s="1"/>
  <c r="V135" i="10"/>
  <c r="X135" i="10" s="1"/>
  <c r="Z135" i="10"/>
  <c r="R136" i="10" s="1"/>
  <c r="K251" i="9"/>
  <c r="C252" i="9" s="1"/>
  <c r="G251" i="9"/>
  <c r="I251" i="9" s="1"/>
  <c r="K187" i="9"/>
  <c r="C188" i="9" s="1"/>
  <c r="G187" i="9"/>
  <c r="I187" i="9" s="1"/>
  <c r="AZ136" i="11"/>
  <c r="AX136" i="11" s="1"/>
  <c r="BD136" i="11" s="1"/>
  <c r="AV137" i="11" s="1"/>
  <c r="AZ188" i="11"/>
  <c r="AX188" i="11" s="1"/>
  <c r="BD188" i="11" s="1"/>
  <c r="AV189" i="11" s="1"/>
  <c r="AZ251" i="11"/>
  <c r="AX251" i="11" s="1"/>
  <c r="BD251" i="11" s="1"/>
  <c r="AV252" i="11" s="1"/>
  <c r="AZ188" i="10"/>
  <c r="AX188" i="10" s="1"/>
  <c r="BD188" i="10" s="1"/>
  <c r="AV189" i="10" s="1"/>
  <c r="AZ136" i="10"/>
  <c r="AX136" i="10" s="1"/>
  <c r="BD136" i="10" s="1"/>
  <c r="AV137" i="10" s="1"/>
  <c r="AZ251" i="10"/>
  <c r="AX251" i="10" s="1"/>
  <c r="BD251" i="10" s="1"/>
  <c r="AV252" i="10" s="1"/>
  <c r="AZ252" i="9"/>
  <c r="AX252" i="9" s="1"/>
  <c r="BD252" i="9" s="1"/>
  <c r="AV253" i="9" s="1"/>
  <c r="AZ136" i="9"/>
  <c r="AX136" i="9" s="1"/>
  <c r="BD136" i="9" s="1"/>
  <c r="AV137" i="9" s="1"/>
  <c r="AZ189" i="9"/>
  <c r="AX189" i="9" s="1"/>
  <c r="BD189" i="9" s="1"/>
  <c r="AV190" i="9" s="1"/>
  <c r="AK187" i="11"/>
  <c r="AI187" i="11" s="1"/>
  <c r="AO187" i="11" s="1"/>
  <c r="AG188" i="11" s="1"/>
  <c r="AK251" i="11"/>
  <c r="AI251" i="11" s="1"/>
  <c r="AO251" i="11" s="1"/>
  <c r="AG252" i="11" s="1"/>
  <c r="AK135" i="11"/>
  <c r="AI135" i="11" s="1"/>
  <c r="AO135" i="11" s="1"/>
  <c r="AG136" i="11" s="1"/>
  <c r="AK135" i="10"/>
  <c r="AI135" i="10" s="1"/>
  <c r="AO135" i="10" s="1"/>
  <c r="AG136" i="10" s="1"/>
  <c r="AK187" i="10"/>
  <c r="AI187" i="10" s="1"/>
  <c r="AO187" i="10" s="1"/>
  <c r="AG188" i="10" s="1"/>
  <c r="AK251" i="10"/>
  <c r="AI251" i="10" s="1"/>
  <c r="AO251" i="10" s="1"/>
  <c r="AG252" i="10" s="1"/>
  <c r="AG169" i="9"/>
  <c r="AK169" i="9" s="1"/>
  <c r="AK252" i="9"/>
  <c r="AI252" i="9" s="1"/>
  <c r="AO252" i="9" s="1"/>
  <c r="AG253" i="9" s="1"/>
  <c r="AK136" i="9"/>
  <c r="AI136" i="9" s="1"/>
  <c r="AO136" i="9" s="1"/>
  <c r="AG137" i="9" s="1"/>
  <c r="Z188" i="11"/>
  <c r="R189" i="11" s="1"/>
  <c r="V188" i="11"/>
  <c r="X188" i="11" s="1"/>
  <c r="Z188" i="10"/>
  <c r="R189" i="10" s="1"/>
  <c r="V188" i="10"/>
  <c r="X188" i="10" s="1"/>
  <c r="Z189" i="9"/>
  <c r="R190" i="9" s="1"/>
  <c r="V189" i="9"/>
  <c r="X189" i="9" s="1"/>
  <c r="Z136" i="9"/>
  <c r="R137" i="9" s="1"/>
  <c r="V136" i="9"/>
  <c r="X136" i="9" s="1"/>
  <c r="Z253" i="9"/>
  <c r="R254" i="9" s="1"/>
  <c r="V253" i="9"/>
  <c r="X253" i="9" s="1"/>
  <c r="K137" i="9"/>
  <c r="C138" i="9" s="1"/>
  <c r="G137" i="9"/>
  <c r="I137" i="9" s="1"/>
  <c r="AT252" i="7"/>
  <c r="AR252" i="7" s="1"/>
  <c r="AX252" i="7" s="1"/>
  <c r="AP253" i="7" s="1"/>
  <c r="AG251" i="7"/>
  <c r="AE251" i="7" s="1"/>
  <c r="AK251" i="7" s="1"/>
  <c r="AC252" i="7" s="1"/>
  <c r="AT252" i="6"/>
  <c r="AR252" i="6" s="1"/>
  <c r="AX252" i="6" s="1"/>
  <c r="AP253" i="6" s="1"/>
  <c r="AK251" i="6"/>
  <c r="AC252" i="6" s="1"/>
  <c r="AG251" i="6"/>
  <c r="AE251" i="6" s="1"/>
  <c r="AT253" i="5"/>
  <c r="AR253" i="5" s="1"/>
  <c r="AX253" i="5" s="1"/>
  <c r="AP254" i="5" s="1"/>
  <c r="AG253" i="5"/>
  <c r="AE253" i="5" s="1"/>
  <c r="AK253" i="5" s="1"/>
  <c r="AC254" i="5" s="1"/>
  <c r="AT136" i="7"/>
  <c r="AR136" i="7" s="1"/>
  <c r="AX136" i="7" s="1"/>
  <c r="AP137" i="7" s="1"/>
  <c r="AT188" i="7"/>
  <c r="AR188" i="7" s="1"/>
  <c r="AX188" i="7" s="1"/>
  <c r="AP189" i="7" s="1"/>
  <c r="AT188" i="6"/>
  <c r="AR188" i="6" s="1"/>
  <c r="AX188" i="6" s="1"/>
  <c r="AP189" i="6" s="1"/>
  <c r="AT136" i="6"/>
  <c r="AR136" i="6" s="1"/>
  <c r="AX136" i="6" s="1"/>
  <c r="AP137" i="6" s="1"/>
  <c r="AT188" i="5"/>
  <c r="AR188" i="5" s="1"/>
  <c r="AX188" i="5" s="1"/>
  <c r="AP189" i="5" s="1"/>
  <c r="AT136" i="5"/>
  <c r="AR136" i="5" s="1"/>
  <c r="AX136" i="5" s="1"/>
  <c r="AP137" i="5" s="1"/>
  <c r="AG188" i="7"/>
  <c r="AE188" i="7" s="1"/>
  <c r="AK188" i="7" s="1"/>
  <c r="AC189" i="7" s="1"/>
  <c r="AG136" i="7"/>
  <c r="AE136" i="7" s="1"/>
  <c r="AK136" i="7" s="1"/>
  <c r="AC137" i="7" s="1"/>
  <c r="AG136" i="6"/>
  <c r="AE136" i="6" s="1"/>
  <c r="AK136" i="6" s="1"/>
  <c r="AC137" i="6" s="1"/>
  <c r="AG188" i="6"/>
  <c r="AE188" i="6" s="1"/>
  <c r="AK188" i="6" s="1"/>
  <c r="AC189" i="6" s="1"/>
  <c r="AG189" i="5"/>
  <c r="AE189" i="5" s="1"/>
  <c r="AK189" i="5" s="1"/>
  <c r="AC190" i="5" s="1"/>
  <c r="AG137" i="5"/>
  <c r="AE137" i="5" s="1"/>
  <c r="AK137" i="5" s="1"/>
  <c r="AC138" i="5" s="1"/>
  <c r="X187" i="7"/>
  <c r="P188" i="7" s="1"/>
  <c r="T187" i="7"/>
  <c r="V187" i="7" s="1"/>
  <c r="X187" i="6"/>
  <c r="P188" i="6" s="1"/>
  <c r="T187" i="6"/>
  <c r="V187" i="6" s="1"/>
  <c r="X187" i="5"/>
  <c r="P188" i="5" s="1"/>
  <c r="T187" i="5"/>
  <c r="V187" i="5" s="1"/>
  <c r="X135" i="7"/>
  <c r="P136" i="7" s="1"/>
  <c r="T135" i="7"/>
  <c r="V135" i="7" s="1"/>
  <c r="X135" i="6"/>
  <c r="P136" i="6" s="1"/>
  <c r="T135" i="6"/>
  <c r="V135" i="6" s="1"/>
  <c r="K137" i="10" l="1"/>
  <c r="C138" i="10" s="1"/>
  <c r="G137" i="10"/>
  <c r="I137" i="10" s="1"/>
  <c r="G134" i="7"/>
  <c r="I134" i="7" s="1"/>
  <c r="K134" i="7"/>
  <c r="C135" i="7" s="1"/>
  <c r="G186" i="7"/>
  <c r="I186" i="7" s="1"/>
  <c r="K186" i="7"/>
  <c r="C187" i="7" s="1"/>
  <c r="G186" i="6"/>
  <c r="I186" i="6" s="1"/>
  <c r="K186" i="6"/>
  <c r="C187" i="6" s="1"/>
  <c r="G134" i="6"/>
  <c r="I134" i="6" s="1"/>
  <c r="K134" i="6"/>
  <c r="C135" i="6" s="1"/>
  <c r="K250" i="6"/>
  <c r="C251" i="6" s="1"/>
  <c r="G250" i="6"/>
  <c r="I250" i="6" s="1"/>
  <c r="K250" i="7"/>
  <c r="C251" i="7" s="1"/>
  <c r="G250" i="7"/>
  <c r="I250" i="7" s="1"/>
  <c r="T250" i="6"/>
  <c r="V250" i="6" s="1"/>
  <c r="X250" i="6"/>
  <c r="P251" i="6" s="1"/>
  <c r="X250" i="7"/>
  <c r="P251" i="7" s="1"/>
  <c r="T250" i="7"/>
  <c r="V250" i="7" s="1"/>
  <c r="K188" i="11"/>
  <c r="C189" i="11" s="1"/>
  <c r="G188" i="11"/>
  <c r="I188" i="11" s="1"/>
  <c r="K189" i="10"/>
  <c r="C190" i="10" s="1"/>
  <c r="G189" i="10"/>
  <c r="I189" i="10" s="1"/>
  <c r="G136" i="11"/>
  <c r="I136" i="11" s="1"/>
  <c r="K136" i="11"/>
  <c r="C137" i="11" s="1"/>
  <c r="G252" i="11"/>
  <c r="I252" i="11" s="1"/>
  <c r="K252" i="11"/>
  <c r="C253" i="11" s="1"/>
  <c r="G252" i="10"/>
  <c r="I252" i="10" s="1"/>
  <c r="K252" i="10"/>
  <c r="C253" i="10" s="1"/>
  <c r="K250" i="5"/>
  <c r="C251" i="5" s="1"/>
  <c r="G250" i="5"/>
  <c r="I250" i="5" s="1"/>
  <c r="T134" i="5"/>
  <c r="V134" i="5" s="1"/>
  <c r="X134" i="5"/>
  <c r="P135" i="5" s="1"/>
  <c r="X250" i="5"/>
  <c r="P251" i="5" s="1"/>
  <c r="T250" i="5"/>
  <c r="V250" i="5" s="1"/>
  <c r="K134" i="5"/>
  <c r="C135" i="5" s="1"/>
  <c r="G134" i="5"/>
  <c r="I134" i="5" s="1"/>
  <c r="K186" i="5"/>
  <c r="C187" i="5" s="1"/>
  <c r="G186" i="5"/>
  <c r="I186" i="5" s="1"/>
  <c r="V253" i="11"/>
  <c r="X253" i="11" s="1"/>
  <c r="Z253" i="11"/>
  <c r="R254" i="11" s="1"/>
  <c r="Z136" i="11"/>
  <c r="R137" i="11" s="1"/>
  <c r="V136" i="11"/>
  <c r="X136" i="11" s="1"/>
  <c r="Z136" i="10"/>
  <c r="R137" i="10" s="1"/>
  <c r="V136" i="10"/>
  <c r="X136" i="10" s="1"/>
  <c r="Z253" i="10"/>
  <c r="R254" i="10" s="1"/>
  <c r="V253" i="10"/>
  <c r="X253" i="10" s="1"/>
  <c r="G188" i="9"/>
  <c r="I188" i="9" s="1"/>
  <c r="K188" i="9"/>
  <c r="C189" i="9" s="1"/>
  <c r="K252" i="9"/>
  <c r="C253" i="9" s="1"/>
  <c r="G252" i="9"/>
  <c r="I252" i="9" s="1"/>
  <c r="AZ189" i="11"/>
  <c r="AX189" i="11" s="1"/>
  <c r="BD189" i="11" s="1"/>
  <c r="AV190" i="11" s="1"/>
  <c r="AZ137" i="11"/>
  <c r="AX137" i="11" s="1"/>
  <c r="BD137" i="11" s="1"/>
  <c r="AV138" i="11" s="1"/>
  <c r="AZ252" i="11"/>
  <c r="AX252" i="11" s="1"/>
  <c r="BD252" i="11" s="1"/>
  <c r="AV253" i="11" s="1"/>
  <c r="AZ137" i="10"/>
  <c r="AX137" i="10" s="1"/>
  <c r="BD137" i="10" s="1"/>
  <c r="AV138" i="10" s="1"/>
  <c r="AZ189" i="10"/>
  <c r="AX189" i="10" s="1"/>
  <c r="BD189" i="10" s="1"/>
  <c r="AV190" i="10" s="1"/>
  <c r="AZ252" i="10"/>
  <c r="AX252" i="10" s="1"/>
  <c r="BD252" i="10" s="1"/>
  <c r="AV253" i="10" s="1"/>
  <c r="AZ137" i="9"/>
  <c r="AX137" i="9" s="1"/>
  <c r="BD137" i="9" s="1"/>
  <c r="AV138" i="9" s="1"/>
  <c r="AZ190" i="9"/>
  <c r="AX190" i="9" s="1"/>
  <c r="BD190" i="9" s="1"/>
  <c r="AV191" i="9" s="1"/>
  <c r="AZ253" i="9"/>
  <c r="AX253" i="9" s="1"/>
  <c r="BD253" i="9" s="1"/>
  <c r="AV254" i="9" s="1"/>
  <c r="AK252" i="11"/>
  <c r="AI252" i="11" s="1"/>
  <c r="AO252" i="11" s="1"/>
  <c r="AG253" i="11" s="1"/>
  <c r="AK136" i="11"/>
  <c r="AI136" i="11" s="1"/>
  <c r="AO136" i="11" s="1"/>
  <c r="AG137" i="11" s="1"/>
  <c r="AK188" i="11"/>
  <c r="AI188" i="11" s="1"/>
  <c r="AO188" i="11" s="1"/>
  <c r="AG189" i="11" s="1"/>
  <c r="AK188" i="10"/>
  <c r="AI188" i="10" s="1"/>
  <c r="AO188" i="10" s="1"/>
  <c r="AG189" i="10" s="1"/>
  <c r="AK252" i="10"/>
  <c r="AI252" i="10" s="1"/>
  <c r="AO252" i="10" s="1"/>
  <c r="AG253" i="10" s="1"/>
  <c r="AK136" i="10"/>
  <c r="AI136" i="10" s="1"/>
  <c r="AO136" i="10" s="1"/>
  <c r="AG137" i="10" s="1"/>
  <c r="AI169" i="9"/>
  <c r="AO169" i="9" s="1"/>
  <c r="AK137" i="9"/>
  <c r="AI137" i="9" s="1"/>
  <c r="AO137" i="9" s="1"/>
  <c r="AG138" i="9" s="1"/>
  <c r="AK253" i="9"/>
  <c r="AI253" i="9" s="1"/>
  <c r="AO253" i="9" s="1"/>
  <c r="AG254" i="9" s="1"/>
  <c r="Z189" i="11"/>
  <c r="R190" i="11" s="1"/>
  <c r="V189" i="11"/>
  <c r="X189" i="11" s="1"/>
  <c r="Z189" i="10"/>
  <c r="R190" i="10" s="1"/>
  <c r="V189" i="10"/>
  <c r="X189" i="10" s="1"/>
  <c r="Z254" i="9"/>
  <c r="R255" i="9" s="1"/>
  <c r="V254" i="9"/>
  <c r="X254" i="9" s="1"/>
  <c r="Z137" i="9"/>
  <c r="R138" i="9" s="1"/>
  <c r="V137" i="9"/>
  <c r="X137" i="9" s="1"/>
  <c r="Z190" i="9"/>
  <c r="R191" i="9" s="1"/>
  <c r="V190" i="9"/>
  <c r="X190" i="9" s="1"/>
  <c r="G138" i="9"/>
  <c r="I138" i="9" s="1"/>
  <c r="K138" i="9"/>
  <c r="C139" i="9" s="1"/>
  <c r="AT253" i="7"/>
  <c r="AR253" i="7" s="1"/>
  <c r="AX253" i="7" s="1"/>
  <c r="AP254" i="7" s="1"/>
  <c r="AG252" i="7"/>
  <c r="AE252" i="7" s="1"/>
  <c r="AK252" i="7" s="1"/>
  <c r="AC253" i="7" s="1"/>
  <c r="AT253" i="6"/>
  <c r="AR253" i="6" s="1"/>
  <c r="AX253" i="6" s="1"/>
  <c r="AP254" i="6" s="1"/>
  <c r="AG252" i="6"/>
  <c r="AE252" i="6" s="1"/>
  <c r="AK252" i="6" s="1"/>
  <c r="AC253" i="6" s="1"/>
  <c r="AT254" i="5"/>
  <c r="AR254" i="5" s="1"/>
  <c r="AX254" i="5" s="1"/>
  <c r="AP255" i="5" s="1"/>
  <c r="AG254" i="5"/>
  <c r="AE254" i="5" s="1"/>
  <c r="AK254" i="5" s="1"/>
  <c r="AC255" i="5" s="1"/>
  <c r="AT189" i="7"/>
  <c r="AR189" i="7" s="1"/>
  <c r="AX189" i="7" s="1"/>
  <c r="AP190" i="7" s="1"/>
  <c r="AT137" i="7"/>
  <c r="AR137" i="7" s="1"/>
  <c r="AX137" i="7" s="1"/>
  <c r="AP138" i="7" s="1"/>
  <c r="AT137" i="6"/>
  <c r="AR137" i="6" s="1"/>
  <c r="AX137" i="6" s="1"/>
  <c r="AP138" i="6" s="1"/>
  <c r="AT189" i="6"/>
  <c r="AR189" i="6" s="1"/>
  <c r="AX189" i="6" s="1"/>
  <c r="AP190" i="6" s="1"/>
  <c r="AT189" i="5"/>
  <c r="AR189" i="5" s="1"/>
  <c r="AX189" i="5" s="1"/>
  <c r="AP190" i="5" s="1"/>
  <c r="AT137" i="5"/>
  <c r="AR137" i="5" s="1"/>
  <c r="AX137" i="5" s="1"/>
  <c r="AP138" i="5" s="1"/>
  <c r="AG137" i="7"/>
  <c r="AE137" i="7" s="1"/>
  <c r="AK137" i="7" s="1"/>
  <c r="AC138" i="7" s="1"/>
  <c r="AG189" i="7"/>
  <c r="AE189" i="7" s="1"/>
  <c r="AK189" i="7" s="1"/>
  <c r="AC190" i="7" s="1"/>
  <c r="AG189" i="6"/>
  <c r="AE189" i="6" s="1"/>
  <c r="AK189" i="6" s="1"/>
  <c r="AC190" i="6" s="1"/>
  <c r="AG137" i="6"/>
  <c r="AE137" i="6" s="1"/>
  <c r="AK137" i="6" s="1"/>
  <c r="AC138" i="6" s="1"/>
  <c r="AG190" i="5"/>
  <c r="AE190" i="5" s="1"/>
  <c r="AK190" i="5" s="1"/>
  <c r="AC191" i="5" s="1"/>
  <c r="AG138" i="5"/>
  <c r="AE138" i="5" s="1"/>
  <c r="AK138" i="5" s="1"/>
  <c r="AC139" i="5" s="1"/>
  <c r="X188" i="7"/>
  <c r="P189" i="7" s="1"/>
  <c r="T188" i="7"/>
  <c r="V188" i="7" s="1"/>
  <c r="X188" i="6"/>
  <c r="P189" i="6" s="1"/>
  <c r="T188" i="6"/>
  <c r="V188" i="6" s="1"/>
  <c r="X188" i="5"/>
  <c r="P189" i="5" s="1"/>
  <c r="T188" i="5"/>
  <c r="V188" i="5" s="1"/>
  <c r="X136" i="7"/>
  <c r="P137" i="7" s="1"/>
  <c r="T136" i="7"/>
  <c r="V136" i="7" s="1"/>
  <c r="X136" i="6"/>
  <c r="P137" i="6" s="1"/>
  <c r="T136" i="6"/>
  <c r="V136" i="6" s="1"/>
  <c r="K253" i="10" l="1"/>
  <c r="C254" i="10" s="1"/>
  <c r="G253" i="10"/>
  <c r="I253" i="10" s="1"/>
  <c r="K253" i="11"/>
  <c r="C254" i="11" s="1"/>
  <c r="G253" i="11"/>
  <c r="I253" i="11" s="1"/>
  <c r="K137" i="11"/>
  <c r="C138" i="11" s="1"/>
  <c r="G137" i="11"/>
  <c r="I137" i="11" s="1"/>
  <c r="X251" i="6"/>
  <c r="P252" i="6" s="1"/>
  <c r="T251" i="6"/>
  <c r="V251" i="6" s="1"/>
  <c r="G135" i="6"/>
  <c r="I135" i="6" s="1"/>
  <c r="K135" i="6"/>
  <c r="C136" i="6" s="1"/>
  <c r="G187" i="6"/>
  <c r="I187" i="6" s="1"/>
  <c r="K187" i="6"/>
  <c r="C188" i="6" s="1"/>
  <c r="G187" i="7"/>
  <c r="I187" i="7" s="1"/>
  <c r="K187" i="7"/>
  <c r="C188" i="7" s="1"/>
  <c r="G135" i="7"/>
  <c r="I135" i="7" s="1"/>
  <c r="K135" i="7"/>
  <c r="C136" i="7" s="1"/>
  <c r="K190" i="10"/>
  <c r="C191" i="10" s="1"/>
  <c r="G190" i="10"/>
  <c r="I190" i="10" s="1"/>
  <c r="K189" i="11"/>
  <c r="C190" i="11" s="1"/>
  <c r="G189" i="11"/>
  <c r="I189" i="11" s="1"/>
  <c r="T251" i="7"/>
  <c r="V251" i="7" s="1"/>
  <c r="X251" i="7"/>
  <c r="P252" i="7" s="1"/>
  <c r="K251" i="7"/>
  <c r="C252" i="7" s="1"/>
  <c r="G251" i="7"/>
  <c r="I251" i="7" s="1"/>
  <c r="G251" i="6"/>
  <c r="I251" i="6" s="1"/>
  <c r="K251" i="6"/>
  <c r="C252" i="6" s="1"/>
  <c r="G138" i="10"/>
  <c r="I138" i="10" s="1"/>
  <c r="K138" i="10"/>
  <c r="C139" i="10" s="1"/>
  <c r="T135" i="5"/>
  <c r="V135" i="5" s="1"/>
  <c r="X135" i="5"/>
  <c r="P136" i="5" s="1"/>
  <c r="K187" i="5"/>
  <c r="C188" i="5" s="1"/>
  <c r="G187" i="5"/>
  <c r="I187" i="5" s="1"/>
  <c r="K135" i="5"/>
  <c r="C136" i="5" s="1"/>
  <c r="G135" i="5"/>
  <c r="I135" i="5" s="1"/>
  <c r="T251" i="5"/>
  <c r="V251" i="5" s="1"/>
  <c r="X251" i="5"/>
  <c r="P252" i="5" s="1"/>
  <c r="G251" i="5"/>
  <c r="I251" i="5" s="1"/>
  <c r="K251" i="5"/>
  <c r="C252" i="5" s="1"/>
  <c r="Z254" i="11"/>
  <c r="R255" i="11" s="1"/>
  <c r="V254" i="11"/>
  <c r="X254" i="11" s="1"/>
  <c r="Z137" i="11"/>
  <c r="R138" i="11" s="1"/>
  <c r="V137" i="11"/>
  <c r="X137" i="11" s="1"/>
  <c r="Z254" i="10"/>
  <c r="R255" i="10" s="1"/>
  <c r="V254" i="10"/>
  <c r="X254" i="10" s="1"/>
  <c r="V137" i="10"/>
  <c r="X137" i="10" s="1"/>
  <c r="Z137" i="10"/>
  <c r="R138" i="10" s="1"/>
  <c r="G189" i="9"/>
  <c r="I189" i="9" s="1"/>
  <c r="K189" i="9"/>
  <c r="C190" i="9" s="1"/>
  <c r="G253" i="9"/>
  <c r="I253" i="9" s="1"/>
  <c r="K253" i="9"/>
  <c r="C254" i="9" s="1"/>
  <c r="AZ138" i="11"/>
  <c r="AX138" i="11" s="1"/>
  <c r="BD138" i="11" s="1"/>
  <c r="AV139" i="11" s="1"/>
  <c r="AZ253" i="11"/>
  <c r="AX253" i="11" s="1"/>
  <c r="BD253" i="11" s="1"/>
  <c r="AV254" i="11" s="1"/>
  <c r="AZ190" i="11"/>
  <c r="AX190" i="11" s="1"/>
  <c r="BD190" i="11" s="1"/>
  <c r="AV191" i="11" s="1"/>
  <c r="AZ190" i="10"/>
  <c r="AX190" i="10" s="1"/>
  <c r="BD190" i="10" s="1"/>
  <c r="AV191" i="10" s="1"/>
  <c r="AZ138" i="10"/>
  <c r="AX138" i="10" s="1"/>
  <c r="BD138" i="10" s="1"/>
  <c r="AV139" i="10" s="1"/>
  <c r="AZ253" i="10"/>
  <c r="AX253" i="10" s="1"/>
  <c r="BD253" i="10" s="1"/>
  <c r="AV254" i="10" s="1"/>
  <c r="AZ254" i="9"/>
  <c r="AX254" i="9" s="1"/>
  <c r="BD254" i="9" s="1"/>
  <c r="AV255" i="9" s="1"/>
  <c r="AZ191" i="9"/>
  <c r="AX191" i="9" s="1"/>
  <c r="BD191" i="9" s="1"/>
  <c r="AV192" i="9" s="1"/>
  <c r="AZ138" i="9"/>
  <c r="AX138" i="9" s="1"/>
  <c r="BD138" i="9" s="1"/>
  <c r="AV139" i="9" s="1"/>
  <c r="AK137" i="11"/>
  <c r="AI137" i="11" s="1"/>
  <c r="AO137" i="11" s="1"/>
  <c r="AG138" i="11" s="1"/>
  <c r="AK253" i="11"/>
  <c r="AI253" i="11" s="1"/>
  <c r="AO253" i="11" s="1"/>
  <c r="AG254" i="11" s="1"/>
  <c r="AK189" i="11"/>
  <c r="AI189" i="11" s="1"/>
  <c r="AO189" i="11" s="1"/>
  <c r="AG190" i="11" s="1"/>
  <c r="AK253" i="10"/>
  <c r="AI253" i="10" s="1"/>
  <c r="AO253" i="10" s="1"/>
  <c r="AG254" i="10" s="1"/>
  <c r="AK137" i="10"/>
  <c r="AI137" i="10" s="1"/>
  <c r="AO137" i="10" s="1"/>
  <c r="AG138" i="10" s="1"/>
  <c r="AK189" i="10"/>
  <c r="AI189" i="10" s="1"/>
  <c r="AO189" i="10" s="1"/>
  <c r="AG190" i="10" s="1"/>
  <c r="AG170" i="9"/>
  <c r="AK170" i="9" s="1"/>
  <c r="AK254" i="9"/>
  <c r="AI254" i="9" s="1"/>
  <c r="AO254" i="9" s="1"/>
  <c r="AG255" i="9" s="1"/>
  <c r="AK138" i="9"/>
  <c r="AI138" i="9" s="1"/>
  <c r="AO138" i="9" s="1"/>
  <c r="AG139" i="9" s="1"/>
  <c r="Z190" i="11"/>
  <c r="R191" i="11" s="1"/>
  <c r="V190" i="11"/>
  <c r="X190" i="11" s="1"/>
  <c r="Z190" i="10"/>
  <c r="R191" i="10" s="1"/>
  <c r="V190" i="10"/>
  <c r="X190" i="10" s="1"/>
  <c r="Z191" i="9"/>
  <c r="R192" i="9" s="1"/>
  <c r="V191" i="9"/>
  <c r="X191" i="9" s="1"/>
  <c r="Z138" i="9"/>
  <c r="R139" i="9" s="1"/>
  <c r="V138" i="9"/>
  <c r="X138" i="9" s="1"/>
  <c r="Z255" i="9"/>
  <c r="R256" i="9" s="1"/>
  <c r="V255" i="9"/>
  <c r="X255" i="9" s="1"/>
  <c r="K139" i="9"/>
  <c r="C140" i="9" s="1"/>
  <c r="G139" i="9"/>
  <c r="I139" i="9" s="1"/>
  <c r="AG253" i="7"/>
  <c r="AE253" i="7" s="1"/>
  <c r="AK253" i="7" s="1"/>
  <c r="AC254" i="7" s="1"/>
  <c r="AT254" i="7"/>
  <c r="AR254" i="7" s="1"/>
  <c r="AX254" i="7" s="1"/>
  <c r="AP255" i="7" s="1"/>
  <c r="AG253" i="6"/>
  <c r="AE253" i="6" s="1"/>
  <c r="AK253" i="6" s="1"/>
  <c r="AC254" i="6" s="1"/>
  <c r="AT254" i="6"/>
  <c r="AR254" i="6" s="1"/>
  <c r="AX254" i="6" s="1"/>
  <c r="AP255" i="6" s="1"/>
  <c r="AT255" i="5"/>
  <c r="AR255" i="5" s="1"/>
  <c r="AX255" i="5" s="1"/>
  <c r="AP256" i="5" s="1"/>
  <c r="AG255" i="5"/>
  <c r="AE255" i="5" s="1"/>
  <c r="AK255" i="5" s="1"/>
  <c r="AC256" i="5" s="1"/>
  <c r="AT138" i="7"/>
  <c r="AR138" i="7" s="1"/>
  <c r="AX138" i="7" s="1"/>
  <c r="AP139" i="7" s="1"/>
  <c r="AT190" i="7"/>
  <c r="AR190" i="7" s="1"/>
  <c r="AX190" i="7" s="1"/>
  <c r="AP191" i="7" s="1"/>
  <c r="AT190" i="6"/>
  <c r="AR190" i="6" s="1"/>
  <c r="AX190" i="6" s="1"/>
  <c r="AP191" i="6" s="1"/>
  <c r="AT138" i="6"/>
  <c r="AR138" i="6" s="1"/>
  <c r="AX138" i="6" s="1"/>
  <c r="AP139" i="6" s="1"/>
  <c r="AT190" i="5"/>
  <c r="AR190" i="5" s="1"/>
  <c r="AX190" i="5" s="1"/>
  <c r="AP191" i="5" s="1"/>
  <c r="AT138" i="5"/>
  <c r="AR138" i="5" s="1"/>
  <c r="AX138" i="5" s="1"/>
  <c r="AP139" i="5" s="1"/>
  <c r="AG190" i="7"/>
  <c r="AE190" i="7" s="1"/>
  <c r="AK190" i="7" s="1"/>
  <c r="AC191" i="7" s="1"/>
  <c r="AG138" i="7"/>
  <c r="AE138" i="7" s="1"/>
  <c r="AK138" i="7" s="1"/>
  <c r="AC139" i="7" s="1"/>
  <c r="AG138" i="6"/>
  <c r="AE138" i="6" s="1"/>
  <c r="AK138" i="6" s="1"/>
  <c r="AC139" i="6" s="1"/>
  <c r="AG190" i="6"/>
  <c r="AE190" i="6" s="1"/>
  <c r="AK190" i="6" s="1"/>
  <c r="AC191" i="6" s="1"/>
  <c r="AG191" i="5"/>
  <c r="AE191" i="5" s="1"/>
  <c r="AK191" i="5" s="1"/>
  <c r="AC192" i="5" s="1"/>
  <c r="AG139" i="5"/>
  <c r="AE139" i="5" s="1"/>
  <c r="AK139" i="5" s="1"/>
  <c r="AC140" i="5" s="1"/>
  <c r="X189" i="7"/>
  <c r="P190" i="7" s="1"/>
  <c r="T189" i="7"/>
  <c r="V189" i="7" s="1"/>
  <c r="X189" i="6"/>
  <c r="P190" i="6" s="1"/>
  <c r="T189" i="6"/>
  <c r="V189" i="6" s="1"/>
  <c r="X189" i="5"/>
  <c r="P190" i="5" s="1"/>
  <c r="T189" i="5"/>
  <c r="V189" i="5" s="1"/>
  <c r="X137" i="7"/>
  <c r="P138" i="7" s="1"/>
  <c r="T137" i="7"/>
  <c r="V137" i="7" s="1"/>
  <c r="X137" i="6"/>
  <c r="P138" i="6" s="1"/>
  <c r="T137" i="6"/>
  <c r="V137" i="6" s="1"/>
  <c r="K139" i="10" l="1"/>
  <c r="C140" i="10" s="1"/>
  <c r="G139" i="10"/>
  <c r="I139" i="10" s="1"/>
  <c r="G252" i="6"/>
  <c r="I252" i="6" s="1"/>
  <c r="K252" i="6"/>
  <c r="C253" i="6" s="1"/>
  <c r="X252" i="7"/>
  <c r="P253" i="7" s="1"/>
  <c r="T252" i="7"/>
  <c r="V252" i="7" s="1"/>
  <c r="K136" i="7"/>
  <c r="C137" i="7" s="1"/>
  <c r="G136" i="7"/>
  <c r="I136" i="7" s="1"/>
  <c r="K188" i="7"/>
  <c r="C189" i="7" s="1"/>
  <c r="G188" i="7"/>
  <c r="I188" i="7" s="1"/>
  <c r="K188" i="6"/>
  <c r="C189" i="6" s="1"/>
  <c r="G188" i="6"/>
  <c r="I188" i="6" s="1"/>
  <c r="K136" i="6"/>
  <c r="C137" i="6" s="1"/>
  <c r="G136" i="6"/>
  <c r="I136" i="6" s="1"/>
  <c r="K252" i="7"/>
  <c r="C253" i="7" s="1"/>
  <c r="G252" i="7"/>
  <c r="I252" i="7" s="1"/>
  <c r="K190" i="11"/>
  <c r="C191" i="11" s="1"/>
  <c r="G190" i="11"/>
  <c r="I190" i="11" s="1"/>
  <c r="K191" i="10"/>
  <c r="C192" i="10" s="1"/>
  <c r="G191" i="10"/>
  <c r="I191" i="10" s="1"/>
  <c r="T252" i="6"/>
  <c r="V252" i="6" s="1"/>
  <c r="X252" i="6"/>
  <c r="P253" i="6" s="1"/>
  <c r="G138" i="11"/>
  <c r="I138" i="11" s="1"/>
  <c r="K138" i="11"/>
  <c r="C139" i="11" s="1"/>
  <c r="K254" i="11"/>
  <c r="C255" i="11" s="1"/>
  <c r="G254" i="11"/>
  <c r="I254" i="11" s="1"/>
  <c r="K254" i="10"/>
  <c r="C255" i="10" s="1"/>
  <c r="G254" i="10"/>
  <c r="I254" i="10" s="1"/>
  <c r="K252" i="5"/>
  <c r="C253" i="5" s="1"/>
  <c r="G252" i="5"/>
  <c r="I252" i="5" s="1"/>
  <c r="T252" i="5"/>
  <c r="V252" i="5" s="1"/>
  <c r="X252" i="5"/>
  <c r="P253" i="5" s="1"/>
  <c r="X136" i="5"/>
  <c r="P137" i="5" s="1"/>
  <c r="T136" i="5"/>
  <c r="V136" i="5" s="1"/>
  <c r="K136" i="5"/>
  <c r="C137" i="5" s="1"/>
  <c r="G136" i="5"/>
  <c r="I136" i="5" s="1"/>
  <c r="K188" i="5"/>
  <c r="C189" i="5" s="1"/>
  <c r="G188" i="5"/>
  <c r="I188" i="5" s="1"/>
  <c r="Z138" i="11"/>
  <c r="R139" i="11" s="1"/>
  <c r="V138" i="11"/>
  <c r="X138" i="11" s="1"/>
  <c r="V255" i="11"/>
  <c r="X255" i="11" s="1"/>
  <c r="Z255" i="11"/>
  <c r="R256" i="11" s="1"/>
  <c r="Z138" i="10"/>
  <c r="R139" i="10" s="1"/>
  <c r="V138" i="10"/>
  <c r="X138" i="10" s="1"/>
  <c r="Z255" i="10"/>
  <c r="R256" i="10" s="1"/>
  <c r="V255" i="10"/>
  <c r="X255" i="10" s="1"/>
  <c r="K254" i="9"/>
  <c r="C255" i="9" s="1"/>
  <c r="G254" i="9"/>
  <c r="I254" i="9" s="1"/>
  <c r="G190" i="9"/>
  <c r="I190" i="9" s="1"/>
  <c r="K190" i="9"/>
  <c r="C191" i="9" s="1"/>
  <c r="AZ254" i="11"/>
  <c r="AX254" i="11" s="1"/>
  <c r="BD254" i="11" s="1"/>
  <c r="AV255" i="11" s="1"/>
  <c r="AZ191" i="11"/>
  <c r="AX191" i="11" s="1"/>
  <c r="BD191" i="11" s="1"/>
  <c r="AV192" i="11" s="1"/>
  <c r="AZ139" i="11"/>
  <c r="AX139" i="11" s="1"/>
  <c r="BD139" i="11" s="1"/>
  <c r="AV140" i="11" s="1"/>
  <c r="AZ139" i="10"/>
  <c r="AX139" i="10" s="1"/>
  <c r="BD139" i="10" s="1"/>
  <c r="AV140" i="10" s="1"/>
  <c r="AZ254" i="10"/>
  <c r="AX254" i="10" s="1"/>
  <c r="BD254" i="10" s="1"/>
  <c r="AV255" i="10" s="1"/>
  <c r="AZ191" i="10"/>
  <c r="AX191" i="10" s="1"/>
  <c r="BD191" i="10" s="1"/>
  <c r="AV192" i="10" s="1"/>
  <c r="AZ139" i="9"/>
  <c r="AX139" i="9" s="1"/>
  <c r="BD139" i="9" s="1"/>
  <c r="AV140" i="9" s="1"/>
  <c r="AZ192" i="9"/>
  <c r="AX192" i="9" s="1"/>
  <c r="BD192" i="9" s="1"/>
  <c r="AV193" i="9" s="1"/>
  <c r="AZ255" i="9"/>
  <c r="AX255" i="9" s="1"/>
  <c r="BD255" i="9" s="1"/>
  <c r="AV256" i="9" s="1"/>
  <c r="AK254" i="11"/>
  <c r="AI254" i="11" s="1"/>
  <c r="AO254" i="11" s="1"/>
  <c r="AG255" i="11" s="1"/>
  <c r="AK190" i="11"/>
  <c r="AI190" i="11" s="1"/>
  <c r="AO190" i="11" s="1"/>
  <c r="AG191" i="11" s="1"/>
  <c r="AK138" i="11"/>
  <c r="AI138" i="11" s="1"/>
  <c r="AO138" i="11" s="1"/>
  <c r="AG139" i="11" s="1"/>
  <c r="AK138" i="10"/>
  <c r="AI138" i="10" s="1"/>
  <c r="AO138" i="10" s="1"/>
  <c r="AG139" i="10" s="1"/>
  <c r="AK190" i="10"/>
  <c r="AI190" i="10" s="1"/>
  <c r="AO190" i="10" s="1"/>
  <c r="AG191" i="10" s="1"/>
  <c r="AK254" i="10"/>
  <c r="AI254" i="10" s="1"/>
  <c r="AO254" i="10" s="1"/>
  <c r="AG255" i="10" s="1"/>
  <c r="AI170" i="9"/>
  <c r="AO170" i="9" s="1"/>
  <c r="AK255" i="9"/>
  <c r="AI255" i="9" s="1"/>
  <c r="AO255" i="9" s="1"/>
  <c r="AG256" i="9" s="1"/>
  <c r="AK139" i="9"/>
  <c r="AI139" i="9" s="1"/>
  <c r="AO139" i="9" s="1"/>
  <c r="AG140" i="9" s="1"/>
  <c r="Z191" i="11"/>
  <c r="R192" i="11" s="1"/>
  <c r="V191" i="11"/>
  <c r="X191" i="11" s="1"/>
  <c r="Z191" i="10"/>
  <c r="R192" i="10" s="1"/>
  <c r="V191" i="10"/>
  <c r="X191" i="10" s="1"/>
  <c r="Z256" i="9"/>
  <c r="R257" i="9" s="1"/>
  <c r="V256" i="9"/>
  <c r="X256" i="9" s="1"/>
  <c r="Z139" i="9"/>
  <c r="R140" i="9" s="1"/>
  <c r="V139" i="9"/>
  <c r="X139" i="9" s="1"/>
  <c r="Z192" i="9"/>
  <c r="R193" i="9" s="1"/>
  <c r="V192" i="9"/>
  <c r="X192" i="9" s="1"/>
  <c r="G140" i="9"/>
  <c r="I140" i="9" s="1"/>
  <c r="I141" i="9" s="1"/>
  <c r="K140" i="9"/>
  <c r="AT255" i="7"/>
  <c r="AR255" i="7" s="1"/>
  <c r="AX255" i="7" s="1"/>
  <c r="AP256" i="7" s="1"/>
  <c r="AG254" i="7"/>
  <c r="AE254" i="7" s="1"/>
  <c r="AK254" i="7" s="1"/>
  <c r="AC255" i="7" s="1"/>
  <c r="AT255" i="6"/>
  <c r="AR255" i="6" s="1"/>
  <c r="AX255" i="6" s="1"/>
  <c r="AP256" i="6" s="1"/>
  <c r="AG254" i="6"/>
  <c r="AE254" i="6" s="1"/>
  <c r="AK254" i="6" s="1"/>
  <c r="AC255" i="6" s="1"/>
  <c r="AT256" i="5"/>
  <c r="AR256" i="5" s="1"/>
  <c r="AX256" i="5" s="1"/>
  <c r="AP257" i="5" s="1"/>
  <c r="AG256" i="5"/>
  <c r="AE256" i="5" s="1"/>
  <c r="AK256" i="5" s="1"/>
  <c r="AC257" i="5" s="1"/>
  <c r="AX191" i="7"/>
  <c r="AP192" i="7" s="1"/>
  <c r="AT191" i="7"/>
  <c r="AR191" i="7" s="1"/>
  <c r="AX139" i="7"/>
  <c r="AP140" i="7" s="1"/>
  <c r="AT139" i="7"/>
  <c r="AR139" i="7" s="1"/>
  <c r="AT139" i="6"/>
  <c r="AR139" i="6" s="1"/>
  <c r="AX139" i="6" s="1"/>
  <c r="AP140" i="6" s="1"/>
  <c r="AT191" i="6"/>
  <c r="AR191" i="6" s="1"/>
  <c r="AX191" i="6" s="1"/>
  <c r="AP192" i="6" s="1"/>
  <c r="AT191" i="5"/>
  <c r="AR191" i="5" s="1"/>
  <c r="AX191" i="5" s="1"/>
  <c r="AP192" i="5" s="1"/>
  <c r="AT139" i="5"/>
  <c r="AR139" i="5" s="1"/>
  <c r="AX139" i="5" s="1"/>
  <c r="AP140" i="5" s="1"/>
  <c r="AG139" i="7"/>
  <c r="AE139" i="7" s="1"/>
  <c r="AK139" i="7" s="1"/>
  <c r="AC140" i="7" s="1"/>
  <c r="AG191" i="7"/>
  <c r="AE191" i="7" s="1"/>
  <c r="AK191" i="7" s="1"/>
  <c r="AC192" i="7" s="1"/>
  <c r="AG191" i="6"/>
  <c r="AE191" i="6" s="1"/>
  <c r="AK191" i="6" s="1"/>
  <c r="AC192" i="6" s="1"/>
  <c r="AG139" i="6"/>
  <c r="AE139" i="6" s="1"/>
  <c r="AK139" i="6" s="1"/>
  <c r="AC140" i="6" s="1"/>
  <c r="AG192" i="5"/>
  <c r="AE192" i="5" s="1"/>
  <c r="AK192" i="5" s="1"/>
  <c r="AC193" i="5" s="1"/>
  <c r="AG140" i="5"/>
  <c r="AG141" i="5" s="1"/>
  <c r="G35" i="8" s="1"/>
  <c r="X190" i="7"/>
  <c r="P191" i="7" s="1"/>
  <c r="T190" i="7"/>
  <c r="V190" i="7" s="1"/>
  <c r="X190" i="6"/>
  <c r="P191" i="6" s="1"/>
  <c r="T190" i="6"/>
  <c r="V190" i="6" s="1"/>
  <c r="X190" i="5"/>
  <c r="P191" i="5" s="1"/>
  <c r="T190" i="5"/>
  <c r="V190" i="5" s="1"/>
  <c r="X138" i="7"/>
  <c r="P139" i="7" s="1"/>
  <c r="T138" i="7"/>
  <c r="V138" i="7" s="1"/>
  <c r="X138" i="6"/>
  <c r="P139" i="6" s="1"/>
  <c r="T138" i="6"/>
  <c r="V138" i="6" s="1"/>
  <c r="K139" i="11" l="1"/>
  <c r="C140" i="11" s="1"/>
  <c r="G139" i="11"/>
  <c r="I139" i="11" s="1"/>
  <c r="T253" i="6"/>
  <c r="V253" i="6" s="1"/>
  <c r="X253" i="6"/>
  <c r="P254" i="6" s="1"/>
  <c r="G253" i="6"/>
  <c r="I253" i="6" s="1"/>
  <c r="K253" i="6"/>
  <c r="C254" i="6" s="1"/>
  <c r="K255" i="10"/>
  <c r="C256" i="10" s="1"/>
  <c r="G255" i="10"/>
  <c r="I255" i="10" s="1"/>
  <c r="K255" i="11"/>
  <c r="C256" i="11" s="1"/>
  <c r="G255" i="11"/>
  <c r="I255" i="11" s="1"/>
  <c r="K192" i="10"/>
  <c r="C193" i="10" s="1"/>
  <c r="G192" i="10"/>
  <c r="I192" i="10" s="1"/>
  <c r="K191" i="11"/>
  <c r="C192" i="11" s="1"/>
  <c r="G191" i="11"/>
  <c r="I191" i="11" s="1"/>
  <c r="K253" i="7"/>
  <c r="C254" i="7" s="1"/>
  <c r="G253" i="7"/>
  <c r="I253" i="7" s="1"/>
  <c r="K137" i="6"/>
  <c r="C138" i="6" s="1"/>
  <c r="G137" i="6"/>
  <c r="I137" i="6" s="1"/>
  <c r="K189" i="6"/>
  <c r="C190" i="6" s="1"/>
  <c r="G189" i="6"/>
  <c r="I189" i="6" s="1"/>
  <c r="K189" i="7"/>
  <c r="C190" i="7" s="1"/>
  <c r="G189" i="7"/>
  <c r="I189" i="7" s="1"/>
  <c r="K137" i="7"/>
  <c r="C138" i="7" s="1"/>
  <c r="G137" i="7"/>
  <c r="I137" i="7" s="1"/>
  <c r="X253" i="7"/>
  <c r="P254" i="7" s="1"/>
  <c r="T253" i="7"/>
  <c r="V253" i="7" s="1"/>
  <c r="G140" i="10"/>
  <c r="I140" i="10" s="1"/>
  <c r="I141" i="10" s="1"/>
  <c r="K140" i="10"/>
  <c r="T253" i="5"/>
  <c r="V253" i="5" s="1"/>
  <c r="X253" i="5"/>
  <c r="P254" i="5" s="1"/>
  <c r="K189" i="5"/>
  <c r="C190" i="5" s="1"/>
  <c r="G189" i="5"/>
  <c r="I189" i="5" s="1"/>
  <c r="K137" i="5"/>
  <c r="C138" i="5" s="1"/>
  <c r="G137" i="5"/>
  <c r="X137" i="5"/>
  <c r="P138" i="5" s="1"/>
  <c r="T137" i="5"/>
  <c r="V137" i="5" s="1"/>
  <c r="G253" i="5"/>
  <c r="I253" i="5" s="1"/>
  <c r="K253" i="5"/>
  <c r="C254" i="5" s="1"/>
  <c r="Z256" i="11"/>
  <c r="R257" i="11" s="1"/>
  <c r="V256" i="11"/>
  <c r="X256" i="11" s="1"/>
  <c r="Z139" i="11"/>
  <c r="R140" i="11" s="1"/>
  <c r="V139" i="11"/>
  <c r="X139" i="11" s="1"/>
  <c r="Z256" i="10"/>
  <c r="R257" i="10" s="1"/>
  <c r="V256" i="10"/>
  <c r="X256" i="10" s="1"/>
  <c r="V139" i="10"/>
  <c r="X139" i="10" s="1"/>
  <c r="Z139" i="10"/>
  <c r="R140" i="10" s="1"/>
  <c r="K191" i="9"/>
  <c r="C192" i="9" s="1"/>
  <c r="G191" i="9"/>
  <c r="I191" i="9" s="1"/>
  <c r="K255" i="9"/>
  <c r="C256" i="9" s="1"/>
  <c r="G255" i="9"/>
  <c r="I255" i="9" s="1"/>
  <c r="AZ192" i="11"/>
  <c r="AX192" i="11" s="1"/>
  <c r="BD192" i="11" s="1"/>
  <c r="AV193" i="11" s="1"/>
  <c r="AZ140" i="11"/>
  <c r="AX140" i="11" s="1"/>
  <c r="BD140" i="11" s="1"/>
  <c r="AZ255" i="11"/>
  <c r="AX255" i="11" s="1"/>
  <c r="BD255" i="11" s="1"/>
  <c r="AV256" i="11" s="1"/>
  <c r="AZ255" i="10"/>
  <c r="AX255" i="10" s="1"/>
  <c r="BD255" i="10" s="1"/>
  <c r="AV256" i="10" s="1"/>
  <c r="AZ192" i="10"/>
  <c r="AX192" i="10" s="1"/>
  <c r="BD192" i="10" s="1"/>
  <c r="AV193" i="10" s="1"/>
  <c r="AZ140" i="10"/>
  <c r="AX140" i="10" s="1"/>
  <c r="BD140" i="10" s="1"/>
  <c r="AZ256" i="9"/>
  <c r="AX256" i="9" s="1"/>
  <c r="BD256" i="9" s="1"/>
  <c r="AV257" i="9" s="1"/>
  <c r="AZ193" i="9"/>
  <c r="AX193" i="9" s="1"/>
  <c r="BD193" i="9" s="1"/>
  <c r="AV194" i="9" s="1"/>
  <c r="AZ140" i="9"/>
  <c r="AX140" i="9" s="1"/>
  <c r="BD140" i="9" s="1"/>
  <c r="AK191" i="11"/>
  <c r="AI191" i="11" s="1"/>
  <c r="AO191" i="11" s="1"/>
  <c r="AG192" i="11" s="1"/>
  <c r="AK255" i="11"/>
  <c r="AI255" i="11" s="1"/>
  <c r="AO255" i="11" s="1"/>
  <c r="AG256" i="11" s="1"/>
  <c r="AK139" i="11"/>
  <c r="AI139" i="11" s="1"/>
  <c r="AO139" i="11" s="1"/>
  <c r="AG140" i="11" s="1"/>
  <c r="AK191" i="10"/>
  <c r="AI191" i="10" s="1"/>
  <c r="AO191" i="10" s="1"/>
  <c r="AG192" i="10" s="1"/>
  <c r="AK255" i="10"/>
  <c r="AI255" i="10" s="1"/>
  <c r="AO255" i="10" s="1"/>
  <c r="AG256" i="10" s="1"/>
  <c r="AK139" i="10"/>
  <c r="AI139" i="10" s="1"/>
  <c r="AO139" i="10" s="1"/>
  <c r="AG140" i="10" s="1"/>
  <c r="AG171" i="9"/>
  <c r="AK171" i="9" s="1"/>
  <c r="AK140" i="9"/>
  <c r="AI140" i="9" s="1"/>
  <c r="AO140" i="9" s="1"/>
  <c r="AK256" i="9"/>
  <c r="AI256" i="9" s="1"/>
  <c r="AO256" i="9" s="1"/>
  <c r="AG257" i="9" s="1"/>
  <c r="Z192" i="11"/>
  <c r="R193" i="11" s="1"/>
  <c r="V192" i="11"/>
  <c r="X192" i="11" s="1"/>
  <c r="Z192" i="10"/>
  <c r="R193" i="10" s="1"/>
  <c r="V192" i="10"/>
  <c r="X192" i="10" s="1"/>
  <c r="Z193" i="9"/>
  <c r="R194" i="9" s="1"/>
  <c r="V193" i="9"/>
  <c r="X193" i="9" s="1"/>
  <c r="Z140" i="9"/>
  <c r="V140" i="9"/>
  <c r="X140" i="9" s="1"/>
  <c r="X141" i="9" s="1"/>
  <c r="Z257" i="9"/>
  <c r="R258" i="9" s="1"/>
  <c r="V257" i="9"/>
  <c r="X257" i="9" s="1"/>
  <c r="AG255" i="7"/>
  <c r="AE255" i="7" s="1"/>
  <c r="AK255" i="7" s="1"/>
  <c r="AC256" i="7" s="1"/>
  <c r="AT256" i="7"/>
  <c r="AR256" i="7" s="1"/>
  <c r="AX256" i="7" s="1"/>
  <c r="AP257" i="7" s="1"/>
  <c r="AG255" i="6"/>
  <c r="AE255" i="6" s="1"/>
  <c r="AK255" i="6" s="1"/>
  <c r="AC256" i="6" s="1"/>
  <c r="AT256" i="6"/>
  <c r="AR256" i="6" s="1"/>
  <c r="AX256" i="6" s="1"/>
  <c r="AP257" i="6" s="1"/>
  <c r="AT257" i="5"/>
  <c r="AR257" i="5" s="1"/>
  <c r="AX257" i="5" s="1"/>
  <c r="AP258" i="5" s="1"/>
  <c r="AG257" i="5"/>
  <c r="AE257" i="5" s="1"/>
  <c r="AK257" i="5" s="1"/>
  <c r="AC258" i="5" s="1"/>
  <c r="AT140" i="7"/>
  <c r="AT192" i="7"/>
  <c r="AR192" i="7" s="1"/>
  <c r="AX192" i="7" s="1"/>
  <c r="AP193" i="7" s="1"/>
  <c r="AT192" i="6"/>
  <c r="AR192" i="6" s="1"/>
  <c r="AX192" i="6" s="1"/>
  <c r="AP193" i="6" s="1"/>
  <c r="AT140" i="6"/>
  <c r="AT192" i="5"/>
  <c r="AR192" i="5" s="1"/>
  <c r="AX192" i="5" s="1"/>
  <c r="AP193" i="5" s="1"/>
  <c r="AT140" i="5"/>
  <c r="AG192" i="7"/>
  <c r="AE192" i="7" s="1"/>
  <c r="AK192" i="7" s="1"/>
  <c r="AC193" i="7" s="1"/>
  <c r="AG140" i="7"/>
  <c r="AG140" i="6"/>
  <c r="AG192" i="6"/>
  <c r="AE192" i="6" s="1"/>
  <c r="AK192" i="6" s="1"/>
  <c r="AC193" i="6" s="1"/>
  <c r="AG193" i="5"/>
  <c r="AE193" i="5" s="1"/>
  <c r="AK193" i="5" s="1"/>
  <c r="AC194" i="5" s="1"/>
  <c r="AI141" i="5"/>
  <c r="G8" i="8" s="1"/>
  <c r="AE140" i="5"/>
  <c r="AK140" i="5" s="1"/>
  <c r="X191" i="7"/>
  <c r="P192" i="7" s="1"/>
  <c r="T191" i="7"/>
  <c r="V191" i="7" s="1"/>
  <c r="X191" i="6"/>
  <c r="P192" i="6" s="1"/>
  <c r="T191" i="6"/>
  <c r="V191" i="6" s="1"/>
  <c r="X191" i="5"/>
  <c r="P192" i="5" s="1"/>
  <c r="T191" i="5"/>
  <c r="V191" i="5" s="1"/>
  <c r="X139" i="7"/>
  <c r="P140" i="7" s="1"/>
  <c r="T139" i="7"/>
  <c r="V139" i="7" s="1"/>
  <c r="X139" i="6"/>
  <c r="P140" i="6" s="1"/>
  <c r="T139" i="6"/>
  <c r="V139" i="6" s="1"/>
  <c r="AE140" i="7" l="1"/>
  <c r="AK140" i="7" s="1"/>
  <c r="AG141" i="7"/>
  <c r="G53" i="8" s="1"/>
  <c r="AR140" i="6"/>
  <c r="AT141" i="6"/>
  <c r="I44" i="8" s="1"/>
  <c r="G254" i="6"/>
  <c r="I254" i="6" s="1"/>
  <c r="K254" i="6"/>
  <c r="C255" i="6" s="1"/>
  <c r="X254" i="6"/>
  <c r="P255" i="6" s="1"/>
  <c r="T254" i="6"/>
  <c r="V254" i="6" s="1"/>
  <c r="AE140" i="6"/>
  <c r="AK140" i="6" s="1"/>
  <c r="AG141" i="6"/>
  <c r="G44" i="8" s="1"/>
  <c r="AR140" i="7"/>
  <c r="AX140" i="7" s="1"/>
  <c r="AT141" i="7"/>
  <c r="I53" i="8" s="1"/>
  <c r="X254" i="7"/>
  <c r="P255" i="7" s="1"/>
  <c r="T254" i="7"/>
  <c r="V254" i="7" s="1"/>
  <c r="K138" i="7"/>
  <c r="C139" i="7" s="1"/>
  <c r="G138" i="7"/>
  <c r="I138" i="7" s="1"/>
  <c r="K190" i="7"/>
  <c r="C191" i="7" s="1"/>
  <c r="G190" i="7"/>
  <c r="I190" i="7" s="1"/>
  <c r="K190" i="6"/>
  <c r="C191" i="6" s="1"/>
  <c r="G190" i="6"/>
  <c r="I190" i="6" s="1"/>
  <c r="K138" i="6"/>
  <c r="C139" i="6" s="1"/>
  <c r="G138" i="6"/>
  <c r="I138" i="6" s="1"/>
  <c r="G254" i="7"/>
  <c r="I254" i="7" s="1"/>
  <c r="K254" i="7"/>
  <c r="C255" i="7" s="1"/>
  <c r="K192" i="11"/>
  <c r="C193" i="11" s="1"/>
  <c r="G192" i="11"/>
  <c r="I192" i="11" s="1"/>
  <c r="K193" i="10"/>
  <c r="C194" i="10" s="1"/>
  <c r="G193" i="10"/>
  <c r="I193" i="10" s="1"/>
  <c r="K256" i="11"/>
  <c r="C257" i="11" s="1"/>
  <c r="G256" i="11"/>
  <c r="I256" i="11" s="1"/>
  <c r="K256" i="10"/>
  <c r="C257" i="10" s="1"/>
  <c r="G256" i="10"/>
  <c r="I256" i="10" s="1"/>
  <c r="G140" i="11"/>
  <c r="I140" i="11" s="1"/>
  <c r="I141" i="11" s="1"/>
  <c r="K140" i="11"/>
  <c r="AR140" i="5"/>
  <c r="AX140" i="5" s="1"/>
  <c r="AT141" i="5"/>
  <c r="I35" i="8" s="1"/>
  <c r="K254" i="5"/>
  <c r="C255" i="5" s="1"/>
  <c r="G254" i="5"/>
  <c r="I254" i="5" s="1"/>
  <c r="I137" i="5"/>
  <c r="X254" i="5"/>
  <c r="P255" i="5" s="1"/>
  <c r="T254" i="5"/>
  <c r="V254" i="5" s="1"/>
  <c r="X138" i="5"/>
  <c r="P139" i="5" s="1"/>
  <c r="T138" i="5"/>
  <c r="V138" i="5" s="1"/>
  <c r="K138" i="5"/>
  <c r="C139" i="5" s="1"/>
  <c r="G138" i="5"/>
  <c r="I138" i="5" s="1"/>
  <c r="K190" i="5"/>
  <c r="C191" i="5" s="1"/>
  <c r="G190" i="5"/>
  <c r="I190" i="5" s="1"/>
  <c r="Z140" i="11"/>
  <c r="V140" i="11"/>
  <c r="X140" i="11" s="1"/>
  <c r="X141" i="11" s="1"/>
  <c r="V257" i="11"/>
  <c r="X257" i="11" s="1"/>
  <c r="Z257" i="11"/>
  <c r="R258" i="11" s="1"/>
  <c r="V140" i="10"/>
  <c r="X140" i="10" s="1"/>
  <c r="X141" i="10" s="1"/>
  <c r="Z140" i="10"/>
  <c r="V257" i="10"/>
  <c r="X257" i="10" s="1"/>
  <c r="Z257" i="10"/>
  <c r="R258" i="10" s="1"/>
  <c r="G256" i="9"/>
  <c r="I256" i="9" s="1"/>
  <c r="K256" i="9"/>
  <c r="C257" i="9" s="1"/>
  <c r="K192" i="9"/>
  <c r="C193" i="9" s="1"/>
  <c r="G192" i="9"/>
  <c r="I192" i="9" s="1"/>
  <c r="AZ256" i="11"/>
  <c r="AX256" i="11" s="1"/>
  <c r="BD256" i="11" s="1"/>
  <c r="AV257" i="11" s="1"/>
  <c r="AZ193" i="11"/>
  <c r="AX193" i="11" s="1"/>
  <c r="BD193" i="11" s="1"/>
  <c r="AV194" i="11" s="1"/>
  <c r="AZ193" i="10"/>
  <c r="AX193" i="10" s="1"/>
  <c r="BD193" i="10" s="1"/>
  <c r="AV194" i="10" s="1"/>
  <c r="AZ256" i="10"/>
  <c r="AX256" i="10" s="1"/>
  <c r="BD256" i="10" s="1"/>
  <c r="AV257" i="10" s="1"/>
  <c r="AZ194" i="9"/>
  <c r="AX194" i="9" s="1"/>
  <c r="BD194" i="9" s="1"/>
  <c r="AV195" i="9" s="1"/>
  <c r="AZ257" i="9"/>
  <c r="AX257" i="9" s="1"/>
  <c r="BD257" i="9" s="1"/>
  <c r="AV258" i="9" s="1"/>
  <c r="AK256" i="11"/>
  <c r="AI256" i="11" s="1"/>
  <c r="AO256" i="11" s="1"/>
  <c r="AG257" i="11" s="1"/>
  <c r="AK192" i="11"/>
  <c r="AI192" i="11" s="1"/>
  <c r="AO192" i="11" s="1"/>
  <c r="AG193" i="11" s="1"/>
  <c r="AK140" i="11"/>
  <c r="AI140" i="11" s="1"/>
  <c r="AO140" i="11" s="1"/>
  <c r="AK256" i="10"/>
  <c r="AI256" i="10" s="1"/>
  <c r="AO256" i="10" s="1"/>
  <c r="AG257" i="10" s="1"/>
  <c r="AK140" i="10"/>
  <c r="AI140" i="10" s="1"/>
  <c r="AO140" i="10" s="1"/>
  <c r="AK192" i="10"/>
  <c r="AI192" i="10" s="1"/>
  <c r="AO192" i="10" s="1"/>
  <c r="AG193" i="10" s="1"/>
  <c r="AI171" i="9"/>
  <c r="AO171" i="9" s="1"/>
  <c r="AK257" i="9"/>
  <c r="AI257" i="9" s="1"/>
  <c r="AO257" i="9" s="1"/>
  <c r="AG258" i="9" s="1"/>
  <c r="Z193" i="11"/>
  <c r="R194" i="11" s="1"/>
  <c r="V193" i="11"/>
  <c r="X193" i="11" s="1"/>
  <c r="Z193" i="10"/>
  <c r="R194" i="10" s="1"/>
  <c r="V193" i="10"/>
  <c r="X193" i="10" s="1"/>
  <c r="Z258" i="9"/>
  <c r="R259" i="9" s="1"/>
  <c r="V258" i="9"/>
  <c r="X258" i="9" s="1"/>
  <c r="Z194" i="9"/>
  <c r="R195" i="9" s="1"/>
  <c r="V194" i="9"/>
  <c r="X194" i="9" s="1"/>
  <c r="AT257" i="7"/>
  <c r="AR257" i="7" s="1"/>
  <c r="AX257" i="7" s="1"/>
  <c r="AP258" i="7" s="1"/>
  <c r="AG256" i="7"/>
  <c r="AE256" i="7" s="1"/>
  <c r="AK256" i="7" s="1"/>
  <c r="AC257" i="7" s="1"/>
  <c r="AT257" i="6"/>
  <c r="AR257" i="6" s="1"/>
  <c r="AX257" i="6" s="1"/>
  <c r="AP258" i="6" s="1"/>
  <c r="AG256" i="6"/>
  <c r="AE256" i="6" s="1"/>
  <c r="AK256" i="6" s="1"/>
  <c r="AC257" i="6" s="1"/>
  <c r="AT258" i="5"/>
  <c r="AR258" i="5" s="1"/>
  <c r="AX258" i="5" s="1"/>
  <c r="AP259" i="5" s="1"/>
  <c r="AG258" i="5"/>
  <c r="AE258" i="5" s="1"/>
  <c r="AK258" i="5" s="1"/>
  <c r="AC259" i="5" s="1"/>
  <c r="AT193" i="7"/>
  <c r="AR193" i="7" s="1"/>
  <c r="AX193" i="7" s="1"/>
  <c r="AP194" i="7" s="1"/>
  <c r="AT193" i="6"/>
  <c r="AR193" i="6" s="1"/>
  <c r="AX193" i="6" s="1"/>
  <c r="AP194" i="6" s="1"/>
  <c r="AT193" i="5"/>
  <c r="AR193" i="5" s="1"/>
  <c r="AX193" i="5" s="1"/>
  <c r="AP194" i="5" s="1"/>
  <c r="AG193" i="7"/>
  <c r="AE193" i="7" s="1"/>
  <c r="AK193" i="7" s="1"/>
  <c r="AC194" i="7" s="1"/>
  <c r="AG193" i="6"/>
  <c r="AE193" i="6" s="1"/>
  <c r="AK193" i="6" s="1"/>
  <c r="AC194" i="6" s="1"/>
  <c r="AG194" i="5"/>
  <c r="AE194" i="5" s="1"/>
  <c r="AK194" i="5" s="1"/>
  <c r="AC195" i="5" s="1"/>
  <c r="X192" i="7"/>
  <c r="P193" i="7" s="1"/>
  <c r="T192" i="7"/>
  <c r="V192" i="7" s="1"/>
  <c r="X192" i="6"/>
  <c r="P193" i="6" s="1"/>
  <c r="T192" i="6"/>
  <c r="V192" i="6" s="1"/>
  <c r="X192" i="5"/>
  <c r="P193" i="5" s="1"/>
  <c r="T192" i="5"/>
  <c r="V192" i="5" s="1"/>
  <c r="X140" i="7"/>
  <c r="T140" i="7"/>
  <c r="X140" i="6"/>
  <c r="T140" i="6"/>
  <c r="V140" i="7" l="1"/>
  <c r="V141" i="7" s="1"/>
  <c r="E26" i="8" s="1"/>
  <c r="T141" i="7"/>
  <c r="E53" i="8" s="1"/>
  <c r="K255" i="7"/>
  <c r="C256" i="7" s="1"/>
  <c r="G255" i="7"/>
  <c r="I255" i="7" s="1"/>
  <c r="K255" i="6"/>
  <c r="C256" i="6" s="1"/>
  <c r="G255" i="6"/>
  <c r="I255" i="6" s="1"/>
  <c r="V140" i="6"/>
  <c r="V141" i="6" s="1"/>
  <c r="E17" i="8" s="1"/>
  <c r="T141" i="6"/>
  <c r="E44" i="8" s="1"/>
  <c r="K257" i="10"/>
  <c r="C258" i="10" s="1"/>
  <c r="G257" i="10"/>
  <c r="I257" i="10" s="1"/>
  <c r="K257" i="11"/>
  <c r="C258" i="11" s="1"/>
  <c r="G257" i="11"/>
  <c r="I257" i="11" s="1"/>
  <c r="K194" i="10"/>
  <c r="C195" i="10" s="1"/>
  <c r="G194" i="10"/>
  <c r="I194" i="10" s="1"/>
  <c r="K193" i="11"/>
  <c r="C194" i="11" s="1"/>
  <c r="G193" i="11"/>
  <c r="I193" i="11" s="1"/>
  <c r="G139" i="6"/>
  <c r="I139" i="6" s="1"/>
  <c r="K139" i="6"/>
  <c r="C140" i="6" s="1"/>
  <c r="G191" i="6"/>
  <c r="I191" i="6" s="1"/>
  <c r="K191" i="6"/>
  <c r="C192" i="6" s="1"/>
  <c r="G191" i="7"/>
  <c r="I191" i="7" s="1"/>
  <c r="K191" i="7"/>
  <c r="C192" i="7" s="1"/>
  <c r="G139" i="7"/>
  <c r="I139" i="7" s="1"/>
  <c r="K139" i="7"/>
  <c r="C140" i="7" s="1"/>
  <c r="T255" i="7"/>
  <c r="V255" i="7" s="1"/>
  <c r="X255" i="7"/>
  <c r="P256" i="7" s="1"/>
  <c r="T255" i="6"/>
  <c r="V255" i="6" s="1"/>
  <c r="X255" i="6"/>
  <c r="P256" i="6" s="1"/>
  <c r="AX140" i="6"/>
  <c r="AR141" i="6"/>
  <c r="K191" i="5"/>
  <c r="C192" i="5" s="1"/>
  <c r="G191" i="5"/>
  <c r="I191" i="5" s="1"/>
  <c r="K139" i="5"/>
  <c r="C140" i="5" s="1"/>
  <c r="G139" i="5"/>
  <c r="I139" i="5" s="1"/>
  <c r="T139" i="5"/>
  <c r="V139" i="5" s="1"/>
  <c r="X139" i="5"/>
  <c r="P140" i="5" s="1"/>
  <c r="X255" i="5"/>
  <c r="P256" i="5" s="1"/>
  <c r="T255" i="5"/>
  <c r="V255" i="5" s="1"/>
  <c r="G255" i="5"/>
  <c r="I255" i="5" s="1"/>
  <c r="K255" i="5"/>
  <c r="C256" i="5" s="1"/>
  <c r="V258" i="11"/>
  <c r="X258" i="11" s="1"/>
  <c r="Z258" i="11"/>
  <c r="R259" i="11" s="1"/>
  <c r="V258" i="10"/>
  <c r="X258" i="10" s="1"/>
  <c r="Z258" i="10"/>
  <c r="R259" i="10" s="1"/>
  <c r="G257" i="9"/>
  <c r="I257" i="9" s="1"/>
  <c r="K257" i="9"/>
  <c r="C258" i="9" s="1"/>
  <c r="G193" i="9"/>
  <c r="I193" i="9" s="1"/>
  <c r="K193" i="9"/>
  <c r="C194" i="9" s="1"/>
  <c r="AZ194" i="11"/>
  <c r="AX194" i="11" s="1"/>
  <c r="BD194" i="11" s="1"/>
  <c r="AV195" i="11" s="1"/>
  <c r="AZ257" i="11"/>
  <c r="AX257" i="11" s="1"/>
  <c r="BD257" i="11" s="1"/>
  <c r="AV258" i="11" s="1"/>
  <c r="AZ257" i="10"/>
  <c r="AX257" i="10" s="1"/>
  <c r="BD257" i="10" s="1"/>
  <c r="AV258" i="10" s="1"/>
  <c r="AZ194" i="10"/>
  <c r="AX194" i="10" s="1"/>
  <c r="BD194" i="10" s="1"/>
  <c r="AV195" i="10" s="1"/>
  <c r="AZ258" i="9"/>
  <c r="AX258" i="9" s="1"/>
  <c r="BD258" i="9" s="1"/>
  <c r="AV259" i="9" s="1"/>
  <c r="AZ195" i="9"/>
  <c r="AX195" i="9" s="1"/>
  <c r="BD195" i="9" s="1"/>
  <c r="AV196" i="9" s="1"/>
  <c r="AK193" i="11"/>
  <c r="AI193" i="11" s="1"/>
  <c r="AO193" i="11" s="1"/>
  <c r="AG194" i="11" s="1"/>
  <c r="AK257" i="11"/>
  <c r="AI257" i="11" s="1"/>
  <c r="AO257" i="11" s="1"/>
  <c r="AG258" i="11" s="1"/>
  <c r="AK193" i="10"/>
  <c r="AI193" i="10" s="1"/>
  <c r="AO193" i="10" s="1"/>
  <c r="AG194" i="10" s="1"/>
  <c r="AK257" i="10"/>
  <c r="AI257" i="10" s="1"/>
  <c r="AO257" i="10" s="1"/>
  <c r="AG258" i="10" s="1"/>
  <c r="AG172" i="9"/>
  <c r="AK172" i="9" s="1"/>
  <c r="AK258" i="9"/>
  <c r="AI258" i="9" s="1"/>
  <c r="AO258" i="9" s="1"/>
  <c r="AG259" i="9" s="1"/>
  <c r="Z194" i="11"/>
  <c r="R195" i="11" s="1"/>
  <c r="V194" i="11"/>
  <c r="X194" i="11" s="1"/>
  <c r="Z194" i="10"/>
  <c r="R195" i="10" s="1"/>
  <c r="V194" i="10"/>
  <c r="X194" i="10" s="1"/>
  <c r="Z195" i="9"/>
  <c r="R196" i="9" s="1"/>
  <c r="V195" i="9"/>
  <c r="X195" i="9" s="1"/>
  <c r="Z259" i="9"/>
  <c r="R260" i="9" s="1"/>
  <c r="V259" i="9"/>
  <c r="X259" i="9" s="1"/>
  <c r="AG257" i="7"/>
  <c r="AE257" i="7" s="1"/>
  <c r="AK257" i="7" s="1"/>
  <c r="AC258" i="7" s="1"/>
  <c r="AT258" i="7"/>
  <c r="AR258" i="7" s="1"/>
  <c r="AX258" i="7" s="1"/>
  <c r="AP259" i="7" s="1"/>
  <c r="AG257" i="6"/>
  <c r="AE257" i="6" s="1"/>
  <c r="AK257" i="6" s="1"/>
  <c r="AC258" i="6" s="1"/>
  <c r="AT258" i="6"/>
  <c r="AR258" i="6" s="1"/>
  <c r="AX258" i="6" s="1"/>
  <c r="AP259" i="6" s="1"/>
  <c r="AT259" i="5"/>
  <c r="AR259" i="5" s="1"/>
  <c r="AX259" i="5" s="1"/>
  <c r="AP260" i="5" s="1"/>
  <c r="AG259" i="5"/>
  <c r="AE259" i="5" s="1"/>
  <c r="AK259" i="5" s="1"/>
  <c r="AC260" i="5" s="1"/>
  <c r="AT194" i="7"/>
  <c r="AR194" i="7" s="1"/>
  <c r="AX194" i="7" s="1"/>
  <c r="AP195" i="7" s="1"/>
  <c r="AT194" i="6"/>
  <c r="AR194" i="6" s="1"/>
  <c r="AX194" i="6" s="1"/>
  <c r="AP195" i="6" s="1"/>
  <c r="AT194" i="5"/>
  <c r="AR194" i="5" s="1"/>
  <c r="AX194" i="5" s="1"/>
  <c r="AP195" i="5" s="1"/>
  <c r="AG194" i="7"/>
  <c r="AE194" i="7" s="1"/>
  <c r="AK194" i="7" s="1"/>
  <c r="AC195" i="7" s="1"/>
  <c r="AG194" i="6"/>
  <c r="AE194" i="6" s="1"/>
  <c r="AK194" i="6" s="1"/>
  <c r="AC195" i="6" s="1"/>
  <c r="AG195" i="5"/>
  <c r="AE195" i="5" s="1"/>
  <c r="AK195" i="5" s="1"/>
  <c r="AC196" i="5" s="1"/>
  <c r="X193" i="7"/>
  <c r="P194" i="7" s="1"/>
  <c r="T193" i="7"/>
  <c r="V193" i="7" s="1"/>
  <c r="X193" i="6"/>
  <c r="P194" i="6" s="1"/>
  <c r="T193" i="6"/>
  <c r="V193" i="6" s="1"/>
  <c r="X193" i="5"/>
  <c r="P194" i="5" s="1"/>
  <c r="T193" i="5"/>
  <c r="V193" i="5" s="1"/>
  <c r="X256" i="6" l="1"/>
  <c r="P257" i="6" s="1"/>
  <c r="T256" i="6"/>
  <c r="V256" i="6" s="1"/>
  <c r="X256" i="7"/>
  <c r="P257" i="7" s="1"/>
  <c r="T256" i="7"/>
  <c r="V256" i="7" s="1"/>
  <c r="K140" i="7"/>
  <c r="G140" i="7"/>
  <c r="K192" i="7"/>
  <c r="C193" i="7" s="1"/>
  <c r="G192" i="7"/>
  <c r="I192" i="7" s="1"/>
  <c r="K192" i="6"/>
  <c r="C193" i="6" s="1"/>
  <c r="G192" i="6"/>
  <c r="I192" i="6" s="1"/>
  <c r="K140" i="6"/>
  <c r="G140" i="6"/>
  <c r="K194" i="11"/>
  <c r="C195" i="11" s="1"/>
  <c r="G194" i="11"/>
  <c r="I194" i="11" s="1"/>
  <c r="G195" i="10"/>
  <c r="I195" i="10" s="1"/>
  <c r="K195" i="10"/>
  <c r="C196" i="10" s="1"/>
  <c r="K258" i="11"/>
  <c r="C259" i="11" s="1"/>
  <c r="G258" i="11"/>
  <c r="I258" i="11" s="1"/>
  <c r="K258" i="10"/>
  <c r="C259" i="10" s="1"/>
  <c r="G258" i="10"/>
  <c r="I258" i="10" s="1"/>
  <c r="K256" i="6"/>
  <c r="C257" i="6" s="1"/>
  <c r="G256" i="6"/>
  <c r="I256" i="6" s="1"/>
  <c r="K256" i="7"/>
  <c r="C257" i="7" s="1"/>
  <c r="G256" i="7"/>
  <c r="I256" i="7" s="1"/>
  <c r="X256" i="5"/>
  <c r="P257" i="5" s="1"/>
  <c r="T256" i="5"/>
  <c r="V256" i="5" s="1"/>
  <c r="K140" i="5"/>
  <c r="G140" i="5"/>
  <c r="I140" i="5" s="1"/>
  <c r="I141" i="5" s="1"/>
  <c r="C8" i="8" s="1"/>
  <c r="K192" i="5"/>
  <c r="C193" i="5" s="1"/>
  <c r="G192" i="5"/>
  <c r="I192" i="5" s="1"/>
  <c r="K256" i="5"/>
  <c r="C257" i="5" s="1"/>
  <c r="G256" i="5"/>
  <c r="I256" i="5" s="1"/>
  <c r="T140" i="5"/>
  <c r="X140" i="5"/>
  <c r="V259" i="11"/>
  <c r="X259" i="11" s="1"/>
  <c r="Z259" i="11"/>
  <c r="R260" i="11" s="1"/>
  <c r="V259" i="10"/>
  <c r="X259" i="10" s="1"/>
  <c r="Z259" i="10"/>
  <c r="R260" i="10" s="1"/>
  <c r="K194" i="9"/>
  <c r="C195" i="9" s="1"/>
  <c r="G194" i="9"/>
  <c r="I194" i="9" s="1"/>
  <c r="G258" i="9"/>
  <c r="I258" i="9" s="1"/>
  <c r="K258" i="9"/>
  <c r="C259" i="9" s="1"/>
  <c r="AZ258" i="11"/>
  <c r="AX258" i="11" s="1"/>
  <c r="BD258" i="11" s="1"/>
  <c r="AV259" i="11" s="1"/>
  <c r="AZ195" i="11"/>
  <c r="AX195" i="11" s="1"/>
  <c r="BD195" i="11" s="1"/>
  <c r="AV196" i="11" s="1"/>
  <c r="AZ195" i="10"/>
  <c r="AX195" i="10" s="1"/>
  <c r="BD195" i="10" s="1"/>
  <c r="AV196" i="10" s="1"/>
  <c r="AZ258" i="10"/>
  <c r="AX258" i="10" s="1"/>
  <c r="BD258" i="10" s="1"/>
  <c r="AV259" i="10" s="1"/>
  <c r="AZ196" i="9"/>
  <c r="AX196" i="9" s="1"/>
  <c r="BD196" i="9" s="1"/>
  <c r="AV197" i="9" s="1"/>
  <c r="AZ259" i="9"/>
  <c r="AX259" i="9" s="1"/>
  <c r="BD259" i="9" s="1"/>
  <c r="AV260" i="9" s="1"/>
  <c r="AK258" i="11"/>
  <c r="AI258" i="11" s="1"/>
  <c r="AO258" i="11" s="1"/>
  <c r="AG259" i="11" s="1"/>
  <c r="AK194" i="11"/>
  <c r="AI194" i="11" s="1"/>
  <c r="AO194" i="11" s="1"/>
  <c r="AG195" i="11" s="1"/>
  <c r="AK258" i="10"/>
  <c r="AI258" i="10" s="1"/>
  <c r="AO258" i="10" s="1"/>
  <c r="AG259" i="10" s="1"/>
  <c r="AK194" i="10"/>
  <c r="AI194" i="10" s="1"/>
  <c r="AO194" i="10" s="1"/>
  <c r="AG195" i="10" s="1"/>
  <c r="AI172" i="9"/>
  <c r="AO172" i="9" s="1"/>
  <c r="AK259" i="9"/>
  <c r="AI259" i="9" s="1"/>
  <c r="AO259" i="9" s="1"/>
  <c r="AG260" i="9" s="1"/>
  <c r="Z195" i="11"/>
  <c r="R196" i="11" s="1"/>
  <c r="V195" i="11"/>
  <c r="X195" i="11" s="1"/>
  <c r="Z195" i="10"/>
  <c r="R196" i="10" s="1"/>
  <c r="V195" i="10"/>
  <c r="X195" i="10" s="1"/>
  <c r="Z260" i="9"/>
  <c r="R261" i="9" s="1"/>
  <c r="V260" i="9"/>
  <c r="X260" i="9" s="1"/>
  <c r="Z196" i="9"/>
  <c r="R197" i="9" s="1"/>
  <c r="V196" i="9"/>
  <c r="X196" i="9" s="1"/>
  <c r="AT259" i="7"/>
  <c r="AR259" i="7" s="1"/>
  <c r="AX259" i="7" s="1"/>
  <c r="AP260" i="7" s="1"/>
  <c r="AG258" i="7"/>
  <c r="AE258" i="7" s="1"/>
  <c r="AK258" i="7" s="1"/>
  <c r="AC259" i="7" s="1"/>
  <c r="AG258" i="6"/>
  <c r="AE258" i="6" s="1"/>
  <c r="AK258" i="6" s="1"/>
  <c r="AC259" i="6" s="1"/>
  <c r="AT259" i="6"/>
  <c r="AR259" i="6" s="1"/>
  <c r="AX259" i="6" s="1"/>
  <c r="AP260" i="6" s="1"/>
  <c r="AT260" i="5"/>
  <c r="AR260" i="5" s="1"/>
  <c r="AX260" i="5" s="1"/>
  <c r="AP261" i="5" s="1"/>
  <c r="AG260" i="5"/>
  <c r="AE260" i="5" s="1"/>
  <c r="AK260" i="5" s="1"/>
  <c r="AC261" i="5" s="1"/>
  <c r="AT195" i="7"/>
  <c r="AR195" i="7" s="1"/>
  <c r="AX195" i="7" s="1"/>
  <c r="AP196" i="7" s="1"/>
  <c r="AT195" i="6"/>
  <c r="AR195" i="6" s="1"/>
  <c r="AX195" i="6" s="1"/>
  <c r="AP196" i="6" s="1"/>
  <c r="AT195" i="5"/>
  <c r="AR195" i="5" s="1"/>
  <c r="AX195" i="5" s="1"/>
  <c r="AP196" i="5" s="1"/>
  <c r="AG195" i="7"/>
  <c r="AE195" i="7" s="1"/>
  <c r="AK195" i="7" s="1"/>
  <c r="AC196" i="7" s="1"/>
  <c r="AG195" i="6"/>
  <c r="AE195" i="6" s="1"/>
  <c r="AK195" i="6" s="1"/>
  <c r="AC196" i="6" s="1"/>
  <c r="AG196" i="5"/>
  <c r="AE196" i="5" s="1"/>
  <c r="AK196" i="5" s="1"/>
  <c r="AC197" i="5" s="1"/>
  <c r="X194" i="7"/>
  <c r="P195" i="7" s="1"/>
  <c r="T194" i="7"/>
  <c r="V194" i="7" s="1"/>
  <c r="X194" i="6"/>
  <c r="P195" i="6" s="1"/>
  <c r="T194" i="6"/>
  <c r="V194" i="6" s="1"/>
  <c r="X194" i="5"/>
  <c r="P195" i="5" s="1"/>
  <c r="T194" i="5"/>
  <c r="V194" i="5" s="1"/>
  <c r="K196" i="10" l="1"/>
  <c r="C197" i="10" s="1"/>
  <c r="G196" i="10"/>
  <c r="I196" i="10" s="1"/>
  <c r="I140" i="6"/>
  <c r="I141" i="6" s="1"/>
  <c r="C17" i="8" s="1"/>
  <c r="G141" i="6"/>
  <c r="C44" i="8" s="1"/>
  <c r="I140" i="7"/>
  <c r="I141" i="7" s="1"/>
  <c r="C26" i="8" s="1"/>
  <c r="G141" i="7"/>
  <c r="C53" i="8" s="1"/>
  <c r="K257" i="7"/>
  <c r="C258" i="7" s="1"/>
  <c r="G257" i="7"/>
  <c r="I257" i="7" s="1"/>
  <c r="K257" i="6"/>
  <c r="C258" i="6" s="1"/>
  <c r="G257" i="6"/>
  <c r="I257" i="6" s="1"/>
  <c r="G259" i="10"/>
  <c r="I259" i="10" s="1"/>
  <c r="K259" i="10"/>
  <c r="C260" i="10" s="1"/>
  <c r="G259" i="11"/>
  <c r="I259" i="11" s="1"/>
  <c r="K259" i="11"/>
  <c r="C260" i="11" s="1"/>
  <c r="G195" i="11"/>
  <c r="I195" i="11" s="1"/>
  <c r="K195" i="11"/>
  <c r="C196" i="11" s="1"/>
  <c r="G193" i="6"/>
  <c r="I193" i="6" s="1"/>
  <c r="K193" i="6"/>
  <c r="C194" i="6" s="1"/>
  <c r="G193" i="7"/>
  <c r="I193" i="7" s="1"/>
  <c r="K193" i="7"/>
  <c r="C194" i="7" s="1"/>
  <c r="T257" i="7"/>
  <c r="V257" i="7" s="1"/>
  <c r="X257" i="7"/>
  <c r="P258" i="7" s="1"/>
  <c r="T257" i="6"/>
  <c r="V257" i="6" s="1"/>
  <c r="X257" i="6"/>
  <c r="P258" i="6" s="1"/>
  <c r="G141" i="5"/>
  <c r="C35" i="8" s="1"/>
  <c r="V140" i="5"/>
  <c r="V141" i="5" s="1"/>
  <c r="E8" i="8" s="1"/>
  <c r="T141" i="5"/>
  <c r="E35" i="8" s="1"/>
  <c r="G257" i="5"/>
  <c r="I257" i="5" s="1"/>
  <c r="K257" i="5"/>
  <c r="C258" i="5" s="1"/>
  <c r="K193" i="5"/>
  <c r="C194" i="5" s="1"/>
  <c r="G193" i="5"/>
  <c r="I193" i="5" s="1"/>
  <c r="X257" i="5"/>
  <c r="P258" i="5" s="1"/>
  <c r="T257" i="5"/>
  <c r="V257" i="5" s="1"/>
  <c r="Z260" i="11"/>
  <c r="R261" i="11" s="1"/>
  <c r="V260" i="11"/>
  <c r="X260" i="11" s="1"/>
  <c r="Z260" i="10"/>
  <c r="R261" i="10" s="1"/>
  <c r="V260" i="10"/>
  <c r="X260" i="10" s="1"/>
  <c r="K259" i="9"/>
  <c r="C260" i="9" s="1"/>
  <c r="G259" i="9"/>
  <c r="I259" i="9" s="1"/>
  <c r="K195" i="9"/>
  <c r="C196" i="9" s="1"/>
  <c r="G195" i="9"/>
  <c r="I195" i="9" s="1"/>
  <c r="AZ196" i="11"/>
  <c r="AX196" i="11" s="1"/>
  <c r="BD196" i="11" s="1"/>
  <c r="AV197" i="11" s="1"/>
  <c r="AZ259" i="11"/>
  <c r="AX259" i="11" s="1"/>
  <c r="BD259" i="11" s="1"/>
  <c r="AV260" i="11" s="1"/>
  <c r="AZ259" i="10"/>
  <c r="AX259" i="10" s="1"/>
  <c r="BD259" i="10" s="1"/>
  <c r="AV260" i="10" s="1"/>
  <c r="AZ196" i="10"/>
  <c r="AX196" i="10" s="1"/>
  <c r="BD196" i="10" s="1"/>
  <c r="AV197" i="10" s="1"/>
  <c r="AZ260" i="9"/>
  <c r="AX260" i="9" s="1"/>
  <c r="BD260" i="9" s="1"/>
  <c r="AV261" i="9" s="1"/>
  <c r="AZ197" i="9"/>
  <c r="AX197" i="9" s="1"/>
  <c r="BD197" i="9" s="1"/>
  <c r="AV198" i="9" s="1"/>
  <c r="AK195" i="11"/>
  <c r="AI195" i="11" s="1"/>
  <c r="AO195" i="11" s="1"/>
  <c r="AG196" i="11" s="1"/>
  <c r="AK259" i="11"/>
  <c r="AI259" i="11" s="1"/>
  <c r="AO259" i="11" s="1"/>
  <c r="AG260" i="11" s="1"/>
  <c r="AK195" i="10"/>
  <c r="AI195" i="10" s="1"/>
  <c r="AO195" i="10" s="1"/>
  <c r="AG196" i="10" s="1"/>
  <c r="AK259" i="10"/>
  <c r="AI259" i="10" s="1"/>
  <c r="AO259" i="10" s="1"/>
  <c r="AG260" i="10" s="1"/>
  <c r="AG173" i="9"/>
  <c r="AK173" i="9" s="1"/>
  <c r="AK260" i="9"/>
  <c r="AI260" i="9" s="1"/>
  <c r="AO260" i="9" s="1"/>
  <c r="AG261" i="9" s="1"/>
  <c r="Z196" i="11"/>
  <c r="R197" i="11" s="1"/>
  <c r="V196" i="11"/>
  <c r="X196" i="11" s="1"/>
  <c r="Z196" i="10"/>
  <c r="R197" i="10" s="1"/>
  <c r="V196" i="10"/>
  <c r="X196" i="10" s="1"/>
  <c r="Z197" i="9"/>
  <c r="R198" i="9" s="1"/>
  <c r="V197" i="9"/>
  <c r="X197" i="9" s="1"/>
  <c r="Z261" i="9"/>
  <c r="R262" i="9" s="1"/>
  <c r="V261" i="9"/>
  <c r="X261" i="9" s="1"/>
  <c r="AG259" i="7"/>
  <c r="AE259" i="7" s="1"/>
  <c r="AK259" i="7" s="1"/>
  <c r="AC260" i="7" s="1"/>
  <c r="AT260" i="7"/>
  <c r="AR260" i="7" s="1"/>
  <c r="AX260" i="7" s="1"/>
  <c r="AP261" i="7" s="1"/>
  <c r="AT260" i="6"/>
  <c r="AR260" i="6" s="1"/>
  <c r="AX260" i="6" s="1"/>
  <c r="AP261" i="6" s="1"/>
  <c r="AG259" i="6"/>
  <c r="AE259" i="6" s="1"/>
  <c r="AK259" i="6" s="1"/>
  <c r="AC260" i="6" s="1"/>
  <c r="AT261" i="5"/>
  <c r="AR261" i="5" s="1"/>
  <c r="AX261" i="5" s="1"/>
  <c r="AP262" i="5" s="1"/>
  <c r="AG261" i="5"/>
  <c r="AE261" i="5" s="1"/>
  <c r="AK261" i="5" s="1"/>
  <c r="AC262" i="5" s="1"/>
  <c r="AT196" i="7"/>
  <c r="AR196" i="7" s="1"/>
  <c r="AX196" i="7" s="1"/>
  <c r="AP197" i="7" s="1"/>
  <c r="AT196" i="6"/>
  <c r="AR196" i="6" s="1"/>
  <c r="AX196" i="6" s="1"/>
  <c r="AP197" i="6" s="1"/>
  <c r="AT196" i="5"/>
  <c r="AR196" i="5" s="1"/>
  <c r="AX196" i="5" s="1"/>
  <c r="AP197" i="5" s="1"/>
  <c r="AG196" i="7"/>
  <c r="AE196" i="7" s="1"/>
  <c r="AK196" i="7" s="1"/>
  <c r="AC197" i="7" s="1"/>
  <c r="AG196" i="6"/>
  <c r="AE196" i="6" s="1"/>
  <c r="AK196" i="6" s="1"/>
  <c r="AC197" i="6" s="1"/>
  <c r="AG197" i="5"/>
  <c r="AE197" i="5" s="1"/>
  <c r="AK197" i="5" s="1"/>
  <c r="AC198" i="5" s="1"/>
  <c r="X195" i="7"/>
  <c r="P196" i="7" s="1"/>
  <c r="T195" i="7"/>
  <c r="V195" i="7" s="1"/>
  <c r="X195" i="6"/>
  <c r="P196" i="6" s="1"/>
  <c r="T195" i="6"/>
  <c r="V195" i="6" s="1"/>
  <c r="X195" i="5"/>
  <c r="P196" i="5" s="1"/>
  <c r="T195" i="5"/>
  <c r="V195" i="5" s="1"/>
  <c r="T258" i="6" l="1"/>
  <c r="V258" i="6" s="1"/>
  <c r="X258" i="6"/>
  <c r="P259" i="6" s="1"/>
  <c r="X258" i="7"/>
  <c r="P259" i="7" s="1"/>
  <c r="T258" i="7"/>
  <c r="V258" i="7" s="1"/>
  <c r="K194" i="7"/>
  <c r="C195" i="7" s="1"/>
  <c r="G194" i="7"/>
  <c r="I194" i="7" s="1"/>
  <c r="K194" i="6"/>
  <c r="C195" i="6" s="1"/>
  <c r="G194" i="6"/>
  <c r="I194" i="6" s="1"/>
  <c r="K196" i="11"/>
  <c r="C197" i="11" s="1"/>
  <c r="G196" i="11"/>
  <c r="I196" i="11" s="1"/>
  <c r="K260" i="11"/>
  <c r="C261" i="11" s="1"/>
  <c r="G260" i="11"/>
  <c r="I260" i="11" s="1"/>
  <c r="K260" i="10"/>
  <c r="C261" i="10" s="1"/>
  <c r="G260" i="10"/>
  <c r="I260" i="10" s="1"/>
  <c r="K258" i="6"/>
  <c r="C259" i="6" s="1"/>
  <c r="G258" i="6"/>
  <c r="I258" i="6" s="1"/>
  <c r="K258" i="7"/>
  <c r="C259" i="7" s="1"/>
  <c r="G258" i="7"/>
  <c r="I258" i="7" s="1"/>
  <c r="K197" i="10"/>
  <c r="C198" i="10" s="1"/>
  <c r="G197" i="10"/>
  <c r="I197" i="10" s="1"/>
  <c r="T258" i="5"/>
  <c r="V258" i="5" s="1"/>
  <c r="X258" i="5"/>
  <c r="P259" i="5" s="1"/>
  <c r="K194" i="5"/>
  <c r="C195" i="5" s="1"/>
  <c r="G194" i="5"/>
  <c r="I194" i="5" s="1"/>
  <c r="K258" i="5"/>
  <c r="C259" i="5" s="1"/>
  <c r="G258" i="5"/>
  <c r="I258" i="5" s="1"/>
  <c r="Z261" i="11"/>
  <c r="R262" i="11" s="1"/>
  <c r="V261" i="11"/>
  <c r="X261" i="11" s="1"/>
  <c r="Z261" i="10"/>
  <c r="R262" i="10" s="1"/>
  <c r="V261" i="10"/>
  <c r="X261" i="10" s="1"/>
  <c r="G196" i="9"/>
  <c r="I196" i="9" s="1"/>
  <c r="K196" i="9"/>
  <c r="C197" i="9" s="1"/>
  <c r="K260" i="9"/>
  <c r="C261" i="9" s="1"/>
  <c r="G260" i="9"/>
  <c r="I260" i="9" s="1"/>
  <c r="AZ260" i="11"/>
  <c r="AX260" i="11" s="1"/>
  <c r="BD260" i="11" s="1"/>
  <c r="AV261" i="11" s="1"/>
  <c r="AZ197" i="11"/>
  <c r="AX197" i="11" s="1"/>
  <c r="BD197" i="11" s="1"/>
  <c r="AV198" i="11" s="1"/>
  <c r="AZ197" i="10"/>
  <c r="AX197" i="10" s="1"/>
  <c r="BD197" i="10" s="1"/>
  <c r="AV198" i="10" s="1"/>
  <c r="AZ260" i="10"/>
  <c r="AX260" i="10" s="1"/>
  <c r="BD260" i="10" s="1"/>
  <c r="AV261" i="10" s="1"/>
  <c r="AZ198" i="9"/>
  <c r="AX198" i="9" s="1"/>
  <c r="BD198" i="9" s="1"/>
  <c r="AV199" i="9" s="1"/>
  <c r="AZ261" i="9"/>
  <c r="AX261" i="9" s="1"/>
  <c r="BD261" i="9" s="1"/>
  <c r="AV262" i="9" s="1"/>
  <c r="AK260" i="11"/>
  <c r="AI260" i="11" s="1"/>
  <c r="AO260" i="11" s="1"/>
  <c r="AG261" i="11" s="1"/>
  <c r="AK196" i="11"/>
  <c r="AI196" i="11" s="1"/>
  <c r="AO196" i="11" s="1"/>
  <c r="AG197" i="11" s="1"/>
  <c r="AK260" i="10"/>
  <c r="AI260" i="10" s="1"/>
  <c r="AO260" i="10" s="1"/>
  <c r="AG261" i="10" s="1"/>
  <c r="AK196" i="10"/>
  <c r="AI196" i="10" s="1"/>
  <c r="AO196" i="10" s="1"/>
  <c r="AG197" i="10" s="1"/>
  <c r="AI173" i="9"/>
  <c r="AO173" i="9" s="1"/>
  <c r="AK261" i="9"/>
  <c r="AI261" i="9" s="1"/>
  <c r="AO261" i="9" s="1"/>
  <c r="AG262" i="9" s="1"/>
  <c r="Z197" i="11"/>
  <c r="R198" i="11" s="1"/>
  <c r="V197" i="11"/>
  <c r="X197" i="11" s="1"/>
  <c r="Z197" i="10"/>
  <c r="R198" i="10" s="1"/>
  <c r="V197" i="10"/>
  <c r="X197" i="10" s="1"/>
  <c r="Z262" i="9"/>
  <c r="R263" i="9" s="1"/>
  <c r="V262" i="9"/>
  <c r="X262" i="9" s="1"/>
  <c r="Z198" i="9"/>
  <c r="R199" i="9" s="1"/>
  <c r="V198" i="9"/>
  <c r="X198" i="9" s="1"/>
  <c r="AT261" i="7"/>
  <c r="AR261" i="7" s="1"/>
  <c r="AX261" i="7" s="1"/>
  <c r="AP262" i="7" s="1"/>
  <c r="AG260" i="7"/>
  <c r="AE260" i="7" s="1"/>
  <c r="AK260" i="7" s="1"/>
  <c r="AC261" i="7" s="1"/>
  <c r="AT261" i="6"/>
  <c r="AR261" i="6" s="1"/>
  <c r="AX261" i="6" s="1"/>
  <c r="AP262" i="6" s="1"/>
  <c r="AG260" i="6"/>
  <c r="AE260" i="6" s="1"/>
  <c r="AK260" i="6" s="1"/>
  <c r="AC261" i="6" s="1"/>
  <c r="AT262" i="5"/>
  <c r="AR262" i="5" s="1"/>
  <c r="AX262" i="5" s="1"/>
  <c r="AP263" i="5" s="1"/>
  <c r="AG262" i="5"/>
  <c r="AE262" i="5" s="1"/>
  <c r="AK262" i="5" s="1"/>
  <c r="AC263" i="5" s="1"/>
  <c r="AT197" i="7"/>
  <c r="AR197" i="7" s="1"/>
  <c r="AX197" i="7" s="1"/>
  <c r="AP198" i="7" s="1"/>
  <c r="AT197" i="6"/>
  <c r="AR197" i="6" s="1"/>
  <c r="AX197" i="6" s="1"/>
  <c r="AP198" i="6" s="1"/>
  <c r="AT197" i="5"/>
  <c r="AR197" i="5" s="1"/>
  <c r="AX197" i="5" s="1"/>
  <c r="AP198" i="5" s="1"/>
  <c r="AG197" i="7"/>
  <c r="AE197" i="7" s="1"/>
  <c r="AK197" i="7" s="1"/>
  <c r="AC198" i="7" s="1"/>
  <c r="AG197" i="6"/>
  <c r="AE197" i="6" s="1"/>
  <c r="AK197" i="6" s="1"/>
  <c r="AC198" i="6" s="1"/>
  <c r="AG198" i="5"/>
  <c r="AE198" i="5" s="1"/>
  <c r="AK198" i="5" s="1"/>
  <c r="AC199" i="5" s="1"/>
  <c r="X196" i="7"/>
  <c r="P197" i="7" s="1"/>
  <c r="T196" i="7"/>
  <c r="V196" i="7" s="1"/>
  <c r="X196" i="6"/>
  <c r="P197" i="6" s="1"/>
  <c r="T196" i="6"/>
  <c r="V196" i="6" s="1"/>
  <c r="X196" i="5"/>
  <c r="P197" i="5" s="1"/>
  <c r="T196" i="5"/>
  <c r="V196" i="5" s="1"/>
  <c r="T259" i="6" l="1"/>
  <c r="V259" i="6" s="1"/>
  <c r="X259" i="6"/>
  <c r="P260" i="6" s="1"/>
  <c r="G198" i="10"/>
  <c r="I198" i="10" s="1"/>
  <c r="K198" i="10"/>
  <c r="C199" i="10" s="1"/>
  <c r="K259" i="7"/>
  <c r="C260" i="7" s="1"/>
  <c r="G259" i="7"/>
  <c r="I259" i="7" s="1"/>
  <c r="G259" i="6"/>
  <c r="I259" i="6" s="1"/>
  <c r="K259" i="6"/>
  <c r="C260" i="6" s="1"/>
  <c r="K261" i="10"/>
  <c r="C262" i="10" s="1"/>
  <c r="G261" i="10"/>
  <c r="I261" i="10" s="1"/>
  <c r="K261" i="11"/>
  <c r="C262" i="11" s="1"/>
  <c r="G261" i="11"/>
  <c r="I261" i="11" s="1"/>
  <c r="K197" i="11"/>
  <c r="C198" i="11" s="1"/>
  <c r="G197" i="11"/>
  <c r="I197" i="11" s="1"/>
  <c r="K195" i="6"/>
  <c r="C196" i="6" s="1"/>
  <c r="G195" i="6"/>
  <c r="I195" i="6" s="1"/>
  <c r="K195" i="7"/>
  <c r="C196" i="7" s="1"/>
  <c r="G195" i="7"/>
  <c r="I195" i="7" s="1"/>
  <c r="T259" i="7"/>
  <c r="V259" i="7" s="1"/>
  <c r="X259" i="7"/>
  <c r="P260" i="7" s="1"/>
  <c r="X259" i="5"/>
  <c r="P260" i="5" s="1"/>
  <c r="T259" i="5"/>
  <c r="V259" i="5" s="1"/>
  <c r="K259" i="5"/>
  <c r="C260" i="5" s="1"/>
  <c r="G259" i="5"/>
  <c r="I259" i="5" s="1"/>
  <c r="G195" i="5"/>
  <c r="I195" i="5" s="1"/>
  <c r="K195" i="5"/>
  <c r="C196" i="5" s="1"/>
  <c r="Z262" i="11"/>
  <c r="R263" i="11" s="1"/>
  <c r="V262" i="11"/>
  <c r="X262" i="11" s="1"/>
  <c r="Z262" i="10"/>
  <c r="R263" i="10" s="1"/>
  <c r="V262" i="10"/>
  <c r="X262" i="10" s="1"/>
  <c r="K197" i="9"/>
  <c r="C198" i="9" s="1"/>
  <c r="G197" i="9"/>
  <c r="I197" i="9" s="1"/>
  <c r="K261" i="9"/>
  <c r="C262" i="9" s="1"/>
  <c r="G261" i="9"/>
  <c r="I261" i="9" s="1"/>
  <c r="AZ198" i="11"/>
  <c r="AX198" i="11" s="1"/>
  <c r="BD198" i="11" s="1"/>
  <c r="AV199" i="11" s="1"/>
  <c r="AZ261" i="11"/>
  <c r="AX261" i="11" s="1"/>
  <c r="BD261" i="11" s="1"/>
  <c r="AV262" i="11" s="1"/>
  <c r="AZ261" i="10"/>
  <c r="AX261" i="10" s="1"/>
  <c r="BD261" i="10" s="1"/>
  <c r="AV262" i="10" s="1"/>
  <c r="AZ198" i="10"/>
  <c r="AX198" i="10" s="1"/>
  <c r="BD198" i="10" s="1"/>
  <c r="AV199" i="10" s="1"/>
  <c r="AZ262" i="9"/>
  <c r="AX262" i="9" s="1"/>
  <c r="BD262" i="9" s="1"/>
  <c r="AV263" i="9" s="1"/>
  <c r="AZ199" i="9"/>
  <c r="AX199" i="9" s="1"/>
  <c r="BD199" i="9" s="1"/>
  <c r="AV200" i="9" s="1"/>
  <c r="AK197" i="11"/>
  <c r="AI197" i="11" s="1"/>
  <c r="AO197" i="11" s="1"/>
  <c r="AG198" i="11" s="1"/>
  <c r="AK261" i="11"/>
  <c r="AI261" i="11" s="1"/>
  <c r="AO261" i="11" s="1"/>
  <c r="AG262" i="11" s="1"/>
  <c r="AK197" i="10"/>
  <c r="AI197" i="10" s="1"/>
  <c r="AO197" i="10" s="1"/>
  <c r="AG198" i="10" s="1"/>
  <c r="AK261" i="10"/>
  <c r="AI261" i="10" s="1"/>
  <c r="AO261" i="10" s="1"/>
  <c r="AG262" i="10" s="1"/>
  <c r="AG174" i="9"/>
  <c r="AK174" i="9" s="1"/>
  <c r="AK262" i="9"/>
  <c r="AI262" i="9" s="1"/>
  <c r="AO262" i="9" s="1"/>
  <c r="AG263" i="9" s="1"/>
  <c r="Z198" i="11"/>
  <c r="R199" i="11" s="1"/>
  <c r="V198" i="11"/>
  <c r="X198" i="11" s="1"/>
  <c r="Z198" i="10"/>
  <c r="R199" i="10" s="1"/>
  <c r="V198" i="10"/>
  <c r="X198" i="10" s="1"/>
  <c r="Z199" i="9"/>
  <c r="R200" i="9" s="1"/>
  <c r="V199" i="9"/>
  <c r="X199" i="9" s="1"/>
  <c r="Z263" i="9"/>
  <c r="R264" i="9" s="1"/>
  <c r="V263" i="9"/>
  <c r="X263" i="9" s="1"/>
  <c r="AG261" i="7"/>
  <c r="AE261" i="7" s="1"/>
  <c r="AK261" i="7" s="1"/>
  <c r="AC262" i="7" s="1"/>
  <c r="AT262" i="7"/>
  <c r="AR262" i="7" s="1"/>
  <c r="AX262" i="7" s="1"/>
  <c r="AP263" i="7" s="1"/>
  <c r="AG261" i="6"/>
  <c r="AE261" i="6" s="1"/>
  <c r="AK261" i="6" s="1"/>
  <c r="AC262" i="6" s="1"/>
  <c r="AT262" i="6"/>
  <c r="AR262" i="6" s="1"/>
  <c r="AX262" i="6" s="1"/>
  <c r="AP263" i="6" s="1"/>
  <c r="AT263" i="5"/>
  <c r="AR263" i="5" s="1"/>
  <c r="AX263" i="5" s="1"/>
  <c r="AP264" i="5" s="1"/>
  <c r="AG263" i="5"/>
  <c r="AE263" i="5" s="1"/>
  <c r="AK263" i="5" s="1"/>
  <c r="AC264" i="5" s="1"/>
  <c r="AT198" i="7"/>
  <c r="AR198" i="7" s="1"/>
  <c r="AX198" i="7" s="1"/>
  <c r="AP199" i="7" s="1"/>
  <c r="AT198" i="6"/>
  <c r="AR198" i="6" s="1"/>
  <c r="AX198" i="6" s="1"/>
  <c r="AP199" i="6" s="1"/>
  <c r="AT198" i="5"/>
  <c r="AR198" i="5" s="1"/>
  <c r="AX198" i="5" s="1"/>
  <c r="AP199" i="5" s="1"/>
  <c r="AG198" i="7"/>
  <c r="AE198" i="7" s="1"/>
  <c r="AK198" i="7" s="1"/>
  <c r="AC199" i="7" s="1"/>
  <c r="AG198" i="6"/>
  <c r="AE198" i="6" s="1"/>
  <c r="AK198" i="6" s="1"/>
  <c r="AC199" i="6" s="1"/>
  <c r="AG199" i="5"/>
  <c r="AE199" i="5" s="1"/>
  <c r="AK199" i="5" s="1"/>
  <c r="AC200" i="5" s="1"/>
  <c r="X197" i="7"/>
  <c r="P198" i="7" s="1"/>
  <c r="T197" i="7"/>
  <c r="V197" i="7" s="1"/>
  <c r="X197" i="6"/>
  <c r="P198" i="6" s="1"/>
  <c r="T197" i="6"/>
  <c r="V197" i="6" s="1"/>
  <c r="X197" i="5"/>
  <c r="P198" i="5" s="1"/>
  <c r="T197" i="5"/>
  <c r="V197" i="5" s="1"/>
  <c r="T260" i="7" l="1"/>
  <c r="V260" i="7" s="1"/>
  <c r="X260" i="7"/>
  <c r="P261" i="7" s="1"/>
  <c r="K260" i="6"/>
  <c r="C261" i="6" s="1"/>
  <c r="G260" i="6"/>
  <c r="I260" i="6" s="1"/>
  <c r="K199" i="10"/>
  <c r="C200" i="10" s="1"/>
  <c r="G199" i="10"/>
  <c r="I199" i="10" s="1"/>
  <c r="X260" i="6"/>
  <c r="P261" i="6" s="1"/>
  <c r="T260" i="6"/>
  <c r="V260" i="6" s="1"/>
  <c r="K196" i="7"/>
  <c r="C197" i="7" s="1"/>
  <c r="G196" i="7"/>
  <c r="I196" i="7" s="1"/>
  <c r="K196" i="6"/>
  <c r="C197" i="6" s="1"/>
  <c r="G196" i="6"/>
  <c r="I196" i="6" s="1"/>
  <c r="G198" i="11"/>
  <c r="I198" i="11" s="1"/>
  <c r="K198" i="11"/>
  <c r="C199" i="11" s="1"/>
  <c r="G262" i="11"/>
  <c r="I262" i="11" s="1"/>
  <c r="K262" i="11"/>
  <c r="C263" i="11" s="1"/>
  <c r="G262" i="10"/>
  <c r="I262" i="10" s="1"/>
  <c r="K262" i="10"/>
  <c r="C263" i="10" s="1"/>
  <c r="K260" i="7"/>
  <c r="C261" i="7" s="1"/>
  <c r="G260" i="7"/>
  <c r="I260" i="7" s="1"/>
  <c r="G196" i="5"/>
  <c r="I196" i="5" s="1"/>
  <c r="K196" i="5"/>
  <c r="C197" i="5" s="1"/>
  <c r="G260" i="5"/>
  <c r="I260" i="5" s="1"/>
  <c r="K260" i="5"/>
  <c r="C261" i="5" s="1"/>
  <c r="T260" i="5"/>
  <c r="V260" i="5" s="1"/>
  <c r="X260" i="5"/>
  <c r="P261" i="5" s="1"/>
  <c r="Z263" i="11"/>
  <c r="R264" i="11" s="1"/>
  <c r="V263" i="11"/>
  <c r="X263" i="11" s="1"/>
  <c r="Z263" i="10"/>
  <c r="R264" i="10" s="1"/>
  <c r="V263" i="10"/>
  <c r="X263" i="10" s="1"/>
  <c r="K262" i="9"/>
  <c r="C263" i="9" s="1"/>
  <c r="G262" i="9"/>
  <c r="I262" i="9" s="1"/>
  <c r="G198" i="9"/>
  <c r="I198" i="9" s="1"/>
  <c r="K198" i="9"/>
  <c r="C199" i="9" s="1"/>
  <c r="AZ262" i="11"/>
  <c r="AX262" i="11" s="1"/>
  <c r="BD262" i="11" s="1"/>
  <c r="AV263" i="11" s="1"/>
  <c r="AZ199" i="11"/>
  <c r="AX199" i="11" s="1"/>
  <c r="BD199" i="11" s="1"/>
  <c r="AV200" i="11" s="1"/>
  <c r="AZ199" i="10"/>
  <c r="AX199" i="10" s="1"/>
  <c r="BD199" i="10" s="1"/>
  <c r="AV200" i="10" s="1"/>
  <c r="AZ262" i="10"/>
  <c r="AX262" i="10" s="1"/>
  <c r="BD262" i="10" s="1"/>
  <c r="AV263" i="10" s="1"/>
  <c r="AZ200" i="9"/>
  <c r="AX200" i="9" s="1"/>
  <c r="BD200" i="9" s="1"/>
  <c r="AV201" i="9" s="1"/>
  <c r="AZ263" i="9"/>
  <c r="AX263" i="9" s="1"/>
  <c r="BD263" i="9" s="1"/>
  <c r="AV264" i="9" s="1"/>
  <c r="AK262" i="11"/>
  <c r="AI262" i="11" s="1"/>
  <c r="AO262" i="11" s="1"/>
  <c r="AG263" i="11" s="1"/>
  <c r="AK198" i="11"/>
  <c r="AI198" i="11" s="1"/>
  <c r="AO198" i="11" s="1"/>
  <c r="AG199" i="11" s="1"/>
  <c r="AK262" i="10"/>
  <c r="AI262" i="10" s="1"/>
  <c r="AO262" i="10" s="1"/>
  <c r="AG263" i="10" s="1"/>
  <c r="AK198" i="10"/>
  <c r="AI198" i="10" s="1"/>
  <c r="AO198" i="10" s="1"/>
  <c r="AG199" i="10" s="1"/>
  <c r="AI174" i="9"/>
  <c r="AO174" i="9" s="1"/>
  <c r="AK263" i="9"/>
  <c r="AI263" i="9" s="1"/>
  <c r="AO263" i="9" s="1"/>
  <c r="AG264" i="9" s="1"/>
  <c r="Z199" i="11"/>
  <c r="R200" i="11" s="1"/>
  <c r="V199" i="11"/>
  <c r="X199" i="11" s="1"/>
  <c r="Z199" i="10"/>
  <c r="R200" i="10" s="1"/>
  <c r="V199" i="10"/>
  <c r="X199" i="10" s="1"/>
  <c r="Z264" i="9"/>
  <c r="R265" i="9" s="1"/>
  <c r="V264" i="9"/>
  <c r="X264" i="9" s="1"/>
  <c r="Z200" i="9"/>
  <c r="R201" i="9" s="1"/>
  <c r="V200" i="9"/>
  <c r="X200" i="9" s="1"/>
  <c r="AT263" i="7"/>
  <c r="AR263" i="7" s="1"/>
  <c r="AX263" i="7" s="1"/>
  <c r="AP264" i="7" s="1"/>
  <c r="AG262" i="7"/>
  <c r="AE262" i="7" s="1"/>
  <c r="AK262" i="7" s="1"/>
  <c r="AC263" i="7" s="1"/>
  <c r="AT263" i="6"/>
  <c r="AR263" i="6" s="1"/>
  <c r="AX263" i="6" s="1"/>
  <c r="AP264" i="6" s="1"/>
  <c r="AG262" i="6"/>
  <c r="AE262" i="6" s="1"/>
  <c r="AK262" i="6" s="1"/>
  <c r="AC263" i="6" s="1"/>
  <c r="AT264" i="5"/>
  <c r="AR264" i="5" s="1"/>
  <c r="AX264" i="5" s="1"/>
  <c r="AP265" i="5" s="1"/>
  <c r="AG264" i="5"/>
  <c r="AE264" i="5" s="1"/>
  <c r="AK264" i="5" s="1"/>
  <c r="AC265" i="5" s="1"/>
  <c r="AT199" i="7"/>
  <c r="AR199" i="7" s="1"/>
  <c r="AX199" i="7" s="1"/>
  <c r="AP200" i="7" s="1"/>
  <c r="AT199" i="6"/>
  <c r="AR199" i="6" s="1"/>
  <c r="AX199" i="6" s="1"/>
  <c r="AP200" i="6" s="1"/>
  <c r="AT199" i="5"/>
  <c r="AR199" i="5" s="1"/>
  <c r="AX199" i="5" s="1"/>
  <c r="AP200" i="5" s="1"/>
  <c r="AG199" i="7"/>
  <c r="AE199" i="7" s="1"/>
  <c r="AK199" i="7" s="1"/>
  <c r="AC200" i="7" s="1"/>
  <c r="AG199" i="6"/>
  <c r="AE199" i="6" s="1"/>
  <c r="AK199" i="6" s="1"/>
  <c r="AC200" i="6" s="1"/>
  <c r="AG200" i="5"/>
  <c r="AE200" i="5" s="1"/>
  <c r="AK200" i="5" s="1"/>
  <c r="AC201" i="5" s="1"/>
  <c r="X198" i="7"/>
  <c r="P199" i="7" s="1"/>
  <c r="T198" i="7"/>
  <c r="V198" i="7" s="1"/>
  <c r="X198" i="6"/>
  <c r="P199" i="6" s="1"/>
  <c r="T198" i="6"/>
  <c r="V198" i="6" s="1"/>
  <c r="X198" i="5"/>
  <c r="P199" i="5" s="1"/>
  <c r="T198" i="5"/>
  <c r="V198" i="5" s="1"/>
  <c r="K263" i="10" l="1"/>
  <c r="C264" i="10" s="1"/>
  <c r="G263" i="10"/>
  <c r="I263" i="10" s="1"/>
  <c r="K263" i="11"/>
  <c r="C264" i="11" s="1"/>
  <c r="G263" i="11"/>
  <c r="I263" i="11" s="1"/>
  <c r="K199" i="11"/>
  <c r="C200" i="11" s="1"/>
  <c r="G199" i="11"/>
  <c r="I199" i="11" s="1"/>
  <c r="T261" i="7"/>
  <c r="V261" i="7" s="1"/>
  <c r="X261" i="7"/>
  <c r="P262" i="7" s="1"/>
  <c r="G261" i="7"/>
  <c r="I261" i="7" s="1"/>
  <c r="K261" i="7"/>
  <c r="C262" i="7" s="1"/>
  <c r="K197" i="6"/>
  <c r="C198" i="6" s="1"/>
  <c r="G197" i="6"/>
  <c r="I197" i="6" s="1"/>
  <c r="K197" i="7"/>
  <c r="C198" i="7" s="1"/>
  <c r="G197" i="7"/>
  <c r="I197" i="7" s="1"/>
  <c r="X261" i="6"/>
  <c r="P262" i="6" s="1"/>
  <c r="T261" i="6"/>
  <c r="V261" i="6" s="1"/>
  <c r="K200" i="10"/>
  <c r="C201" i="10" s="1"/>
  <c r="G200" i="10"/>
  <c r="I200" i="10" s="1"/>
  <c r="K261" i="6"/>
  <c r="C262" i="6" s="1"/>
  <c r="G261" i="6"/>
  <c r="I261" i="6" s="1"/>
  <c r="X261" i="5"/>
  <c r="P262" i="5" s="1"/>
  <c r="T261" i="5"/>
  <c r="V261" i="5" s="1"/>
  <c r="K261" i="5"/>
  <c r="C262" i="5" s="1"/>
  <c r="G261" i="5"/>
  <c r="I261" i="5" s="1"/>
  <c r="G197" i="5"/>
  <c r="I197" i="5" s="1"/>
  <c r="K197" i="5"/>
  <c r="C198" i="5" s="1"/>
  <c r="Z264" i="11"/>
  <c r="R265" i="11" s="1"/>
  <c r="V264" i="11"/>
  <c r="X264" i="11" s="1"/>
  <c r="Z264" i="10"/>
  <c r="R265" i="10" s="1"/>
  <c r="V264" i="10"/>
  <c r="X264" i="10" s="1"/>
  <c r="K199" i="9"/>
  <c r="C200" i="9" s="1"/>
  <c r="G199" i="9"/>
  <c r="I199" i="9" s="1"/>
  <c r="K263" i="9"/>
  <c r="C264" i="9" s="1"/>
  <c r="G263" i="9"/>
  <c r="I263" i="9" s="1"/>
  <c r="AZ200" i="11"/>
  <c r="AX200" i="11" s="1"/>
  <c r="BD200" i="11" s="1"/>
  <c r="AV201" i="11" s="1"/>
  <c r="AZ263" i="11"/>
  <c r="AX263" i="11" s="1"/>
  <c r="BD263" i="11" s="1"/>
  <c r="AV264" i="11" s="1"/>
  <c r="AZ263" i="10"/>
  <c r="AX263" i="10" s="1"/>
  <c r="BD263" i="10" s="1"/>
  <c r="AV264" i="10" s="1"/>
  <c r="AZ200" i="10"/>
  <c r="AX200" i="10" s="1"/>
  <c r="BD200" i="10" s="1"/>
  <c r="AV201" i="10" s="1"/>
  <c r="AZ264" i="9"/>
  <c r="AX264" i="9" s="1"/>
  <c r="BD264" i="9" s="1"/>
  <c r="AV265" i="9" s="1"/>
  <c r="AZ201" i="9"/>
  <c r="AX201" i="9" s="1"/>
  <c r="BD201" i="9" s="1"/>
  <c r="AV202" i="9" s="1"/>
  <c r="AK199" i="11"/>
  <c r="AI199" i="11" s="1"/>
  <c r="AO199" i="11" s="1"/>
  <c r="AG200" i="11" s="1"/>
  <c r="AK263" i="11"/>
  <c r="AI263" i="11" s="1"/>
  <c r="AO263" i="11" s="1"/>
  <c r="AG264" i="11" s="1"/>
  <c r="AK199" i="10"/>
  <c r="AI199" i="10" s="1"/>
  <c r="AO199" i="10" s="1"/>
  <c r="AG200" i="10" s="1"/>
  <c r="AK263" i="10"/>
  <c r="AI263" i="10" s="1"/>
  <c r="AO263" i="10" s="1"/>
  <c r="AG264" i="10" s="1"/>
  <c r="AG175" i="9"/>
  <c r="AK175" i="9" s="1"/>
  <c r="AK264" i="9"/>
  <c r="AI264" i="9" s="1"/>
  <c r="AO264" i="9" s="1"/>
  <c r="AG265" i="9" s="1"/>
  <c r="Z200" i="11"/>
  <c r="R201" i="11" s="1"/>
  <c r="V200" i="11"/>
  <c r="X200" i="11" s="1"/>
  <c r="Z200" i="10"/>
  <c r="R201" i="10" s="1"/>
  <c r="V200" i="10"/>
  <c r="X200" i="10" s="1"/>
  <c r="Z201" i="9"/>
  <c r="R202" i="9" s="1"/>
  <c r="V201" i="9"/>
  <c r="X201" i="9" s="1"/>
  <c r="Z265" i="9"/>
  <c r="R266" i="9" s="1"/>
  <c r="V265" i="9"/>
  <c r="X265" i="9" s="1"/>
  <c r="AG263" i="7"/>
  <c r="AE263" i="7" s="1"/>
  <c r="AK263" i="7" s="1"/>
  <c r="AC264" i="7" s="1"/>
  <c r="AT264" i="7"/>
  <c r="AR264" i="7" s="1"/>
  <c r="AX264" i="7" s="1"/>
  <c r="AP265" i="7" s="1"/>
  <c r="AG263" i="6"/>
  <c r="AE263" i="6" s="1"/>
  <c r="AK263" i="6" s="1"/>
  <c r="AC264" i="6" s="1"/>
  <c r="AT264" i="6"/>
  <c r="AR264" i="6" s="1"/>
  <c r="AX264" i="6" s="1"/>
  <c r="AP265" i="6" s="1"/>
  <c r="AT265" i="5"/>
  <c r="AR265" i="5" s="1"/>
  <c r="AX265" i="5" s="1"/>
  <c r="AP266" i="5" s="1"/>
  <c r="AG265" i="5"/>
  <c r="AE265" i="5" s="1"/>
  <c r="AK265" i="5" s="1"/>
  <c r="AC266" i="5" s="1"/>
  <c r="AT200" i="7"/>
  <c r="AR200" i="7" s="1"/>
  <c r="AX200" i="7" s="1"/>
  <c r="AP201" i="7" s="1"/>
  <c r="AT200" i="6"/>
  <c r="AR200" i="6" s="1"/>
  <c r="AX200" i="6" s="1"/>
  <c r="AP201" i="6" s="1"/>
  <c r="AT200" i="5"/>
  <c r="AR200" i="5" s="1"/>
  <c r="AX200" i="5" s="1"/>
  <c r="AP201" i="5" s="1"/>
  <c r="AG200" i="7"/>
  <c r="AE200" i="7" s="1"/>
  <c r="AK200" i="7" s="1"/>
  <c r="AC201" i="7" s="1"/>
  <c r="AG200" i="6"/>
  <c r="AE200" i="6" s="1"/>
  <c r="AK200" i="6" s="1"/>
  <c r="AC201" i="6" s="1"/>
  <c r="AG201" i="5"/>
  <c r="AE201" i="5" s="1"/>
  <c r="AK201" i="5" s="1"/>
  <c r="AC202" i="5" s="1"/>
  <c r="X199" i="7"/>
  <c r="P200" i="7" s="1"/>
  <c r="T199" i="7"/>
  <c r="V199" i="7" s="1"/>
  <c r="X199" i="6"/>
  <c r="P200" i="6" s="1"/>
  <c r="T199" i="6"/>
  <c r="V199" i="6" s="1"/>
  <c r="X199" i="5"/>
  <c r="P200" i="5" s="1"/>
  <c r="T199" i="5"/>
  <c r="V199" i="5" s="1"/>
  <c r="K262" i="7" l="1"/>
  <c r="C263" i="7" s="1"/>
  <c r="G262" i="7"/>
  <c r="I262" i="7" s="1"/>
  <c r="X262" i="7"/>
  <c r="P263" i="7" s="1"/>
  <c r="T262" i="7"/>
  <c r="V262" i="7" s="1"/>
  <c r="G262" i="6"/>
  <c r="I262" i="6" s="1"/>
  <c r="K262" i="6"/>
  <c r="C263" i="6" s="1"/>
  <c r="K201" i="10"/>
  <c r="C202" i="10" s="1"/>
  <c r="G201" i="10"/>
  <c r="I201" i="10" s="1"/>
  <c r="X262" i="6"/>
  <c r="P263" i="6" s="1"/>
  <c r="T262" i="6"/>
  <c r="V262" i="6" s="1"/>
  <c r="K198" i="7"/>
  <c r="C199" i="7" s="1"/>
  <c r="G198" i="7"/>
  <c r="I198" i="7" s="1"/>
  <c r="G198" i="6"/>
  <c r="I198" i="6" s="1"/>
  <c r="K198" i="6"/>
  <c r="C199" i="6" s="1"/>
  <c r="K200" i="11"/>
  <c r="C201" i="11" s="1"/>
  <c r="G200" i="11"/>
  <c r="I200" i="11" s="1"/>
  <c r="K264" i="11"/>
  <c r="C265" i="11" s="1"/>
  <c r="G264" i="11"/>
  <c r="I264" i="11" s="1"/>
  <c r="K264" i="10"/>
  <c r="C265" i="10" s="1"/>
  <c r="G264" i="10"/>
  <c r="I264" i="10" s="1"/>
  <c r="K198" i="5"/>
  <c r="C199" i="5" s="1"/>
  <c r="G198" i="5"/>
  <c r="I198" i="5" s="1"/>
  <c r="K262" i="5"/>
  <c r="C263" i="5" s="1"/>
  <c r="G262" i="5"/>
  <c r="I262" i="5" s="1"/>
  <c r="X262" i="5"/>
  <c r="P263" i="5" s="1"/>
  <c r="T262" i="5"/>
  <c r="V262" i="5" s="1"/>
  <c r="Z265" i="11"/>
  <c r="R266" i="11" s="1"/>
  <c r="V265" i="11"/>
  <c r="X265" i="11" s="1"/>
  <c r="Z265" i="10"/>
  <c r="R266" i="10" s="1"/>
  <c r="V265" i="10"/>
  <c r="X265" i="10" s="1"/>
  <c r="K264" i="9"/>
  <c r="C265" i="9" s="1"/>
  <c r="G264" i="9"/>
  <c r="I264" i="9" s="1"/>
  <c r="G200" i="9"/>
  <c r="I200" i="9" s="1"/>
  <c r="K200" i="9"/>
  <c r="C201" i="9" s="1"/>
  <c r="AZ264" i="11"/>
  <c r="AX264" i="11" s="1"/>
  <c r="BD264" i="11" s="1"/>
  <c r="AV265" i="11" s="1"/>
  <c r="AZ201" i="11"/>
  <c r="AX201" i="11" s="1"/>
  <c r="BD201" i="11" s="1"/>
  <c r="AV202" i="11" s="1"/>
  <c r="AZ201" i="10"/>
  <c r="AX201" i="10" s="1"/>
  <c r="BD201" i="10" s="1"/>
  <c r="AV202" i="10" s="1"/>
  <c r="AZ264" i="10"/>
  <c r="AX264" i="10" s="1"/>
  <c r="BD264" i="10" s="1"/>
  <c r="AV265" i="10" s="1"/>
  <c r="AZ202" i="9"/>
  <c r="AX202" i="9" s="1"/>
  <c r="BD202" i="9" s="1"/>
  <c r="AV203" i="9" s="1"/>
  <c r="AZ265" i="9"/>
  <c r="AX265" i="9" s="1"/>
  <c r="BD265" i="9" s="1"/>
  <c r="AV266" i="9" s="1"/>
  <c r="AK264" i="11"/>
  <c r="AI264" i="11" s="1"/>
  <c r="AO264" i="11" s="1"/>
  <c r="AG265" i="11" s="1"/>
  <c r="AK200" i="11"/>
  <c r="AI200" i="11" s="1"/>
  <c r="AO200" i="11" s="1"/>
  <c r="AG201" i="11" s="1"/>
  <c r="AK264" i="10"/>
  <c r="AI264" i="10" s="1"/>
  <c r="AO264" i="10" s="1"/>
  <c r="AG265" i="10" s="1"/>
  <c r="AK200" i="10"/>
  <c r="AI200" i="10" s="1"/>
  <c r="AO200" i="10" s="1"/>
  <c r="AG201" i="10" s="1"/>
  <c r="AI175" i="9"/>
  <c r="AO175" i="9" s="1"/>
  <c r="AK265" i="9"/>
  <c r="AI265" i="9" s="1"/>
  <c r="AO265" i="9" s="1"/>
  <c r="AG266" i="9" s="1"/>
  <c r="Z201" i="11"/>
  <c r="R202" i="11" s="1"/>
  <c r="V201" i="11"/>
  <c r="X201" i="11" s="1"/>
  <c r="Z201" i="10"/>
  <c r="R202" i="10" s="1"/>
  <c r="V201" i="10"/>
  <c r="X201" i="10" s="1"/>
  <c r="Z266" i="9"/>
  <c r="R267" i="9" s="1"/>
  <c r="V266" i="9"/>
  <c r="X266" i="9" s="1"/>
  <c r="Z202" i="9"/>
  <c r="R203" i="9" s="1"/>
  <c r="V202" i="9"/>
  <c r="X202" i="9" s="1"/>
  <c r="AT265" i="7"/>
  <c r="AR265" i="7" s="1"/>
  <c r="AX265" i="7" s="1"/>
  <c r="AP266" i="7" s="1"/>
  <c r="AG264" i="7"/>
  <c r="AE264" i="7" s="1"/>
  <c r="AK264" i="7" s="1"/>
  <c r="AC265" i="7" s="1"/>
  <c r="AT265" i="6"/>
  <c r="AR265" i="6" s="1"/>
  <c r="AX265" i="6" s="1"/>
  <c r="AP266" i="6" s="1"/>
  <c r="AG264" i="6"/>
  <c r="AE264" i="6" s="1"/>
  <c r="AK264" i="6" s="1"/>
  <c r="AC265" i="6" s="1"/>
  <c r="AT266" i="5"/>
  <c r="AR266" i="5" s="1"/>
  <c r="AX266" i="5" s="1"/>
  <c r="AP267" i="5" s="1"/>
  <c r="AG266" i="5"/>
  <c r="AE266" i="5" s="1"/>
  <c r="AK266" i="5" s="1"/>
  <c r="AC267" i="5" s="1"/>
  <c r="AT201" i="7"/>
  <c r="AR201" i="7" s="1"/>
  <c r="AX201" i="7" s="1"/>
  <c r="AP202" i="7" s="1"/>
  <c r="AT201" i="6"/>
  <c r="AR201" i="6" s="1"/>
  <c r="AX201" i="6" s="1"/>
  <c r="AP202" i="6" s="1"/>
  <c r="AT201" i="5"/>
  <c r="AR201" i="5" s="1"/>
  <c r="AX201" i="5" s="1"/>
  <c r="AP202" i="5" s="1"/>
  <c r="AG201" i="7"/>
  <c r="AE201" i="7" s="1"/>
  <c r="AK201" i="7" s="1"/>
  <c r="AC202" i="7" s="1"/>
  <c r="AG201" i="6"/>
  <c r="AE201" i="6" s="1"/>
  <c r="AK201" i="6" s="1"/>
  <c r="AC202" i="6" s="1"/>
  <c r="AG202" i="5"/>
  <c r="AE202" i="5" s="1"/>
  <c r="AK202" i="5" s="1"/>
  <c r="AC203" i="5" s="1"/>
  <c r="X200" i="7"/>
  <c r="P201" i="7" s="1"/>
  <c r="T200" i="7"/>
  <c r="V200" i="7" s="1"/>
  <c r="X200" i="6"/>
  <c r="P201" i="6" s="1"/>
  <c r="T200" i="6"/>
  <c r="V200" i="6" s="1"/>
  <c r="X200" i="5"/>
  <c r="P201" i="5" s="1"/>
  <c r="T200" i="5"/>
  <c r="V200" i="5" s="1"/>
  <c r="K199" i="6" l="1"/>
  <c r="C200" i="6" s="1"/>
  <c r="G199" i="6"/>
  <c r="I199" i="6" s="1"/>
  <c r="K263" i="6"/>
  <c r="C264" i="6" s="1"/>
  <c r="G263" i="6"/>
  <c r="I263" i="6" s="1"/>
  <c r="K265" i="10"/>
  <c r="C266" i="10" s="1"/>
  <c r="G265" i="10"/>
  <c r="I265" i="10" s="1"/>
  <c r="K265" i="11"/>
  <c r="C266" i="11" s="1"/>
  <c r="G265" i="11"/>
  <c r="I265" i="11" s="1"/>
  <c r="K201" i="11"/>
  <c r="C202" i="11" s="1"/>
  <c r="G201" i="11"/>
  <c r="I201" i="11" s="1"/>
  <c r="K199" i="7"/>
  <c r="C200" i="7" s="1"/>
  <c r="G199" i="7"/>
  <c r="I199" i="7" s="1"/>
  <c r="T263" i="6"/>
  <c r="V263" i="6" s="1"/>
  <c r="X263" i="6"/>
  <c r="P264" i="6" s="1"/>
  <c r="K202" i="10"/>
  <c r="C203" i="10" s="1"/>
  <c r="G202" i="10"/>
  <c r="I202" i="10" s="1"/>
  <c r="T263" i="7"/>
  <c r="V263" i="7" s="1"/>
  <c r="X263" i="7"/>
  <c r="P264" i="7" s="1"/>
  <c r="K263" i="7"/>
  <c r="C264" i="7" s="1"/>
  <c r="G263" i="7"/>
  <c r="I263" i="7" s="1"/>
  <c r="X263" i="5"/>
  <c r="P264" i="5" s="1"/>
  <c r="T263" i="5"/>
  <c r="V263" i="5" s="1"/>
  <c r="G263" i="5"/>
  <c r="I263" i="5" s="1"/>
  <c r="K263" i="5"/>
  <c r="C264" i="5" s="1"/>
  <c r="K199" i="5"/>
  <c r="C200" i="5" s="1"/>
  <c r="G199" i="5"/>
  <c r="I199" i="5" s="1"/>
  <c r="Z266" i="11"/>
  <c r="R267" i="11" s="1"/>
  <c r="V266" i="11"/>
  <c r="X266" i="11" s="1"/>
  <c r="Z266" i="10"/>
  <c r="R267" i="10" s="1"/>
  <c r="V266" i="10"/>
  <c r="X266" i="10" s="1"/>
  <c r="K201" i="9"/>
  <c r="C202" i="9" s="1"/>
  <c r="G201" i="9"/>
  <c r="I201" i="9" s="1"/>
  <c r="K265" i="9"/>
  <c r="C266" i="9" s="1"/>
  <c r="G265" i="9"/>
  <c r="I265" i="9" s="1"/>
  <c r="AZ202" i="11"/>
  <c r="AX202" i="11" s="1"/>
  <c r="BD202" i="11" s="1"/>
  <c r="AV203" i="11" s="1"/>
  <c r="AZ265" i="11"/>
  <c r="AX265" i="11" s="1"/>
  <c r="BD265" i="11" s="1"/>
  <c r="AV266" i="11" s="1"/>
  <c r="AZ265" i="10"/>
  <c r="AX265" i="10" s="1"/>
  <c r="BD265" i="10" s="1"/>
  <c r="AV266" i="10" s="1"/>
  <c r="AZ202" i="10"/>
  <c r="AX202" i="10" s="1"/>
  <c r="BD202" i="10" s="1"/>
  <c r="AV203" i="10" s="1"/>
  <c r="AZ266" i="9"/>
  <c r="AX266" i="9" s="1"/>
  <c r="BD266" i="9" s="1"/>
  <c r="AV267" i="9" s="1"/>
  <c r="AZ203" i="9"/>
  <c r="AX203" i="9" s="1"/>
  <c r="BD203" i="9" s="1"/>
  <c r="AV204" i="9" s="1"/>
  <c r="AK201" i="11"/>
  <c r="AI201" i="11" s="1"/>
  <c r="AO201" i="11" s="1"/>
  <c r="AG202" i="11" s="1"/>
  <c r="AK265" i="11"/>
  <c r="AI265" i="11" s="1"/>
  <c r="AO265" i="11" s="1"/>
  <c r="AG266" i="11" s="1"/>
  <c r="AK201" i="10"/>
  <c r="AI201" i="10" s="1"/>
  <c r="AO201" i="10" s="1"/>
  <c r="AG202" i="10" s="1"/>
  <c r="AK265" i="10"/>
  <c r="AI265" i="10" s="1"/>
  <c r="AO265" i="10" s="1"/>
  <c r="AG266" i="10" s="1"/>
  <c r="AG176" i="9"/>
  <c r="AK176" i="9" s="1"/>
  <c r="AK266" i="9"/>
  <c r="AI266" i="9" s="1"/>
  <c r="AO266" i="9" s="1"/>
  <c r="AG267" i="9" s="1"/>
  <c r="Z202" i="11"/>
  <c r="R203" i="11" s="1"/>
  <c r="V202" i="11"/>
  <c r="X202" i="11" s="1"/>
  <c r="Z202" i="10"/>
  <c r="R203" i="10" s="1"/>
  <c r="V202" i="10"/>
  <c r="X202" i="10" s="1"/>
  <c r="Z203" i="9"/>
  <c r="R204" i="9" s="1"/>
  <c r="V203" i="9"/>
  <c r="X203" i="9" s="1"/>
  <c r="Z267" i="9"/>
  <c r="R268" i="9" s="1"/>
  <c r="V267" i="9"/>
  <c r="X267" i="9" s="1"/>
  <c r="AG265" i="7"/>
  <c r="AE265" i="7" s="1"/>
  <c r="AK265" i="7" s="1"/>
  <c r="AC266" i="7" s="1"/>
  <c r="AT266" i="7"/>
  <c r="AR266" i="7" s="1"/>
  <c r="AX266" i="7" s="1"/>
  <c r="AP267" i="7" s="1"/>
  <c r="AG265" i="6"/>
  <c r="AE265" i="6" s="1"/>
  <c r="AK265" i="6" s="1"/>
  <c r="AC266" i="6" s="1"/>
  <c r="AT266" i="6"/>
  <c r="AR266" i="6" s="1"/>
  <c r="AX266" i="6" s="1"/>
  <c r="AP267" i="6" s="1"/>
  <c r="AT267" i="5"/>
  <c r="AR267" i="5" s="1"/>
  <c r="AX267" i="5" s="1"/>
  <c r="AP268" i="5" s="1"/>
  <c r="AG267" i="5"/>
  <c r="AE267" i="5" s="1"/>
  <c r="AK267" i="5" s="1"/>
  <c r="AC268" i="5" s="1"/>
  <c r="AT202" i="7"/>
  <c r="AR202" i="7" s="1"/>
  <c r="AX202" i="7" s="1"/>
  <c r="AP203" i="7" s="1"/>
  <c r="AT202" i="6"/>
  <c r="AR202" i="6" s="1"/>
  <c r="AX202" i="6" s="1"/>
  <c r="AP203" i="6" s="1"/>
  <c r="AT202" i="5"/>
  <c r="AR202" i="5" s="1"/>
  <c r="AX202" i="5" s="1"/>
  <c r="AP203" i="5" s="1"/>
  <c r="AG202" i="7"/>
  <c r="AE202" i="7" s="1"/>
  <c r="AK202" i="7" s="1"/>
  <c r="AC203" i="7" s="1"/>
  <c r="AG202" i="6"/>
  <c r="AE202" i="6" s="1"/>
  <c r="AK202" i="6" s="1"/>
  <c r="AC203" i="6" s="1"/>
  <c r="AG203" i="5"/>
  <c r="AE203" i="5" s="1"/>
  <c r="AK203" i="5" s="1"/>
  <c r="AC204" i="5" s="1"/>
  <c r="X201" i="7"/>
  <c r="P202" i="7" s="1"/>
  <c r="T201" i="7"/>
  <c r="V201" i="7" s="1"/>
  <c r="X201" i="6"/>
  <c r="P202" i="6" s="1"/>
  <c r="T201" i="6"/>
  <c r="V201" i="6" s="1"/>
  <c r="X201" i="5"/>
  <c r="P202" i="5" s="1"/>
  <c r="T201" i="5"/>
  <c r="V201" i="5" s="1"/>
  <c r="X264" i="7" l="1"/>
  <c r="P265" i="7" s="1"/>
  <c r="T264" i="7"/>
  <c r="V264" i="7" s="1"/>
  <c r="X264" i="6"/>
  <c r="P265" i="6" s="1"/>
  <c r="T264" i="6"/>
  <c r="V264" i="6" s="1"/>
  <c r="K264" i="7"/>
  <c r="C265" i="7" s="1"/>
  <c r="G264" i="7"/>
  <c r="I264" i="7" s="1"/>
  <c r="K203" i="10"/>
  <c r="C204" i="10" s="1"/>
  <c r="G203" i="10"/>
  <c r="I203" i="10" s="1"/>
  <c r="K200" i="7"/>
  <c r="C201" i="7" s="1"/>
  <c r="G200" i="7"/>
  <c r="I200" i="7" s="1"/>
  <c r="K202" i="11"/>
  <c r="C203" i="11" s="1"/>
  <c r="G202" i="11"/>
  <c r="I202" i="11" s="1"/>
  <c r="K266" i="11"/>
  <c r="C267" i="11" s="1"/>
  <c r="G266" i="11"/>
  <c r="I266" i="11" s="1"/>
  <c r="K266" i="10"/>
  <c r="C267" i="10" s="1"/>
  <c r="G266" i="10"/>
  <c r="I266" i="10" s="1"/>
  <c r="K264" i="6"/>
  <c r="C265" i="6" s="1"/>
  <c r="G264" i="6"/>
  <c r="I264" i="6" s="1"/>
  <c r="K200" i="6"/>
  <c r="C201" i="6" s="1"/>
  <c r="G200" i="6"/>
  <c r="I200" i="6" s="1"/>
  <c r="K264" i="5"/>
  <c r="C265" i="5" s="1"/>
  <c r="G264" i="5"/>
  <c r="I264" i="5" s="1"/>
  <c r="K200" i="5"/>
  <c r="C201" i="5" s="1"/>
  <c r="G200" i="5"/>
  <c r="I200" i="5" s="1"/>
  <c r="X264" i="5"/>
  <c r="P265" i="5" s="1"/>
  <c r="T264" i="5"/>
  <c r="V264" i="5" s="1"/>
  <c r="V267" i="11"/>
  <c r="X267" i="11" s="1"/>
  <c r="Z267" i="11"/>
  <c r="R268" i="11" s="1"/>
  <c r="Z267" i="10"/>
  <c r="R268" i="10" s="1"/>
  <c r="V267" i="10"/>
  <c r="X267" i="10" s="1"/>
  <c r="K266" i="9"/>
  <c r="C267" i="9" s="1"/>
  <c r="G266" i="9"/>
  <c r="I266" i="9" s="1"/>
  <c r="G202" i="9"/>
  <c r="I202" i="9" s="1"/>
  <c r="K202" i="9"/>
  <c r="C203" i="9" s="1"/>
  <c r="AZ266" i="11"/>
  <c r="AX266" i="11" s="1"/>
  <c r="BD266" i="11" s="1"/>
  <c r="AV267" i="11" s="1"/>
  <c r="AZ203" i="11"/>
  <c r="AX203" i="11" s="1"/>
  <c r="BD203" i="11" s="1"/>
  <c r="AV204" i="11" s="1"/>
  <c r="AZ203" i="10"/>
  <c r="AX203" i="10" s="1"/>
  <c r="BD203" i="10" s="1"/>
  <c r="AV204" i="10" s="1"/>
  <c r="AZ266" i="10"/>
  <c r="AX266" i="10" s="1"/>
  <c r="BD266" i="10" s="1"/>
  <c r="AV267" i="10" s="1"/>
  <c r="AZ204" i="9"/>
  <c r="AX204" i="9" s="1"/>
  <c r="BD204" i="9" s="1"/>
  <c r="AZ267" i="9"/>
  <c r="AX267" i="9" s="1"/>
  <c r="BD267" i="9" s="1"/>
  <c r="AV268" i="9" s="1"/>
  <c r="AK266" i="11"/>
  <c r="AI266" i="11" s="1"/>
  <c r="AO266" i="11" s="1"/>
  <c r="AG267" i="11" s="1"/>
  <c r="AK202" i="11"/>
  <c r="AI202" i="11" s="1"/>
  <c r="AO202" i="11" s="1"/>
  <c r="AG203" i="11" s="1"/>
  <c r="AK266" i="10"/>
  <c r="AI266" i="10" s="1"/>
  <c r="AO266" i="10" s="1"/>
  <c r="AG267" i="10" s="1"/>
  <c r="AK202" i="10"/>
  <c r="AI202" i="10" s="1"/>
  <c r="AO202" i="10" s="1"/>
  <c r="AG203" i="10" s="1"/>
  <c r="AI176" i="9"/>
  <c r="AO176" i="9" s="1"/>
  <c r="AK267" i="9"/>
  <c r="AI267" i="9" s="1"/>
  <c r="AO267" i="9" s="1"/>
  <c r="AG268" i="9" s="1"/>
  <c r="Z203" i="11"/>
  <c r="R204" i="11" s="1"/>
  <c r="V203" i="11"/>
  <c r="X203" i="11" s="1"/>
  <c r="Z203" i="10"/>
  <c r="R204" i="10" s="1"/>
  <c r="V203" i="10"/>
  <c r="X203" i="10" s="1"/>
  <c r="Z268" i="9"/>
  <c r="R269" i="9" s="1"/>
  <c r="V268" i="9"/>
  <c r="X268" i="9" s="1"/>
  <c r="Z204" i="9"/>
  <c r="V204" i="9"/>
  <c r="X204" i="9" s="1"/>
  <c r="X205" i="9" s="1"/>
  <c r="AT267" i="7"/>
  <c r="AR267" i="7" s="1"/>
  <c r="AX267" i="7" s="1"/>
  <c r="AP268" i="7" s="1"/>
  <c r="AG266" i="7"/>
  <c r="AE266" i="7" s="1"/>
  <c r="AK266" i="7" s="1"/>
  <c r="AC267" i="7" s="1"/>
  <c r="AT267" i="6"/>
  <c r="AR267" i="6" s="1"/>
  <c r="AX267" i="6" s="1"/>
  <c r="AP268" i="6" s="1"/>
  <c r="AG266" i="6"/>
  <c r="AE266" i="6" s="1"/>
  <c r="AK266" i="6" s="1"/>
  <c r="AC267" i="6" s="1"/>
  <c r="AT268" i="5"/>
  <c r="AR268" i="5" s="1"/>
  <c r="AX268" i="5" s="1"/>
  <c r="AP269" i="5" s="1"/>
  <c r="AG268" i="5"/>
  <c r="AE268" i="5" s="1"/>
  <c r="AK268" i="5" s="1"/>
  <c r="AC269" i="5" s="1"/>
  <c r="AT203" i="7"/>
  <c r="AR203" i="7" s="1"/>
  <c r="AX203" i="7" s="1"/>
  <c r="AP204" i="7" s="1"/>
  <c r="AT203" i="6"/>
  <c r="AR203" i="6" s="1"/>
  <c r="AX203" i="6" s="1"/>
  <c r="AP204" i="6" s="1"/>
  <c r="AT203" i="5"/>
  <c r="AR203" i="5" s="1"/>
  <c r="AX203" i="5" s="1"/>
  <c r="AP204" i="5" s="1"/>
  <c r="AG203" i="7"/>
  <c r="AE203" i="7" s="1"/>
  <c r="AK203" i="7" s="1"/>
  <c r="AC204" i="7" s="1"/>
  <c r="AG203" i="6"/>
  <c r="AE203" i="6" s="1"/>
  <c r="AK203" i="6" s="1"/>
  <c r="AC204" i="6" s="1"/>
  <c r="AG204" i="5"/>
  <c r="AG205" i="5" s="1"/>
  <c r="G36" i="8" s="1"/>
  <c r="X202" i="7"/>
  <c r="P203" i="7" s="1"/>
  <c r="T202" i="7"/>
  <c r="V202" i="7" s="1"/>
  <c r="X202" i="6"/>
  <c r="P203" i="6" s="1"/>
  <c r="T202" i="6"/>
  <c r="V202" i="6" s="1"/>
  <c r="X202" i="5"/>
  <c r="P203" i="5" s="1"/>
  <c r="T202" i="5"/>
  <c r="V202" i="5" s="1"/>
  <c r="K201" i="6" l="1"/>
  <c r="C202" i="6" s="1"/>
  <c r="G201" i="6"/>
  <c r="I201" i="6" s="1"/>
  <c r="K265" i="6"/>
  <c r="C266" i="6" s="1"/>
  <c r="G265" i="6"/>
  <c r="I265" i="6" s="1"/>
  <c r="K267" i="10"/>
  <c r="C268" i="10" s="1"/>
  <c r="G267" i="10"/>
  <c r="I267" i="10" s="1"/>
  <c r="K267" i="11"/>
  <c r="C268" i="11" s="1"/>
  <c r="G267" i="11"/>
  <c r="I267" i="11" s="1"/>
  <c r="K203" i="11"/>
  <c r="C204" i="11" s="1"/>
  <c r="G203" i="11"/>
  <c r="I203" i="11" s="1"/>
  <c r="K201" i="7"/>
  <c r="C202" i="7" s="1"/>
  <c r="G201" i="7"/>
  <c r="I201" i="7" s="1"/>
  <c r="K204" i="10"/>
  <c r="G204" i="10"/>
  <c r="I204" i="10" s="1"/>
  <c r="I205" i="10" s="1"/>
  <c r="K265" i="7"/>
  <c r="C266" i="7" s="1"/>
  <c r="G265" i="7"/>
  <c r="I265" i="7" s="1"/>
  <c r="T265" i="6"/>
  <c r="V265" i="6" s="1"/>
  <c r="X265" i="6"/>
  <c r="P266" i="6" s="1"/>
  <c r="T265" i="7"/>
  <c r="V265" i="7" s="1"/>
  <c r="X265" i="7"/>
  <c r="P266" i="7" s="1"/>
  <c r="X265" i="5"/>
  <c r="P266" i="5" s="1"/>
  <c r="T265" i="5"/>
  <c r="V265" i="5" s="1"/>
  <c r="K201" i="5"/>
  <c r="C202" i="5" s="1"/>
  <c r="G201" i="5"/>
  <c r="I201" i="5" s="1"/>
  <c r="G265" i="5"/>
  <c r="I265" i="5" s="1"/>
  <c r="K265" i="5"/>
  <c r="C266" i="5" s="1"/>
  <c r="Z268" i="11"/>
  <c r="R269" i="11" s="1"/>
  <c r="V268" i="11"/>
  <c r="X268" i="11" s="1"/>
  <c r="Z268" i="10"/>
  <c r="R269" i="10" s="1"/>
  <c r="V268" i="10"/>
  <c r="X268" i="10" s="1"/>
  <c r="K203" i="9"/>
  <c r="C204" i="9" s="1"/>
  <c r="G203" i="9"/>
  <c r="I203" i="9" s="1"/>
  <c r="K267" i="9"/>
  <c r="C268" i="9" s="1"/>
  <c r="G267" i="9"/>
  <c r="I267" i="9" s="1"/>
  <c r="AZ204" i="11"/>
  <c r="AX204" i="11" s="1"/>
  <c r="BD204" i="11" s="1"/>
  <c r="AZ267" i="11"/>
  <c r="AX267" i="11" s="1"/>
  <c r="BD267" i="11" s="1"/>
  <c r="AV268" i="11" s="1"/>
  <c r="AZ267" i="10"/>
  <c r="AX267" i="10" s="1"/>
  <c r="BD267" i="10" s="1"/>
  <c r="AV268" i="10" s="1"/>
  <c r="AZ204" i="10"/>
  <c r="AX204" i="10" s="1"/>
  <c r="BD204" i="10" s="1"/>
  <c r="AZ268" i="9"/>
  <c r="AX268" i="9" s="1"/>
  <c r="BD268" i="9" s="1"/>
  <c r="AV269" i="9" s="1"/>
  <c r="AK203" i="11"/>
  <c r="AI203" i="11" s="1"/>
  <c r="AO203" i="11" s="1"/>
  <c r="AG204" i="11" s="1"/>
  <c r="AK267" i="11"/>
  <c r="AI267" i="11" s="1"/>
  <c r="AO267" i="11" s="1"/>
  <c r="AG268" i="11" s="1"/>
  <c r="AK203" i="10"/>
  <c r="AI203" i="10" s="1"/>
  <c r="AO203" i="10" s="1"/>
  <c r="AG204" i="10" s="1"/>
  <c r="AK267" i="10"/>
  <c r="AI267" i="10" s="1"/>
  <c r="AO267" i="10" s="1"/>
  <c r="AG268" i="10" s="1"/>
  <c r="AG177" i="9"/>
  <c r="AK177" i="9" s="1"/>
  <c r="AK268" i="9"/>
  <c r="AI268" i="9" s="1"/>
  <c r="AO268" i="9" s="1"/>
  <c r="AG269" i="9" s="1"/>
  <c r="Z204" i="11"/>
  <c r="V204" i="11"/>
  <c r="X204" i="11" s="1"/>
  <c r="X205" i="11" s="1"/>
  <c r="Z204" i="10"/>
  <c r="V204" i="10"/>
  <c r="X204" i="10" s="1"/>
  <c r="X205" i="10" s="1"/>
  <c r="Z269" i="9"/>
  <c r="R270" i="9" s="1"/>
  <c r="V269" i="9"/>
  <c r="X269" i="9" s="1"/>
  <c r="AG267" i="7"/>
  <c r="AE267" i="7" s="1"/>
  <c r="AK267" i="7" s="1"/>
  <c r="AC268" i="7" s="1"/>
  <c r="AT268" i="7"/>
  <c r="AR268" i="7" s="1"/>
  <c r="AX268" i="7" s="1"/>
  <c r="AP269" i="7" s="1"/>
  <c r="AG267" i="6"/>
  <c r="AE267" i="6" s="1"/>
  <c r="AK267" i="6" s="1"/>
  <c r="AC268" i="6" s="1"/>
  <c r="AT268" i="6"/>
  <c r="AR268" i="6" s="1"/>
  <c r="AX268" i="6" s="1"/>
  <c r="AP269" i="6" s="1"/>
  <c r="AT269" i="5"/>
  <c r="AR269" i="5" s="1"/>
  <c r="AX269" i="5" s="1"/>
  <c r="AP270" i="5" s="1"/>
  <c r="AG269" i="5"/>
  <c r="AE269" i="5" s="1"/>
  <c r="AK269" i="5" s="1"/>
  <c r="AC270" i="5" s="1"/>
  <c r="AT204" i="7"/>
  <c r="AT204" i="6"/>
  <c r="AT204" i="5"/>
  <c r="AG204" i="7"/>
  <c r="AG204" i="6"/>
  <c r="AI205" i="5"/>
  <c r="G9" i="8" s="1"/>
  <c r="AE204" i="5"/>
  <c r="AK204" i="5" s="1"/>
  <c r="X203" i="7"/>
  <c r="P204" i="7" s="1"/>
  <c r="T203" i="7"/>
  <c r="V203" i="7" s="1"/>
  <c r="X203" i="6"/>
  <c r="P204" i="6" s="1"/>
  <c r="T203" i="6"/>
  <c r="V203" i="6" s="1"/>
  <c r="X203" i="5"/>
  <c r="P204" i="5" s="1"/>
  <c r="T203" i="5"/>
  <c r="V203" i="5" s="1"/>
  <c r="AE204" i="7" l="1"/>
  <c r="AK204" i="7" s="1"/>
  <c r="AG205" i="7"/>
  <c r="G54" i="8" s="1"/>
  <c r="AR204" i="6"/>
  <c r="AT205" i="6"/>
  <c r="I45" i="8" s="1"/>
  <c r="X266" i="7"/>
  <c r="P267" i="7" s="1"/>
  <c r="T266" i="7"/>
  <c r="V266" i="7" s="1"/>
  <c r="X266" i="6"/>
  <c r="P267" i="6" s="1"/>
  <c r="T266" i="6"/>
  <c r="V266" i="6" s="1"/>
  <c r="AE204" i="6"/>
  <c r="AK204" i="6" s="1"/>
  <c r="AG205" i="6"/>
  <c r="G45" i="8" s="1"/>
  <c r="AR204" i="7"/>
  <c r="AX204" i="7" s="1"/>
  <c r="AT205" i="7"/>
  <c r="I54" i="8" s="1"/>
  <c r="K266" i="7"/>
  <c r="C267" i="7" s="1"/>
  <c r="G266" i="7"/>
  <c r="I266" i="7" s="1"/>
  <c r="K202" i="7"/>
  <c r="C203" i="7" s="1"/>
  <c r="G202" i="7"/>
  <c r="I202" i="7" s="1"/>
  <c r="K204" i="11"/>
  <c r="G204" i="11"/>
  <c r="I204" i="11" s="1"/>
  <c r="I205" i="11" s="1"/>
  <c r="K268" i="11"/>
  <c r="C269" i="11" s="1"/>
  <c r="G268" i="11"/>
  <c r="I268" i="11" s="1"/>
  <c r="K268" i="10"/>
  <c r="C269" i="10" s="1"/>
  <c r="G268" i="10"/>
  <c r="I268" i="10" s="1"/>
  <c r="K266" i="6"/>
  <c r="C267" i="6" s="1"/>
  <c r="G266" i="6"/>
  <c r="I266" i="6" s="1"/>
  <c r="K202" i="6"/>
  <c r="C203" i="6" s="1"/>
  <c r="G202" i="6"/>
  <c r="I202" i="6" s="1"/>
  <c r="K266" i="5"/>
  <c r="C267" i="5" s="1"/>
  <c r="G266" i="5"/>
  <c r="I266" i="5" s="1"/>
  <c r="AR204" i="5"/>
  <c r="AX204" i="5" s="1"/>
  <c r="AT205" i="5"/>
  <c r="I36" i="8" s="1"/>
  <c r="K202" i="5"/>
  <c r="C203" i="5" s="1"/>
  <c r="G202" i="5"/>
  <c r="X266" i="5"/>
  <c r="P267" i="5" s="1"/>
  <c r="T266" i="5"/>
  <c r="V266" i="5" s="1"/>
  <c r="Z269" i="11"/>
  <c r="R270" i="11" s="1"/>
  <c r="V269" i="11"/>
  <c r="X269" i="11" s="1"/>
  <c r="Z269" i="10"/>
  <c r="R270" i="10" s="1"/>
  <c r="V269" i="10"/>
  <c r="X269" i="10" s="1"/>
  <c r="K268" i="9"/>
  <c r="C269" i="9" s="1"/>
  <c r="G268" i="9"/>
  <c r="I268" i="9" s="1"/>
  <c r="G204" i="9"/>
  <c r="I204" i="9" s="1"/>
  <c r="I205" i="9" s="1"/>
  <c r="K204" i="9"/>
  <c r="AZ268" i="11"/>
  <c r="AX268" i="11" s="1"/>
  <c r="BD268" i="11" s="1"/>
  <c r="AV269" i="11" s="1"/>
  <c r="AZ268" i="10"/>
  <c r="AX268" i="10" s="1"/>
  <c r="BD268" i="10" s="1"/>
  <c r="AV269" i="10" s="1"/>
  <c r="AZ269" i="9"/>
  <c r="AX269" i="9" s="1"/>
  <c r="BD269" i="9" s="1"/>
  <c r="AV270" i="9" s="1"/>
  <c r="AK268" i="11"/>
  <c r="AI268" i="11" s="1"/>
  <c r="AO268" i="11" s="1"/>
  <c r="AG269" i="11" s="1"/>
  <c r="AK204" i="11"/>
  <c r="AI204" i="11" s="1"/>
  <c r="AO204" i="11" s="1"/>
  <c r="AK268" i="10"/>
  <c r="AI268" i="10" s="1"/>
  <c r="AO268" i="10" s="1"/>
  <c r="AG269" i="10" s="1"/>
  <c r="AK204" i="10"/>
  <c r="AI204" i="10" s="1"/>
  <c r="AO204" i="10" s="1"/>
  <c r="AI177" i="9"/>
  <c r="AO177" i="9" s="1"/>
  <c r="AK269" i="9"/>
  <c r="AI269" i="9" s="1"/>
  <c r="AO269" i="9" s="1"/>
  <c r="AG270" i="9" s="1"/>
  <c r="Z270" i="9"/>
  <c r="R271" i="9" s="1"/>
  <c r="V270" i="9"/>
  <c r="X270" i="9" s="1"/>
  <c r="AT269" i="7"/>
  <c r="AR269" i="7" s="1"/>
  <c r="AX269" i="7" s="1"/>
  <c r="AP270" i="7" s="1"/>
  <c r="AG268" i="7"/>
  <c r="AE268" i="7" s="1"/>
  <c r="AK268" i="7" s="1"/>
  <c r="AC269" i="7" s="1"/>
  <c r="AG268" i="6"/>
  <c r="AE268" i="6" s="1"/>
  <c r="AK268" i="6" s="1"/>
  <c r="AC269" i="6" s="1"/>
  <c r="AT269" i="6"/>
  <c r="AR269" i="6" s="1"/>
  <c r="AX269" i="6" s="1"/>
  <c r="AP270" i="6" s="1"/>
  <c r="AT270" i="5"/>
  <c r="AR270" i="5" s="1"/>
  <c r="AX270" i="5" s="1"/>
  <c r="AP271" i="5" s="1"/>
  <c r="AG270" i="5"/>
  <c r="AE270" i="5" s="1"/>
  <c r="AK270" i="5" s="1"/>
  <c r="AC271" i="5" s="1"/>
  <c r="X204" i="7"/>
  <c r="T204" i="7"/>
  <c r="X204" i="6"/>
  <c r="T204" i="6"/>
  <c r="X204" i="5"/>
  <c r="T204" i="5"/>
  <c r="AE10" i="5"/>
  <c r="AK10" i="5" s="1"/>
  <c r="AC11" i="5" s="1"/>
  <c r="V204" i="6" l="1"/>
  <c r="V205" i="6" s="1"/>
  <c r="E18" i="8" s="1"/>
  <c r="T205" i="6"/>
  <c r="E45" i="8" s="1"/>
  <c r="V204" i="7"/>
  <c r="V205" i="7" s="1"/>
  <c r="E27" i="8" s="1"/>
  <c r="T205" i="7"/>
  <c r="E54" i="8" s="1"/>
  <c r="K203" i="6"/>
  <c r="C204" i="6" s="1"/>
  <c r="G203" i="6"/>
  <c r="I203" i="6" s="1"/>
  <c r="K267" i="6"/>
  <c r="C268" i="6" s="1"/>
  <c r="G267" i="6"/>
  <c r="I267" i="6" s="1"/>
  <c r="K269" i="10"/>
  <c r="C270" i="10" s="1"/>
  <c r="G269" i="10"/>
  <c r="I269" i="10" s="1"/>
  <c r="K269" i="11"/>
  <c r="C270" i="11" s="1"/>
  <c r="G269" i="11"/>
  <c r="I269" i="11" s="1"/>
  <c r="K203" i="7"/>
  <c r="C204" i="7" s="1"/>
  <c r="G203" i="7"/>
  <c r="I203" i="7" s="1"/>
  <c r="K267" i="7"/>
  <c r="C268" i="7" s="1"/>
  <c r="G267" i="7"/>
  <c r="I267" i="7" s="1"/>
  <c r="T267" i="6"/>
  <c r="V267" i="6" s="1"/>
  <c r="X267" i="6"/>
  <c r="P268" i="6" s="1"/>
  <c r="T267" i="7"/>
  <c r="V267" i="7" s="1"/>
  <c r="X267" i="7"/>
  <c r="P268" i="7" s="1"/>
  <c r="AX204" i="6"/>
  <c r="AR205" i="6"/>
  <c r="I202" i="5"/>
  <c r="V204" i="5"/>
  <c r="V205" i="5" s="1"/>
  <c r="E9" i="8" s="1"/>
  <c r="T205" i="5"/>
  <c r="E36" i="8" s="1"/>
  <c r="X267" i="5"/>
  <c r="P268" i="5" s="1"/>
  <c r="T267" i="5"/>
  <c r="V267" i="5" s="1"/>
  <c r="K203" i="5"/>
  <c r="C204" i="5" s="1"/>
  <c r="G203" i="5"/>
  <c r="I203" i="5" s="1"/>
  <c r="G267" i="5"/>
  <c r="I267" i="5" s="1"/>
  <c r="K267" i="5"/>
  <c r="C268" i="5" s="1"/>
  <c r="V270" i="11"/>
  <c r="X270" i="11" s="1"/>
  <c r="Z270" i="11"/>
  <c r="R271" i="11" s="1"/>
  <c r="V270" i="10"/>
  <c r="X270" i="10" s="1"/>
  <c r="Z270" i="10"/>
  <c r="R271" i="10" s="1"/>
  <c r="G269" i="9"/>
  <c r="I269" i="9" s="1"/>
  <c r="K269" i="9"/>
  <c r="C270" i="9" s="1"/>
  <c r="AZ269" i="11"/>
  <c r="AX269" i="11" s="1"/>
  <c r="BD269" i="11" s="1"/>
  <c r="AV270" i="11" s="1"/>
  <c r="AZ269" i="10"/>
  <c r="AX269" i="10" s="1"/>
  <c r="BD269" i="10" s="1"/>
  <c r="AV270" i="10" s="1"/>
  <c r="AZ270" i="9"/>
  <c r="AX270" i="9" s="1"/>
  <c r="BD270" i="9" s="1"/>
  <c r="AV271" i="9" s="1"/>
  <c r="AK269" i="11"/>
  <c r="AI269" i="11" s="1"/>
  <c r="AO269" i="11" s="1"/>
  <c r="AG270" i="11" s="1"/>
  <c r="AK269" i="10"/>
  <c r="AI269" i="10" s="1"/>
  <c r="AO269" i="10" s="1"/>
  <c r="AG270" i="10" s="1"/>
  <c r="AG178" i="9"/>
  <c r="AK178" i="9" s="1"/>
  <c r="AK270" i="9"/>
  <c r="AI270" i="9" s="1"/>
  <c r="AO270" i="9" s="1"/>
  <c r="AG271" i="9" s="1"/>
  <c r="Z271" i="9"/>
  <c r="R272" i="9" s="1"/>
  <c r="V271" i="9"/>
  <c r="X271" i="9" s="1"/>
  <c r="AG269" i="7"/>
  <c r="AE269" i="7" s="1"/>
  <c r="AK269" i="7" s="1"/>
  <c r="AC270" i="7" s="1"/>
  <c r="AT270" i="7"/>
  <c r="AR270" i="7" s="1"/>
  <c r="AX270" i="7" s="1"/>
  <c r="AP271" i="7" s="1"/>
  <c r="AT270" i="6"/>
  <c r="AR270" i="6" s="1"/>
  <c r="AX270" i="6" s="1"/>
  <c r="AP271" i="6" s="1"/>
  <c r="AG269" i="6"/>
  <c r="AE269" i="6" s="1"/>
  <c r="AK269" i="6" s="1"/>
  <c r="AC270" i="6" s="1"/>
  <c r="AT271" i="5"/>
  <c r="AR271" i="5" s="1"/>
  <c r="AX271" i="5" s="1"/>
  <c r="AP272" i="5" s="1"/>
  <c r="AG271" i="5"/>
  <c r="AE271" i="5" s="1"/>
  <c r="AK271" i="5" s="1"/>
  <c r="AC272" i="5" s="1"/>
  <c r="AG11" i="5"/>
  <c r="T268" i="7" l="1"/>
  <c r="V268" i="7" s="1"/>
  <c r="X268" i="7"/>
  <c r="P269" i="7" s="1"/>
  <c r="X268" i="6"/>
  <c r="P269" i="6" s="1"/>
  <c r="T268" i="6"/>
  <c r="V268" i="6" s="1"/>
  <c r="K268" i="7"/>
  <c r="C269" i="7" s="1"/>
  <c r="G268" i="7"/>
  <c r="I268" i="7" s="1"/>
  <c r="G204" i="7"/>
  <c r="K204" i="7"/>
  <c r="K270" i="11"/>
  <c r="C271" i="11" s="1"/>
  <c r="G270" i="11"/>
  <c r="I270" i="11" s="1"/>
  <c r="K270" i="10"/>
  <c r="C271" i="10" s="1"/>
  <c r="G270" i="10"/>
  <c r="I270" i="10" s="1"/>
  <c r="K268" i="6"/>
  <c r="C269" i="6" s="1"/>
  <c r="G268" i="6"/>
  <c r="I268" i="6" s="1"/>
  <c r="G204" i="6"/>
  <c r="K204" i="6"/>
  <c r="K268" i="5"/>
  <c r="C269" i="5" s="1"/>
  <c r="G268" i="5"/>
  <c r="I268" i="5" s="1"/>
  <c r="K204" i="5"/>
  <c r="G204" i="5"/>
  <c r="I204" i="5" s="1"/>
  <c r="I205" i="5" s="1"/>
  <c r="C9" i="8" s="1"/>
  <c r="X268" i="5"/>
  <c r="P269" i="5" s="1"/>
  <c r="T268" i="5"/>
  <c r="V268" i="5" s="1"/>
  <c r="V271" i="11"/>
  <c r="X271" i="11" s="1"/>
  <c r="Z271" i="11"/>
  <c r="R272" i="11" s="1"/>
  <c r="V271" i="10"/>
  <c r="X271" i="10" s="1"/>
  <c r="Z271" i="10"/>
  <c r="R272" i="10" s="1"/>
  <c r="G270" i="9"/>
  <c r="I270" i="9" s="1"/>
  <c r="K270" i="9"/>
  <c r="C271" i="9" s="1"/>
  <c r="AZ270" i="11"/>
  <c r="AX270" i="11" s="1"/>
  <c r="BD270" i="11" s="1"/>
  <c r="AV271" i="11" s="1"/>
  <c r="AZ270" i="10"/>
  <c r="AX270" i="10" s="1"/>
  <c r="BD270" i="10" s="1"/>
  <c r="AV271" i="10" s="1"/>
  <c r="AZ271" i="9"/>
  <c r="AX271" i="9" s="1"/>
  <c r="BD271" i="9" s="1"/>
  <c r="AV272" i="9" s="1"/>
  <c r="AK270" i="11"/>
  <c r="AI270" i="11" s="1"/>
  <c r="AO270" i="11" s="1"/>
  <c r="AG271" i="11" s="1"/>
  <c r="AK270" i="10"/>
  <c r="AI270" i="10" s="1"/>
  <c r="AO270" i="10" s="1"/>
  <c r="AG271" i="10" s="1"/>
  <c r="AI178" i="9"/>
  <c r="AO178" i="9" s="1"/>
  <c r="AK271" i="9"/>
  <c r="AI271" i="9" s="1"/>
  <c r="AO271" i="9" s="1"/>
  <c r="AG272" i="9" s="1"/>
  <c r="Z272" i="9"/>
  <c r="R273" i="9" s="1"/>
  <c r="V272" i="9"/>
  <c r="X272" i="9" s="1"/>
  <c r="AT271" i="7"/>
  <c r="AR271" i="7" s="1"/>
  <c r="AX271" i="7" s="1"/>
  <c r="AP272" i="7" s="1"/>
  <c r="AG270" i="7"/>
  <c r="AE270" i="7" s="1"/>
  <c r="AK270" i="7" s="1"/>
  <c r="AC271" i="7" s="1"/>
  <c r="AG270" i="6"/>
  <c r="AE270" i="6" s="1"/>
  <c r="AK270" i="6" s="1"/>
  <c r="AC271" i="6" s="1"/>
  <c r="AT271" i="6"/>
  <c r="AR271" i="6" s="1"/>
  <c r="AX271" i="6" s="1"/>
  <c r="AP272" i="6" s="1"/>
  <c r="AT272" i="5"/>
  <c r="AR272" i="5" s="1"/>
  <c r="AX272" i="5" s="1"/>
  <c r="AP273" i="5" s="1"/>
  <c r="AG272" i="5"/>
  <c r="AE272" i="5" s="1"/>
  <c r="AK272" i="5" s="1"/>
  <c r="AC273" i="5" s="1"/>
  <c r="AE11" i="5"/>
  <c r="AK11" i="5" s="1"/>
  <c r="AC12" i="5" s="1"/>
  <c r="X269" i="7" l="1"/>
  <c r="P270" i="7" s="1"/>
  <c r="T269" i="7"/>
  <c r="V269" i="7" s="1"/>
  <c r="I204" i="6"/>
  <c r="I205" i="6" s="1"/>
  <c r="C18" i="8" s="1"/>
  <c r="G205" i="6"/>
  <c r="C45" i="8" s="1"/>
  <c r="K269" i="6"/>
  <c r="C270" i="6" s="1"/>
  <c r="G269" i="6"/>
  <c r="I269" i="6" s="1"/>
  <c r="K271" i="10"/>
  <c r="C272" i="10" s="1"/>
  <c r="G271" i="10"/>
  <c r="I271" i="10" s="1"/>
  <c r="K271" i="11"/>
  <c r="C272" i="11" s="1"/>
  <c r="G271" i="11"/>
  <c r="I271" i="11" s="1"/>
  <c r="I204" i="7"/>
  <c r="I205" i="7" s="1"/>
  <c r="C27" i="8" s="1"/>
  <c r="G205" i="7"/>
  <c r="C54" i="8" s="1"/>
  <c r="G269" i="7"/>
  <c r="I269" i="7" s="1"/>
  <c r="K269" i="7"/>
  <c r="C270" i="7" s="1"/>
  <c r="X269" i="6"/>
  <c r="P270" i="6" s="1"/>
  <c r="T269" i="6"/>
  <c r="V269" i="6" s="1"/>
  <c r="G205" i="5"/>
  <c r="C36" i="8" s="1"/>
  <c r="G269" i="5"/>
  <c r="I269" i="5" s="1"/>
  <c r="K269" i="5"/>
  <c r="C270" i="5" s="1"/>
  <c r="X269" i="5"/>
  <c r="P270" i="5" s="1"/>
  <c r="T269" i="5"/>
  <c r="V269" i="5" s="1"/>
  <c r="V272" i="11"/>
  <c r="X272" i="11" s="1"/>
  <c r="Z272" i="11"/>
  <c r="R273" i="11" s="1"/>
  <c r="V272" i="10"/>
  <c r="X272" i="10" s="1"/>
  <c r="Z272" i="10"/>
  <c r="R273" i="10" s="1"/>
  <c r="G271" i="9"/>
  <c r="I271" i="9" s="1"/>
  <c r="K271" i="9"/>
  <c r="C272" i="9" s="1"/>
  <c r="AZ271" i="11"/>
  <c r="AX271" i="11" s="1"/>
  <c r="BD271" i="11" s="1"/>
  <c r="AV272" i="11" s="1"/>
  <c r="AZ271" i="10"/>
  <c r="AX271" i="10" s="1"/>
  <c r="BD271" i="10" s="1"/>
  <c r="AV272" i="10" s="1"/>
  <c r="AZ272" i="9"/>
  <c r="AX272" i="9" s="1"/>
  <c r="BD272" i="9" s="1"/>
  <c r="AV273" i="9" s="1"/>
  <c r="AK271" i="11"/>
  <c r="AI271" i="11" s="1"/>
  <c r="AO271" i="11" s="1"/>
  <c r="AG272" i="11" s="1"/>
  <c r="AK271" i="10"/>
  <c r="AI271" i="10" s="1"/>
  <c r="AO271" i="10" s="1"/>
  <c r="AG272" i="10" s="1"/>
  <c r="AG179" i="9"/>
  <c r="AK179" i="9" s="1"/>
  <c r="AK272" i="9"/>
  <c r="AI272" i="9" s="1"/>
  <c r="AO272" i="9" s="1"/>
  <c r="AG273" i="9" s="1"/>
  <c r="Z273" i="9"/>
  <c r="R274" i="9" s="1"/>
  <c r="V273" i="9"/>
  <c r="X273" i="9" s="1"/>
  <c r="AG271" i="7"/>
  <c r="AE271" i="7" s="1"/>
  <c r="AK271" i="7" s="1"/>
  <c r="AC272" i="7" s="1"/>
  <c r="AT272" i="7"/>
  <c r="AR272" i="7" s="1"/>
  <c r="AX272" i="7" s="1"/>
  <c r="AP273" i="7" s="1"/>
  <c r="AT272" i="6"/>
  <c r="AR272" i="6" s="1"/>
  <c r="AX272" i="6" s="1"/>
  <c r="AP273" i="6" s="1"/>
  <c r="AG271" i="6"/>
  <c r="AE271" i="6" s="1"/>
  <c r="AK271" i="6" s="1"/>
  <c r="AC272" i="6" s="1"/>
  <c r="AT273" i="5"/>
  <c r="AR273" i="5" s="1"/>
  <c r="AX273" i="5" s="1"/>
  <c r="AP274" i="5" s="1"/>
  <c r="AG273" i="5"/>
  <c r="AE273" i="5" s="1"/>
  <c r="AK273" i="5" s="1"/>
  <c r="AC274" i="5" s="1"/>
  <c r="AG12" i="5"/>
  <c r="G270" i="7" l="1"/>
  <c r="I270" i="7" s="1"/>
  <c r="K270" i="7"/>
  <c r="C271" i="7" s="1"/>
  <c r="X270" i="6"/>
  <c r="P271" i="6" s="1"/>
  <c r="T270" i="6"/>
  <c r="V270" i="6" s="1"/>
  <c r="G272" i="11"/>
  <c r="I272" i="11" s="1"/>
  <c r="K272" i="11"/>
  <c r="C273" i="11" s="1"/>
  <c r="G272" i="10"/>
  <c r="I272" i="10" s="1"/>
  <c r="K272" i="10"/>
  <c r="C273" i="10" s="1"/>
  <c r="G270" i="6"/>
  <c r="I270" i="6" s="1"/>
  <c r="K270" i="6"/>
  <c r="C271" i="6" s="1"/>
  <c r="X270" i="7"/>
  <c r="P271" i="7" s="1"/>
  <c r="T270" i="7"/>
  <c r="V270" i="7" s="1"/>
  <c r="T270" i="5"/>
  <c r="V270" i="5" s="1"/>
  <c r="X270" i="5"/>
  <c r="P271" i="5" s="1"/>
  <c r="K270" i="5"/>
  <c r="C271" i="5" s="1"/>
  <c r="G270" i="5"/>
  <c r="I270" i="5" s="1"/>
  <c r="V273" i="11"/>
  <c r="X273" i="11" s="1"/>
  <c r="Z273" i="11"/>
  <c r="R274" i="11" s="1"/>
  <c r="V273" i="10"/>
  <c r="X273" i="10" s="1"/>
  <c r="Z273" i="10"/>
  <c r="R274" i="10" s="1"/>
  <c r="G272" i="9"/>
  <c r="I272" i="9" s="1"/>
  <c r="K272" i="9"/>
  <c r="C273" i="9" s="1"/>
  <c r="AZ272" i="11"/>
  <c r="AX272" i="11" s="1"/>
  <c r="BD272" i="11" s="1"/>
  <c r="AV273" i="11" s="1"/>
  <c r="AZ272" i="10"/>
  <c r="AX272" i="10" s="1"/>
  <c r="BD272" i="10" s="1"/>
  <c r="AV273" i="10" s="1"/>
  <c r="AZ273" i="9"/>
  <c r="AX273" i="9" s="1"/>
  <c r="BD273" i="9" s="1"/>
  <c r="AV274" i="9" s="1"/>
  <c r="AK272" i="11"/>
  <c r="AI272" i="11" s="1"/>
  <c r="AO272" i="11" s="1"/>
  <c r="AG273" i="11" s="1"/>
  <c r="AK272" i="10"/>
  <c r="AI272" i="10" s="1"/>
  <c r="AO272" i="10" s="1"/>
  <c r="AG273" i="10" s="1"/>
  <c r="AI179" i="9"/>
  <c r="AO179" i="9" s="1"/>
  <c r="AK273" i="9"/>
  <c r="AI273" i="9" s="1"/>
  <c r="AO273" i="9" s="1"/>
  <c r="AG274" i="9" s="1"/>
  <c r="Z274" i="9"/>
  <c r="R275" i="9" s="1"/>
  <c r="V274" i="9"/>
  <c r="X274" i="9" s="1"/>
  <c r="AT273" i="7"/>
  <c r="AR273" i="7" s="1"/>
  <c r="AX273" i="7" s="1"/>
  <c r="AP274" i="7" s="1"/>
  <c r="AG272" i="7"/>
  <c r="AE272" i="7" s="1"/>
  <c r="AK272" i="7" s="1"/>
  <c r="AC273" i="7" s="1"/>
  <c r="AG272" i="6"/>
  <c r="AE272" i="6" s="1"/>
  <c r="AK272" i="6" s="1"/>
  <c r="AC273" i="6" s="1"/>
  <c r="AT273" i="6"/>
  <c r="AR273" i="6" s="1"/>
  <c r="AX273" i="6" s="1"/>
  <c r="AP274" i="6" s="1"/>
  <c r="AT274" i="5"/>
  <c r="AR274" i="5" s="1"/>
  <c r="AX274" i="5" s="1"/>
  <c r="AP275" i="5" s="1"/>
  <c r="AG274" i="5"/>
  <c r="AE274" i="5" s="1"/>
  <c r="AK274" i="5" s="1"/>
  <c r="AC275" i="5" s="1"/>
  <c r="AE12" i="5"/>
  <c r="AK12" i="5" s="1"/>
  <c r="AC13" i="5" s="1"/>
  <c r="K271" i="6" l="1"/>
  <c r="C272" i="6" s="1"/>
  <c r="G271" i="6"/>
  <c r="I271" i="6" s="1"/>
  <c r="K273" i="10"/>
  <c r="C274" i="10" s="1"/>
  <c r="G273" i="10"/>
  <c r="I273" i="10" s="1"/>
  <c r="K273" i="11"/>
  <c r="C274" i="11" s="1"/>
  <c r="G273" i="11"/>
  <c r="I273" i="11" s="1"/>
  <c r="K271" i="7"/>
  <c r="C272" i="7" s="1"/>
  <c r="G271" i="7"/>
  <c r="I271" i="7" s="1"/>
  <c r="X271" i="7"/>
  <c r="P272" i="7" s="1"/>
  <c r="T271" i="7"/>
  <c r="V271" i="7" s="1"/>
  <c r="X271" i="6"/>
  <c r="P272" i="6" s="1"/>
  <c r="T271" i="6"/>
  <c r="V271" i="6" s="1"/>
  <c r="T271" i="5"/>
  <c r="V271" i="5" s="1"/>
  <c r="X271" i="5"/>
  <c r="P272" i="5" s="1"/>
  <c r="G271" i="5"/>
  <c r="I271" i="5" s="1"/>
  <c r="K271" i="5"/>
  <c r="C272" i="5" s="1"/>
  <c r="V274" i="11"/>
  <c r="X274" i="11" s="1"/>
  <c r="Z274" i="11"/>
  <c r="R275" i="11" s="1"/>
  <c r="V274" i="10"/>
  <c r="X274" i="10" s="1"/>
  <c r="Z274" i="10"/>
  <c r="R275" i="10" s="1"/>
  <c r="G273" i="9"/>
  <c r="I273" i="9" s="1"/>
  <c r="K273" i="9"/>
  <c r="C274" i="9" s="1"/>
  <c r="AZ273" i="11"/>
  <c r="AX273" i="11" s="1"/>
  <c r="BD273" i="11" s="1"/>
  <c r="AV274" i="11" s="1"/>
  <c r="AZ273" i="10"/>
  <c r="AX273" i="10" s="1"/>
  <c r="BD273" i="10" s="1"/>
  <c r="AV274" i="10" s="1"/>
  <c r="AZ274" i="9"/>
  <c r="AX274" i="9" s="1"/>
  <c r="BD274" i="9" s="1"/>
  <c r="AV275" i="9" s="1"/>
  <c r="AK273" i="11"/>
  <c r="AI273" i="11" s="1"/>
  <c r="AO273" i="11" s="1"/>
  <c r="AG274" i="11" s="1"/>
  <c r="AK273" i="10"/>
  <c r="AI273" i="10" s="1"/>
  <c r="AO273" i="10" s="1"/>
  <c r="AG274" i="10" s="1"/>
  <c r="AG180" i="9"/>
  <c r="AK180" i="9" s="1"/>
  <c r="AK274" i="9"/>
  <c r="AI274" i="9" s="1"/>
  <c r="AO274" i="9" s="1"/>
  <c r="AG275" i="9" s="1"/>
  <c r="Z275" i="9"/>
  <c r="R276" i="9" s="1"/>
  <c r="V275" i="9"/>
  <c r="X275" i="9" s="1"/>
  <c r="AG273" i="7"/>
  <c r="AE273" i="7" s="1"/>
  <c r="AK273" i="7" s="1"/>
  <c r="AC274" i="7" s="1"/>
  <c r="AT274" i="7"/>
  <c r="AR274" i="7" s="1"/>
  <c r="AX274" i="7" s="1"/>
  <c r="AP275" i="7" s="1"/>
  <c r="AT274" i="6"/>
  <c r="AR274" i="6" s="1"/>
  <c r="AX274" i="6" s="1"/>
  <c r="AP275" i="6" s="1"/>
  <c r="AG273" i="6"/>
  <c r="AE273" i="6" s="1"/>
  <c r="AK273" i="6"/>
  <c r="AC274" i="6" s="1"/>
  <c r="AT275" i="5"/>
  <c r="AR275" i="5" s="1"/>
  <c r="AX275" i="5" s="1"/>
  <c r="AP276" i="5" s="1"/>
  <c r="AG275" i="5"/>
  <c r="AE275" i="5" s="1"/>
  <c r="AK275" i="5" s="1"/>
  <c r="AC276" i="5" s="1"/>
  <c r="AG13" i="5"/>
  <c r="T272" i="6" l="1"/>
  <c r="V272" i="6" s="1"/>
  <c r="X272" i="6"/>
  <c r="P273" i="6" s="1"/>
  <c r="X272" i="7"/>
  <c r="P273" i="7" s="1"/>
  <c r="T272" i="7"/>
  <c r="V272" i="7" s="1"/>
  <c r="K272" i="7"/>
  <c r="C273" i="7" s="1"/>
  <c r="G272" i="7"/>
  <c r="I272" i="7" s="1"/>
  <c r="G274" i="11"/>
  <c r="I274" i="11" s="1"/>
  <c r="K274" i="11"/>
  <c r="C275" i="11" s="1"/>
  <c r="G274" i="10"/>
  <c r="I274" i="10" s="1"/>
  <c r="K274" i="10"/>
  <c r="C275" i="10" s="1"/>
  <c r="K272" i="6"/>
  <c r="C273" i="6" s="1"/>
  <c r="G272" i="6"/>
  <c r="I272" i="6" s="1"/>
  <c r="K272" i="5"/>
  <c r="C273" i="5" s="1"/>
  <c r="G272" i="5"/>
  <c r="I272" i="5" s="1"/>
  <c r="T272" i="5"/>
  <c r="V272" i="5" s="1"/>
  <c r="X272" i="5"/>
  <c r="P273" i="5" s="1"/>
  <c r="V275" i="11"/>
  <c r="X275" i="11" s="1"/>
  <c r="Z275" i="11"/>
  <c r="R276" i="11" s="1"/>
  <c r="Z275" i="10"/>
  <c r="R276" i="10" s="1"/>
  <c r="V275" i="10"/>
  <c r="X275" i="10" s="1"/>
  <c r="G274" i="9"/>
  <c r="I274" i="9" s="1"/>
  <c r="K274" i="9"/>
  <c r="C275" i="9" s="1"/>
  <c r="AZ274" i="11"/>
  <c r="AX274" i="11" s="1"/>
  <c r="BD274" i="11" s="1"/>
  <c r="AV275" i="11" s="1"/>
  <c r="AZ274" i="10"/>
  <c r="AX274" i="10" s="1"/>
  <c r="BD274" i="10" s="1"/>
  <c r="AV275" i="10" s="1"/>
  <c r="AZ275" i="9"/>
  <c r="AX275" i="9" s="1"/>
  <c r="BD275" i="9" s="1"/>
  <c r="AV276" i="9" s="1"/>
  <c r="AK274" i="11"/>
  <c r="AI274" i="11" s="1"/>
  <c r="AO274" i="11" s="1"/>
  <c r="AG275" i="11" s="1"/>
  <c r="AK274" i="10"/>
  <c r="AI274" i="10" s="1"/>
  <c r="AO274" i="10" s="1"/>
  <c r="AG275" i="10" s="1"/>
  <c r="AI180" i="9"/>
  <c r="AO180" i="9" s="1"/>
  <c r="AK275" i="9"/>
  <c r="AI275" i="9" s="1"/>
  <c r="AO275" i="9" s="1"/>
  <c r="AG276" i="9" s="1"/>
  <c r="Z276" i="9"/>
  <c r="R277" i="9" s="1"/>
  <c r="V276" i="9"/>
  <c r="X276" i="9" s="1"/>
  <c r="AT275" i="7"/>
  <c r="AR275" i="7" s="1"/>
  <c r="AX275" i="7" s="1"/>
  <c r="AP276" i="7" s="1"/>
  <c r="AG274" i="7"/>
  <c r="AE274" i="7" s="1"/>
  <c r="AK274" i="7" s="1"/>
  <c r="AC275" i="7" s="1"/>
  <c r="AT275" i="6"/>
  <c r="AR275" i="6" s="1"/>
  <c r="AX275" i="6" s="1"/>
  <c r="AP276" i="6" s="1"/>
  <c r="AG274" i="6"/>
  <c r="AE274" i="6" s="1"/>
  <c r="AK274" i="6" s="1"/>
  <c r="AC275" i="6" s="1"/>
  <c r="AT276" i="5"/>
  <c r="AR276" i="5" s="1"/>
  <c r="AX276" i="5" s="1"/>
  <c r="AP277" i="5" s="1"/>
  <c r="AG276" i="5"/>
  <c r="AE276" i="5" s="1"/>
  <c r="AK276" i="5" s="1"/>
  <c r="AC277" i="5" s="1"/>
  <c r="AE13" i="5"/>
  <c r="AK13" i="5" s="1"/>
  <c r="AC14" i="5" s="1"/>
  <c r="K275" i="10" l="1"/>
  <c r="C276" i="10" s="1"/>
  <c r="G275" i="10"/>
  <c r="I275" i="10" s="1"/>
  <c r="K275" i="11"/>
  <c r="C276" i="11" s="1"/>
  <c r="G275" i="11"/>
  <c r="I275" i="11" s="1"/>
  <c r="T273" i="6"/>
  <c r="V273" i="6" s="1"/>
  <c r="X273" i="6"/>
  <c r="P274" i="6" s="1"/>
  <c r="G273" i="6"/>
  <c r="I273" i="6" s="1"/>
  <c r="K273" i="6"/>
  <c r="C274" i="6" s="1"/>
  <c r="K273" i="7"/>
  <c r="C274" i="7" s="1"/>
  <c r="G273" i="7"/>
  <c r="I273" i="7" s="1"/>
  <c r="T273" i="7"/>
  <c r="V273" i="7" s="1"/>
  <c r="X273" i="7"/>
  <c r="P274" i="7" s="1"/>
  <c r="X273" i="5"/>
  <c r="P274" i="5" s="1"/>
  <c r="T273" i="5"/>
  <c r="V273" i="5" s="1"/>
  <c r="K273" i="5"/>
  <c r="C274" i="5" s="1"/>
  <c r="G273" i="5"/>
  <c r="I273" i="5" s="1"/>
  <c r="V276" i="11"/>
  <c r="X276" i="11" s="1"/>
  <c r="Z276" i="11"/>
  <c r="R277" i="11" s="1"/>
  <c r="V276" i="10"/>
  <c r="X276" i="10" s="1"/>
  <c r="Z276" i="10"/>
  <c r="R277" i="10" s="1"/>
  <c r="G275" i="9"/>
  <c r="I275" i="9" s="1"/>
  <c r="K275" i="9"/>
  <c r="C276" i="9" s="1"/>
  <c r="AZ275" i="11"/>
  <c r="AX275" i="11" s="1"/>
  <c r="BD275" i="11" s="1"/>
  <c r="AV276" i="11" s="1"/>
  <c r="AZ275" i="10"/>
  <c r="AX275" i="10" s="1"/>
  <c r="BD275" i="10" s="1"/>
  <c r="AV276" i="10" s="1"/>
  <c r="AZ276" i="9"/>
  <c r="AX276" i="9" s="1"/>
  <c r="BD276" i="9" s="1"/>
  <c r="AV277" i="9" s="1"/>
  <c r="AK275" i="11"/>
  <c r="AI275" i="11" s="1"/>
  <c r="AO275" i="11" s="1"/>
  <c r="AG276" i="11" s="1"/>
  <c r="AK275" i="10"/>
  <c r="AI275" i="10" s="1"/>
  <c r="AO275" i="10" s="1"/>
  <c r="AG276" i="10" s="1"/>
  <c r="AG181" i="9"/>
  <c r="AK181" i="9" s="1"/>
  <c r="AK276" i="9"/>
  <c r="AI276" i="9" s="1"/>
  <c r="AO276" i="9" s="1"/>
  <c r="AG277" i="9" s="1"/>
  <c r="Z277" i="9"/>
  <c r="R278" i="9" s="1"/>
  <c r="V277" i="9"/>
  <c r="X277" i="9" s="1"/>
  <c r="AG275" i="7"/>
  <c r="AE275" i="7" s="1"/>
  <c r="AK275" i="7" s="1"/>
  <c r="AC276" i="7" s="1"/>
  <c r="AT276" i="7"/>
  <c r="AR276" i="7" s="1"/>
  <c r="AX276" i="7" s="1"/>
  <c r="AP277" i="7" s="1"/>
  <c r="AG275" i="6"/>
  <c r="AE275" i="6" s="1"/>
  <c r="AK275" i="6" s="1"/>
  <c r="AC276" i="6" s="1"/>
  <c r="AT276" i="6"/>
  <c r="AR276" i="6" s="1"/>
  <c r="AX276" i="6" s="1"/>
  <c r="AP277" i="6" s="1"/>
  <c r="AT277" i="5"/>
  <c r="AR277" i="5" s="1"/>
  <c r="AX277" i="5" s="1"/>
  <c r="AP278" i="5" s="1"/>
  <c r="AG277" i="5"/>
  <c r="AE277" i="5" s="1"/>
  <c r="AK277" i="5" s="1"/>
  <c r="AC278" i="5" s="1"/>
  <c r="AG14" i="5"/>
  <c r="T274" i="7" l="1"/>
  <c r="V274" i="7" s="1"/>
  <c r="X274" i="7"/>
  <c r="P275" i="7" s="1"/>
  <c r="K274" i="6"/>
  <c r="C275" i="6" s="1"/>
  <c r="G274" i="6"/>
  <c r="I274" i="6" s="1"/>
  <c r="X274" i="6"/>
  <c r="P275" i="6" s="1"/>
  <c r="T274" i="6"/>
  <c r="V274" i="6" s="1"/>
  <c r="K274" i="7"/>
  <c r="C275" i="7" s="1"/>
  <c r="G274" i="7"/>
  <c r="I274" i="7" s="1"/>
  <c r="K276" i="11"/>
  <c r="C277" i="11" s="1"/>
  <c r="G276" i="11"/>
  <c r="I276" i="11" s="1"/>
  <c r="K276" i="10"/>
  <c r="C277" i="10" s="1"/>
  <c r="G276" i="10"/>
  <c r="I276" i="10" s="1"/>
  <c r="K274" i="5"/>
  <c r="C275" i="5" s="1"/>
  <c r="G274" i="5"/>
  <c r="I274" i="5" s="1"/>
  <c r="T274" i="5"/>
  <c r="V274" i="5" s="1"/>
  <c r="X274" i="5"/>
  <c r="P275" i="5" s="1"/>
  <c r="V277" i="11"/>
  <c r="X277" i="11" s="1"/>
  <c r="Z277" i="11"/>
  <c r="R278" i="11" s="1"/>
  <c r="V277" i="10"/>
  <c r="X277" i="10" s="1"/>
  <c r="Z277" i="10"/>
  <c r="R278" i="10" s="1"/>
  <c r="G276" i="9"/>
  <c r="I276" i="9" s="1"/>
  <c r="K276" i="9"/>
  <c r="C277" i="9" s="1"/>
  <c r="AZ276" i="11"/>
  <c r="AX276" i="11" s="1"/>
  <c r="BD276" i="11" s="1"/>
  <c r="AV277" i="11" s="1"/>
  <c r="AZ276" i="10"/>
  <c r="AX276" i="10" s="1"/>
  <c r="BD276" i="10" s="1"/>
  <c r="AV277" i="10" s="1"/>
  <c r="AZ277" i="9"/>
  <c r="AX277" i="9" s="1"/>
  <c r="BD277" i="9" s="1"/>
  <c r="AV278" i="9" s="1"/>
  <c r="AK276" i="11"/>
  <c r="AI276" i="11" s="1"/>
  <c r="AO276" i="11" s="1"/>
  <c r="AG277" i="11" s="1"/>
  <c r="AK276" i="10"/>
  <c r="AI276" i="10" s="1"/>
  <c r="AO276" i="10" s="1"/>
  <c r="AG277" i="10" s="1"/>
  <c r="AI181" i="9"/>
  <c r="AO181" i="9" s="1"/>
  <c r="AK277" i="9"/>
  <c r="AI277" i="9" s="1"/>
  <c r="AO277" i="9" s="1"/>
  <c r="AG278" i="9" s="1"/>
  <c r="Z278" i="9"/>
  <c r="R279" i="9" s="1"/>
  <c r="V278" i="9"/>
  <c r="X278" i="9" s="1"/>
  <c r="AT277" i="7"/>
  <c r="AR277" i="7" s="1"/>
  <c r="AX277" i="7" s="1"/>
  <c r="AP278" i="7" s="1"/>
  <c r="AG276" i="7"/>
  <c r="AE276" i="7" s="1"/>
  <c r="AK276" i="7" s="1"/>
  <c r="AC277" i="7" s="1"/>
  <c r="AG276" i="6"/>
  <c r="AE276" i="6" s="1"/>
  <c r="AK276" i="6" s="1"/>
  <c r="AC277" i="6" s="1"/>
  <c r="AT277" i="6"/>
  <c r="AR277" i="6" s="1"/>
  <c r="AX277" i="6" s="1"/>
  <c r="AP278" i="6" s="1"/>
  <c r="AT278" i="5"/>
  <c r="AR278" i="5" s="1"/>
  <c r="AX278" i="5" s="1"/>
  <c r="AP279" i="5" s="1"/>
  <c r="AG278" i="5"/>
  <c r="AE278" i="5" s="1"/>
  <c r="AK278" i="5" s="1"/>
  <c r="AC279" i="5" s="1"/>
  <c r="AE14" i="5"/>
  <c r="AK14" i="5" s="1"/>
  <c r="AC15" i="5" s="1"/>
  <c r="T275" i="7" l="1"/>
  <c r="V275" i="7" s="1"/>
  <c r="X275" i="7"/>
  <c r="P276" i="7" s="1"/>
  <c r="K277" i="10"/>
  <c r="C278" i="10" s="1"/>
  <c r="G277" i="10"/>
  <c r="I277" i="10" s="1"/>
  <c r="K277" i="11"/>
  <c r="C278" i="11" s="1"/>
  <c r="G277" i="11"/>
  <c r="I277" i="11" s="1"/>
  <c r="G275" i="7"/>
  <c r="I275" i="7" s="1"/>
  <c r="K275" i="7"/>
  <c r="C276" i="7" s="1"/>
  <c r="T275" i="6"/>
  <c r="V275" i="6" s="1"/>
  <c r="X275" i="6"/>
  <c r="P276" i="6" s="1"/>
  <c r="K275" i="6"/>
  <c r="C276" i="6" s="1"/>
  <c r="G275" i="6"/>
  <c r="I275" i="6" s="1"/>
  <c r="X275" i="5"/>
  <c r="P276" i="5" s="1"/>
  <c r="T275" i="5"/>
  <c r="V275" i="5" s="1"/>
  <c r="G275" i="5"/>
  <c r="I275" i="5" s="1"/>
  <c r="K275" i="5"/>
  <c r="C276" i="5" s="1"/>
  <c r="V278" i="11"/>
  <c r="X278" i="11" s="1"/>
  <c r="Z278" i="11"/>
  <c r="R279" i="11" s="1"/>
  <c r="V278" i="10"/>
  <c r="X278" i="10" s="1"/>
  <c r="Z278" i="10"/>
  <c r="R279" i="10" s="1"/>
  <c r="G277" i="9"/>
  <c r="I277" i="9" s="1"/>
  <c r="K277" i="9"/>
  <c r="C278" i="9" s="1"/>
  <c r="AZ277" i="11"/>
  <c r="AX277" i="11" s="1"/>
  <c r="BD277" i="11" s="1"/>
  <c r="AV278" i="11" s="1"/>
  <c r="AZ277" i="10"/>
  <c r="AX277" i="10" s="1"/>
  <c r="BD277" i="10" s="1"/>
  <c r="AV278" i="10" s="1"/>
  <c r="AZ278" i="9"/>
  <c r="AX278" i="9" s="1"/>
  <c r="BD278" i="9" s="1"/>
  <c r="AV279" i="9" s="1"/>
  <c r="AK277" i="11"/>
  <c r="AI277" i="11" s="1"/>
  <c r="AO277" i="11" s="1"/>
  <c r="AG278" i="11" s="1"/>
  <c r="AK277" i="10"/>
  <c r="AI277" i="10" s="1"/>
  <c r="AO277" i="10" s="1"/>
  <c r="AG278" i="10" s="1"/>
  <c r="AG182" i="9"/>
  <c r="AK182" i="9" s="1"/>
  <c r="AK278" i="9"/>
  <c r="AI278" i="9" s="1"/>
  <c r="AO278" i="9" s="1"/>
  <c r="AG279" i="9" s="1"/>
  <c r="Z279" i="9"/>
  <c r="R280" i="9" s="1"/>
  <c r="V279" i="9"/>
  <c r="X279" i="9" s="1"/>
  <c r="AG277" i="7"/>
  <c r="AE277" i="7" s="1"/>
  <c r="AK277" i="7" s="1"/>
  <c r="AC278" i="7" s="1"/>
  <c r="AT278" i="7"/>
  <c r="AR278" i="7" s="1"/>
  <c r="AX278" i="7" s="1"/>
  <c r="AP279" i="7" s="1"/>
  <c r="AT278" i="6"/>
  <c r="AR278" i="6" s="1"/>
  <c r="AX278" i="6" s="1"/>
  <c r="AP279" i="6" s="1"/>
  <c r="AG277" i="6"/>
  <c r="AE277" i="6" s="1"/>
  <c r="AK277" i="6" s="1"/>
  <c r="AC278" i="6" s="1"/>
  <c r="AT279" i="5"/>
  <c r="AR279" i="5" s="1"/>
  <c r="AX279" i="5" s="1"/>
  <c r="AP280" i="5" s="1"/>
  <c r="AG279" i="5"/>
  <c r="AE279" i="5" s="1"/>
  <c r="AK279" i="5" s="1"/>
  <c r="AC280" i="5" s="1"/>
  <c r="AG15" i="5"/>
  <c r="X276" i="6" l="1"/>
  <c r="P277" i="6" s="1"/>
  <c r="T276" i="6"/>
  <c r="V276" i="6" s="1"/>
  <c r="K276" i="7"/>
  <c r="C277" i="7" s="1"/>
  <c r="G276" i="7"/>
  <c r="I276" i="7" s="1"/>
  <c r="T276" i="7"/>
  <c r="V276" i="7" s="1"/>
  <c r="X276" i="7"/>
  <c r="P277" i="7" s="1"/>
  <c r="K276" i="6"/>
  <c r="C277" i="6" s="1"/>
  <c r="G276" i="6"/>
  <c r="I276" i="6" s="1"/>
  <c r="K278" i="11"/>
  <c r="C279" i="11" s="1"/>
  <c r="G278" i="11"/>
  <c r="I278" i="11" s="1"/>
  <c r="K278" i="10"/>
  <c r="C279" i="10" s="1"/>
  <c r="G278" i="10"/>
  <c r="I278" i="10" s="1"/>
  <c r="K276" i="5"/>
  <c r="C277" i="5" s="1"/>
  <c r="G276" i="5"/>
  <c r="I276" i="5" s="1"/>
  <c r="T276" i="5"/>
  <c r="V276" i="5" s="1"/>
  <c r="X276" i="5"/>
  <c r="P277" i="5" s="1"/>
  <c r="V279" i="11"/>
  <c r="X279" i="11" s="1"/>
  <c r="Z279" i="11"/>
  <c r="R280" i="11" s="1"/>
  <c r="V279" i="10"/>
  <c r="X279" i="10" s="1"/>
  <c r="Z279" i="10"/>
  <c r="R280" i="10" s="1"/>
  <c r="G278" i="9"/>
  <c r="I278" i="9" s="1"/>
  <c r="K278" i="9"/>
  <c r="C279" i="9" s="1"/>
  <c r="AZ278" i="11"/>
  <c r="AX278" i="11" s="1"/>
  <c r="BD278" i="11" s="1"/>
  <c r="AV279" i="11" s="1"/>
  <c r="AZ278" i="10"/>
  <c r="AX278" i="10" s="1"/>
  <c r="BD278" i="10" s="1"/>
  <c r="AV279" i="10" s="1"/>
  <c r="AZ279" i="9"/>
  <c r="AX279" i="9" s="1"/>
  <c r="BD279" i="9" s="1"/>
  <c r="AV280" i="9" s="1"/>
  <c r="AK278" i="11"/>
  <c r="AI278" i="11" s="1"/>
  <c r="AO278" i="11" s="1"/>
  <c r="AG279" i="11" s="1"/>
  <c r="AK278" i="10"/>
  <c r="AI278" i="10" s="1"/>
  <c r="AO278" i="10" s="1"/>
  <c r="AG279" i="10" s="1"/>
  <c r="AI182" i="9"/>
  <c r="AO182" i="9" s="1"/>
  <c r="AK279" i="9"/>
  <c r="AI279" i="9" s="1"/>
  <c r="AO279" i="9" s="1"/>
  <c r="AG280" i="9" s="1"/>
  <c r="Z280" i="9"/>
  <c r="V280" i="9"/>
  <c r="X280" i="9" s="1"/>
  <c r="X281" i="9" s="1"/>
  <c r="AT279" i="7"/>
  <c r="AR279" i="7" s="1"/>
  <c r="AX279" i="7" s="1"/>
  <c r="AP280" i="7" s="1"/>
  <c r="AG278" i="7"/>
  <c r="AE278" i="7" s="1"/>
  <c r="AK278" i="7" s="1"/>
  <c r="AC279" i="7" s="1"/>
  <c r="AT279" i="6"/>
  <c r="AR279" i="6" s="1"/>
  <c r="AX279" i="6" s="1"/>
  <c r="AP280" i="6" s="1"/>
  <c r="AG278" i="6"/>
  <c r="AE278" i="6" s="1"/>
  <c r="AK278" i="6" s="1"/>
  <c r="AC279" i="6" s="1"/>
  <c r="AT280" i="5"/>
  <c r="AG280" i="5"/>
  <c r="AG281" i="5" s="1"/>
  <c r="G37" i="8" s="1"/>
  <c r="AE15" i="5"/>
  <c r="AK15" i="5" s="1"/>
  <c r="AC16" i="5" s="1"/>
  <c r="T277" i="7" l="1"/>
  <c r="V277" i="7" s="1"/>
  <c r="X277" i="7"/>
  <c r="P278" i="7" s="1"/>
  <c r="K279" i="10"/>
  <c r="C280" i="10" s="1"/>
  <c r="G279" i="10"/>
  <c r="I279" i="10" s="1"/>
  <c r="K279" i="11"/>
  <c r="C280" i="11" s="1"/>
  <c r="G279" i="11"/>
  <c r="I279" i="11" s="1"/>
  <c r="K277" i="6"/>
  <c r="C278" i="6" s="1"/>
  <c r="G277" i="6"/>
  <c r="I277" i="6" s="1"/>
  <c r="G277" i="7"/>
  <c r="I277" i="7" s="1"/>
  <c r="K277" i="7"/>
  <c r="C278" i="7" s="1"/>
  <c r="X277" i="6"/>
  <c r="P278" i="6" s="1"/>
  <c r="T277" i="6"/>
  <c r="V277" i="6" s="1"/>
  <c r="AR280" i="5"/>
  <c r="AX280" i="5" s="1"/>
  <c r="AT281" i="5"/>
  <c r="I37" i="8" s="1"/>
  <c r="X277" i="5"/>
  <c r="P278" i="5" s="1"/>
  <c r="T277" i="5"/>
  <c r="V277" i="5" s="1"/>
  <c r="G277" i="5"/>
  <c r="I277" i="5" s="1"/>
  <c r="K277" i="5"/>
  <c r="C278" i="5" s="1"/>
  <c r="V280" i="11"/>
  <c r="X280" i="11" s="1"/>
  <c r="X281" i="11" s="1"/>
  <c r="Z280" i="11"/>
  <c r="V280" i="10"/>
  <c r="X280" i="10" s="1"/>
  <c r="X281" i="10" s="1"/>
  <c r="Z280" i="10"/>
  <c r="G279" i="9"/>
  <c r="I279" i="9" s="1"/>
  <c r="K279" i="9"/>
  <c r="C280" i="9" s="1"/>
  <c r="AZ279" i="11"/>
  <c r="AX279" i="11" s="1"/>
  <c r="BD279" i="11" s="1"/>
  <c r="AV280" i="11" s="1"/>
  <c r="AZ279" i="10"/>
  <c r="AX279" i="10" s="1"/>
  <c r="BD279" i="10" s="1"/>
  <c r="AV280" i="10" s="1"/>
  <c r="AZ280" i="9"/>
  <c r="AX280" i="9" s="1"/>
  <c r="BD280" i="9" s="1"/>
  <c r="AK279" i="11"/>
  <c r="AI279" i="11" s="1"/>
  <c r="AO279" i="11" s="1"/>
  <c r="AG280" i="11" s="1"/>
  <c r="AK279" i="10"/>
  <c r="AI279" i="10" s="1"/>
  <c r="AO279" i="10" s="1"/>
  <c r="AG280" i="10" s="1"/>
  <c r="AG183" i="9"/>
  <c r="AK183" i="9" s="1"/>
  <c r="AK280" i="9"/>
  <c r="AI280" i="9" s="1"/>
  <c r="AO280" i="9" s="1"/>
  <c r="AG279" i="7"/>
  <c r="AE279" i="7" s="1"/>
  <c r="AK279" i="7" s="1"/>
  <c r="AC280" i="7" s="1"/>
  <c r="AT280" i="7"/>
  <c r="AG279" i="6"/>
  <c r="AE279" i="6" s="1"/>
  <c r="AK279" i="6" s="1"/>
  <c r="AC280" i="6" s="1"/>
  <c r="AT280" i="6"/>
  <c r="AI281" i="5"/>
  <c r="G10" i="8" s="1"/>
  <c r="AE280" i="5"/>
  <c r="AK280" i="5" s="1"/>
  <c r="AG16" i="5"/>
  <c r="AR280" i="6" l="1"/>
  <c r="AT281" i="6"/>
  <c r="I46" i="8" s="1"/>
  <c r="AR280" i="7"/>
  <c r="AX280" i="7" s="1"/>
  <c r="AT281" i="7"/>
  <c r="I55" i="8" s="1"/>
  <c r="K278" i="7"/>
  <c r="C279" i="7" s="1"/>
  <c r="G278" i="7"/>
  <c r="I278" i="7" s="1"/>
  <c r="T278" i="7"/>
  <c r="V278" i="7" s="1"/>
  <c r="X278" i="7"/>
  <c r="P279" i="7" s="1"/>
  <c r="X278" i="6"/>
  <c r="P279" i="6" s="1"/>
  <c r="T278" i="6"/>
  <c r="V278" i="6" s="1"/>
  <c r="G278" i="6"/>
  <c r="I278" i="6" s="1"/>
  <c r="K278" i="6"/>
  <c r="C279" i="6" s="1"/>
  <c r="K280" i="11"/>
  <c r="G280" i="11"/>
  <c r="I280" i="11" s="1"/>
  <c r="I281" i="11" s="1"/>
  <c r="K280" i="10"/>
  <c r="G280" i="10"/>
  <c r="I280" i="10" s="1"/>
  <c r="I281" i="10" s="1"/>
  <c r="K278" i="5"/>
  <c r="C279" i="5" s="1"/>
  <c r="G278" i="5"/>
  <c r="T278" i="5"/>
  <c r="V278" i="5" s="1"/>
  <c r="X278" i="5"/>
  <c r="P279" i="5" s="1"/>
  <c r="K280" i="9"/>
  <c r="G280" i="9"/>
  <c r="I280" i="9" s="1"/>
  <c r="I281" i="9" s="1"/>
  <c r="AZ280" i="11"/>
  <c r="AX280" i="11" s="1"/>
  <c r="BD280" i="11" s="1"/>
  <c r="AZ280" i="10"/>
  <c r="AX280" i="10" s="1"/>
  <c r="BD280" i="10" s="1"/>
  <c r="AK280" i="11"/>
  <c r="AI280" i="11" s="1"/>
  <c r="AO280" i="11" s="1"/>
  <c r="AK280" i="10"/>
  <c r="AI280" i="10" s="1"/>
  <c r="AO280" i="10" s="1"/>
  <c r="AI183" i="9"/>
  <c r="AO183" i="9" s="1"/>
  <c r="AG280" i="7"/>
  <c r="AG280" i="6"/>
  <c r="AE16" i="5"/>
  <c r="AK16" i="5" s="1"/>
  <c r="AC17" i="5" s="1"/>
  <c r="K279" i="6" l="1"/>
  <c r="C280" i="6" s="1"/>
  <c r="G279" i="6"/>
  <c r="I279" i="6" s="1"/>
  <c r="X279" i="7"/>
  <c r="P280" i="7" s="1"/>
  <c r="T279" i="7"/>
  <c r="V279" i="7" s="1"/>
  <c r="AE280" i="7"/>
  <c r="AK280" i="7" s="1"/>
  <c r="AG281" i="7"/>
  <c r="G55" i="8" s="1"/>
  <c r="AE280" i="6"/>
  <c r="AK280" i="6" s="1"/>
  <c r="AG281" i="6"/>
  <c r="G46" i="8" s="1"/>
  <c r="X279" i="6"/>
  <c r="P280" i="6" s="1"/>
  <c r="T279" i="6"/>
  <c r="V279" i="6" s="1"/>
  <c r="G279" i="7"/>
  <c r="I279" i="7" s="1"/>
  <c r="K279" i="7"/>
  <c r="C280" i="7" s="1"/>
  <c r="AX280" i="6"/>
  <c r="AR281" i="6"/>
  <c r="X279" i="5"/>
  <c r="P280" i="5" s="1"/>
  <c r="T279" i="5"/>
  <c r="V279" i="5" s="1"/>
  <c r="I278" i="5"/>
  <c r="G279" i="5"/>
  <c r="I279" i="5" s="1"/>
  <c r="K279" i="5"/>
  <c r="C280" i="5" s="1"/>
  <c r="AG184" i="9"/>
  <c r="AK184" i="9" s="1"/>
  <c r="AG17" i="5"/>
  <c r="G280" i="7" l="1"/>
  <c r="K280" i="7"/>
  <c r="T280" i="6"/>
  <c r="X280" i="6"/>
  <c r="T280" i="7"/>
  <c r="X280" i="7"/>
  <c r="G280" i="6"/>
  <c r="K280" i="6"/>
  <c r="K280" i="5"/>
  <c r="G280" i="5"/>
  <c r="T280" i="5"/>
  <c r="X280" i="5"/>
  <c r="AI184" i="9"/>
  <c r="AO184" i="9" s="1"/>
  <c r="AE17" i="5"/>
  <c r="AK17" i="5" s="1"/>
  <c r="AC18" i="5" s="1"/>
  <c r="I280" i="6" l="1"/>
  <c r="I281" i="6" s="1"/>
  <c r="C19" i="8" s="1"/>
  <c r="G281" i="6"/>
  <c r="C46" i="8" s="1"/>
  <c r="V280" i="7"/>
  <c r="V281" i="7" s="1"/>
  <c r="E28" i="8" s="1"/>
  <c r="T281" i="7"/>
  <c r="E55" i="8" s="1"/>
  <c r="V280" i="6"/>
  <c r="V281" i="6" s="1"/>
  <c r="E19" i="8" s="1"/>
  <c r="T281" i="6"/>
  <c r="E46" i="8" s="1"/>
  <c r="I280" i="7"/>
  <c r="I281" i="7" s="1"/>
  <c r="C28" i="8" s="1"/>
  <c r="G281" i="7"/>
  <c r="C55" i="8" s="1"/>
  <c r="I280" i="5"/>
  <c r="I281" i="5" s="1"/>
  <c r="C10" i="8" s="1"/>
  <c r="G281" i="5"/>
  <c r="C37" i="8" s="1"/>
  <c r="V280" i="5"/>
  <c r="V281" i="5" s="1"/>
  <c r="E10" i="8" s="1"/>
  <c r="T281" i="5"/>
  <c r="E37" i="8" s="1"/>
  <c r="AG185" i="9"/>
  <c r="AK185" i="9" s="1"/>
  <c r="AG18" i="5"/>
  <c r="AI185" i="9" l="1"/>
  <c r="AO185" i="9" s="1"/>
  <c r="AE18" i="5"/>
  <c r="AK18" i="5" s="1"/>
  <c r="AC19" i="5" s="1"/>
  <c r="AG186" i="9" l="1"/>
  <c r="AK186" i="9" s="1"/>
  <c r="AG19" i="5"/>
  <c r="AI186" i="9" l="1"/>
  <c r="AO186" i="9" s="1"/>
  <c r="AE19" i="5"/>
  <c r="AK19" i="5" s="1"/>
  <c r="AC20" i="5" s="1"/>
  <c r="AG187" i="9" l="1"/>
  <c r="AK187" i="9" s="1"/>
  <c r="AG20" i="5"/>
  <c r="AG21" i="5" s="1"/>
  <c r="G32" i="8" s="1"/>
  <c r="AI187" i="9" l="1"/>
  <c r="AO187" i="9" s="1"/>
  <c r="AE20" i="5"/>
  <c r="AK20" i="5" s="1"/>
  <c r="AI21" i="5"/>
  <c r="G5" i="8" s="1"/>
  <c r="AG188" i="9" l="1"/>
  <c r="AK188" i="9" s="1"/>
  <c r="AI188" i="9" l="1"/>
  <c r="AO188" i="9" s="1"/>
  <c r="AG189" i="9" l="1"/>
  <c r="AK189" i="9" s="1"/>
  <c r="AI189" i="9" l="1"/>
  <c r="AO189" i="9" s="1"/>
  <c r="AG190" i="9" l="1"/>
  <c r="AK190" i="9" s="1"/>
  <c r="AI190" i="9" l="1"/>
  <c r="AO190" i="9" s="1"/>
  <c r="AG191" i="9" l="1"/>
  <c r="AK191" i="9" s="1"/>
  <c r="AI191" i="9" l="1"/>
  <c r="AO191" i="9" s="1"/>
  <c r="AG192" i="9" l="1"/>
  <c r="AK192" i="9" s="1"/>
  <c r="AI192" i="9" l="1"/>
  <c r="AO192" i="9" s="1"/>
  <c r="AG193" i="9" l="1"/>
  <c r="AK193" i="9" s="1"/>
  <c r="AI193" i="9" l="1"/>
  <c r="AO193" i="9" s="1"/>
  <c r="AG194" i="9" l="1"/>
  <c r="AK194" i="9" s="1"/>
  <c r="AI194" i="9" l="1"/>
  <c r="AO194" i="9" s="1"/>
  <c r="AG195" i="9" l="1"/>
  <c r="AK195" i="9" s="1"/>
  <c r="AI195" i="9" l="1"/>
  <c r="AO195" i="9" s="1"/>
  <c r="AG196" i="9" l="1"/>
  <c r="AK196" i="9" s="1"/>
  <c r="AI196" i="9" l="1"/>
  <c r="AO196" i="9" s="1"/>
  <c r="AG197" i="9" l="1"/>
  <c r="AK197" i="9" s="1"/>
  <c r="AI197" i="9" l="1"/>
  <c r="AO197" i="9" s="1"/>
  <c r="AG198" i="9" l="1"/>
  <c r="AK198" i="9" s="1"/>
  <c r="AI198" i="9" l="1"/>
  <c r="AO198" i="9" s="1"/>
  <c r="AG199" i="9" l="1"/>
  <c r="AK199" i="9" s="1"/>
  <c r="AI199" i="9" l="1"/>
  <c r="AO199" i="9" s="1"/>
  <c r="AG200" i="9" l="1"/>
  <c r="AK200" i="9" s="1"/>
  <c r="AI200" i="9" l="1"/>
  <c r="AO200" i="9" s="1"/>
  <c r="AG201" i="9" l="1"/>
  <c r="AK201" i="9" s="1"/>
  <c r="AI201" i="9" l="1"/>
  <c r="AO201" i="9" s="1"/>
  <c r="AG202" i="9" l="1"/>
  <c r="AK202" i="9" s="1"/>
  <c r="AI202" i="9" l="1"/>
  <c r="AO202" i="9" s="1"/>
  <c r="AG203" i="9" l="1"/>
  <c r="AK203" i="9" s="1"/>
  <c r="AI203" i="9" l="1"/>
  <c r="AO203" i="9" s="1"/>
  <c r="AG204" i="9" l="1"/>
  <c r="AK204" i="9" s="1"/>
  <c r="AM205" i="9" l="1"/>
  <c r="AI204" i="9" l="1"/>
  <c r="AO204" i="9" s="1"/>
  <c r="AZ26" i="9"/>
  <c r="AX26" i="9" s="1"/>
  <c r="BD26" i="9" s="1"/>
  <c r="AV27" i="9" s="1"/>
  <c r="AZ27" i="9" l="1"/>
  <c r="AX27" i="9" s="1"/>
  <c r="BD27" i="9" s="1"/>
  <c r="AV28" i="9" s="1"/>
  <c r="AZ28" i="9" l="1"/>
  <c r="AX28" i="9" s="1"/>
  <c r="BD28" i="9" s="1"/>
  <c r="AV29" i="9" s="1"/>
  <c r="AZ29" i="9" l="1"/>
  <c r="AX29" i="9" s="1"/>
  <c r="BD29" i="9" s="1"/>
  <c r="AV30" i="9" s="1"/>
  <c r="AZ30" i="9" l="1"/>
  <c r="AX30" i="9" s="1"/>
  <c r="BD30" i="9" s="1"/>
  <c r="AV31" i="9" s="1"/>
  <c r="AZ31" i="9" l="1"/>
  <c r="AX31" i="9" s="1"/>
  <c r="BD31" i="9" s="1"/>
  <c r="AV32" i="9" s="1"/>
  <c r="AZ32" i="9" l="1"/>
  <c r="AX32" i="9" s="1"/>
  <c r="BD32" i="9" s="1"/>
  <c r="AV33" i="9" s="1"/>
  <c r="AZ33" i="9" l="1"/>
  <c r="AX33" i="9" s="1"/>
  <c r="BD33" i="9" s="1"/>
  <c r="AV34" i="9" s="1"/>
  <c r="AZ34" i="9" l="1"/>
  <c r="AX34" i="9" s="1"/>
  <c r="BD34" i="9" s="1"/>
  <c r="AV35" i="9" s="1"/>
  <c r="AZ35" i="9" l="1"/>
  <c r="AX35" i="9" s="1"/>
  <c r="BD35" i="9" s="1"/>
  <c r="AV36" i="9" s="1"/>
  <c r="AZ36" i="9" l="1"/>
  <c r="AX36" i="9" s="1"/>
  <c r="BD36" i="9" s="1"/>
  <c r="AV37" i="9" s="1"/>
  <c r="AZ37" i="9" l="1"/>
  <c r="AX37" i="9" s="1"/>
  <c r="BD37" i="9" s="1"/>
  <c r="AV38" i="9" s="1"/>
  <c r="AZ38" i="9" l="1"/>
  <c r="AX38" i="9" s="1"/>
  <c r="BD38" i="9" s="1"/>
  <c r="AV39" i="9" s="1"/>
  <c r="AZ39" i="9" l="1"/>
  <c r="AX39" i="9" s="1"/>
  <c r="BD39" i="9" s="1"/>
  <c r="AV40" i="9" s="1"/>
  <c r="AZ40" i="9" l="1"/>
  <c r="AX40" i="9" s="1"/>
  <c r="BD40" i="9" s="1"/>
  <c r="AV41" i="9" s="1"/>
  <c r="AZ41" i="9" l="1"/>
  <c r="AX41" i="9" s="1"/>
  <c r="BD41" i="9" s="1"/>
  <c r="AV42" i="9" s="1"/>
  <c r="AZ42" i="9" l="1"/>
  <c r="AX42" i="9" s="1"/>
  <c r="BD42" i="9" s="1"/>
  <c r="AV43" i="9" s="1"/>
  <c r="AZ43" i="9" l="1"/>
  <c r="AX43" i="9" s="1"/>
  <c r="BD43" i="9" s="1"/>
  <c r="AV44" i="9" s="1"/>
  <c r="AZ44" i="9" l="1"/>
  <c r="AX44" i="9" s="1"/>
  <c r="BD44" i="9" s="1"/>
  <c r="AV45" i="9" s="1"/>
  <c r="AZ45" i="9" l="1"/>
  <c r="AX45" i="9" s="1"/>
  <c r="BD45" i="9" s="1"/>
  <c r="AV46" i="9" s="1"/>
  <c r="AZ46" i="9" l="1"/>
  <c r="AX46" i="9" s="1"/>
  <c r="BD46" i="9" s="1"/>
  <c r="AV47" i="9" s="1"/>
  <c r="AZ47" i="9" l="1"/>
  <c r="AX47" i="9" s="1"/>
  <c r="BD47" i="9" s="1"/>
  <c r="AV48" i="9" s="1"/>
  <c r="AZ48" i="9" l="1"/>
  <c r="AX48" i="9" s="1"/>
  <c r="BD48" i="9" s="1"/>
  <c r="G53" i="9"/>
  <c r="I53" i="9" s="1"/>
  <c r="K53" i="9"/>
  <c r="C54" i="9" s="1"/>
  <c r="G54" i="9" l="1"/>
  <c r="I54" i="9" s="1"/>
  <c r="K54" i="9"/>
  <c r="C55" i="9" s="1"/>
  <c r="K55" i="9" l="1"/>
  <c r="C56" i="9" s="1"/>
  <c r="G55" i="9"/>
  <c r="I55" i="9" l="1"/>
  <c r="G56" i="9"/>
  <c r="I56" i="9" s="1"/>
  <c r="K56" i="9"/>
  <c r="C57" i="9" s="1"/>
  <c r="G57" i="9" l="1"/>
  <c r="K57" i="9"/>
  <c r="C58" i="9" s="1"/>
  <c r="G58" i="9" l="1"/>
  <c r="I58" i="9" s="1"/>
  <c r="K58" i="9"/>
  <c r="C59" i="9" s="1"/>
  <c r="I57" i="9"/>
  <c r="K59" i="9" l="1"/>
  <c r="C60" i="9" s="1"/>
  <c r="G59" i="9"/>
  <c r="I59" i="9" l="1"/>
  <c r="G60" i="9"/>
  <c r="I60" i="9" s="1"/>
  <c r="K60" i="9"/>
  <c r="C61" i="9" s="1"/>
  <c r="G61" i="9" l="1"/>
  <c r="I61" i="9" s="1"/>
  <c r="K61" i="9"/>
  <c r="C62" i="9" s="1"/>
  <c r="G62" i="9" l="1"/>
  <c r="I62" i="9" s="1"/>
  <c r="K62" i="9"/>
  <c r="C63" i="9" s="1"/>
  <c r="K63" i="9" l="1"/>
  <c r="C64" i="9" s="1"/>
  <c r="G63" i="9"/>
  <c r="I63" i="9" s="1"/>
  <c r="G64" i="9" l="1"/>
  <c r="I64" i="9" s="1"/>
  <c r="K64" i="9"/>
  <c r="C65" i="9" s="1"/>
  <c r="G65" i="9" l="1"/>
  <c r="I65" i="9" s="1"/>
  <c r="K65" i="9"/>
  <c r="C66" i="9" s="1"/>
  <c r="G66" i="9" l="1"/>
  <c r="I66" i="9" s="1"/>
  <c r="K66" i="9"/>
  <c r="C67" i="9" s="1"/>
  <c r="K67" i="9" l="1"/>
  <c r="C68" i="9" s="1"/>
  <c r="G67" i="9"/>
  <c r="I67" i="9" s="1"/>
  <c r="G68" i="9" l="1"/>
  <c r="I68" i="9" s="1"/>
  <c r="K68" i="9"/>
  <c r="C69" i="9" s="1"/>
  <c r="G69" i="9" l="1"/>
  <c r="I69" i="9" s="1"/>
  <c r="K69" i="9"/>
  <c r="C70" i="9" s="1"/>
  <c r="G70" i="9" l="1"/>
  <c r="I70" i="9" s="1"/>
  <c r="K70" i="9"/>
  <c r="C71" i="9" s="1"/>
  <c r="K71" i="9" l="1"/>
  <c r="C72" i="9" s="1"/>
  <c r="G71" i="9"/>
  <c r="I71" i="9" s="1"/>
  <c r="G72" i="9" l="1"/>
  <c r="I72" i="9" s="1"/>
  <c r="K72" i="9"/>
  <c r="C73" i="9" s="1"/>
  <c r="G73" i="9" l="1"/>
  <c r="I73" i="9" s="1"/>
  <c r="K73" i="9"/>
  <c r="C74" i="9" s="1"/>
  <c r="G74" i="9" l="1"/>
  <c r="I74" i="9" s="1"/>
  <c r="K74" i="9"/>
  <c r="C75" i="9" s="1"/>
  <c r="K75" i="9" l="1"/>
  <c r="C76" i="9" s="1"/>
  <c r="G75" i="9"/>
  <c r="I75" i="9" s="1"/>
  <c r="G76" i="9" l="1"/>
  <c r="I76" i="9" s="1"/>
  <c r="K76" i="9"/>
  <c r="C77" i="9" s="1"/>
  <c r="G77" i="9" l="1"/>
  <c r="I77" i="9" s="1"/>
  <c r="K77" i="9"/>
  <c r="C78" i="9" s="1"/>
  <c r="G78" i="9" l="1"/>
  <c r="I78" i="9" s="1"/>
  <c r="K78" i="9"/>
  <c r="C79" i="9" s="1"/>
  <c r="K79" i="9" l="1"/>
  <c r="C80" i="9" s="1"/>
  <c r="G79" i="9"/>
  <c r="I79" i="9" s="1"/>
  <c r="G80" i="9" l="1"/>
  <c r="I80" i="9" s="1"/>
  <c r="K80" i="9"/>
  <c r="C81" i="9" s="1"/>
  <c r="G81" i="9" l="1"/>
  <c r="I81" i="9" s="1"/>
  <c r="K81" i="9"/>
  <c r="C82" i="9" s="1"/>
  <c r="G82" i="9" l="1"/>
  <c r="I82" i="9" s="1"/>
  <c r="K82" i="9"/>
  <c r="C83" i="9" s="1"/>
  <c r="K83" i="9" l="1"/>
  <c r="C84" i="9" s="1"/>
  <c r="G83" i="9"/>
  <c r="I83" i="9" s="1"/>
  <c r="G84" i="9" l="1"/>
  <c r="I84" i="9" s="1"/>
  <c r="K84" i="9"/>
  <c r="C85" i="9" s="1"/>
  <c r="G85" i="9" l="1"/>
  <c r="I85" i="9" s="1"/>
  <c r="K85" i="9"/>
  <c r="C86" i="9" s="1"/>
  <c r="G86" i="9" l="1"/>
  <c r="I86" i="9" s="1"/>
  <c r="K86" i="9"/>
  <c r="C87" i="9" s="1"/>
  <c r="K87" i="9" l="1"/>
  <c r="C88" i="9" s="1"/>
  <c r="G87" i="9"/>
  <c r="I87" i="9" s="1"/>
  <c r="K88" i="9" l="1"/>
  <c r="G88" i="9"/>
  <c r="I88" i="9" l="1"/>
  <c r="I89" i="9" s="1"/>
  <c r="C7" i="8" s="1"/>
  <c r="G89" i="9"/>
  <c r="C34" i="8" s="1"/>
</calcChain>
</file>

<file path=xl/sharedStrings.xml><?xml version="1.0" encoding="utf-8"?>
<sst xmlns="http://schemas.openxmlformats.org/spreadsheetml/2006/main" count="1341" uniqueCount="62">
  <si>
    <t xml:space="preserve"> Instituo Politécnico Nacional.</t>
  </si>
  <si>
    <t>Escuela Superior de Cómputo.</t>
  </si>
  <si>
    <t>Materia: Administración Financiera.</t>
  </si>
  <si>
    <t>Docente: Eduardo Rodríguez Flores.</t>
  </si>
  <si>
    <t>Alumno: Mario Alberto Miranda Sandoval.</t>
  </si>
  <si>
    <t>Grupo: 2CM10</t>
  </si>
  <si>
    <t>Tema: Tablas de amortización (Práctica 6).</t>
  </si>
  <si>
    <t>Fundamentación.</t>
  </si>
  <si>
    <t>Amortización financiera.</t>
  </si>
  <si>
    <t xml:space="preserve">La amortización financiera es el reintegro de un capital propio o ajeno, habitualmente distribuyendo pagos en el tiempo. Suele ser el producto de una prestación única, que genera una contraprestación múltiple con vencimiento posterior. Es común que el pago de estas obligaciones se haga a través de desembolsos escalonados en el tiempo, aunque también sepuede acordar un solo pago al final del período. Un ejemplo típico de amortización es el pago o amortización de un préstamo.
</t>
  </si>
  <si>
    <t>Metódos de Amortización Financiera.</t>
  </si>
  <si>
    <t xml:space="preserve">Los sistemas o métodos de amortización son diversos. La elección de uno u otro, aunque usualmente lo propone la entidad financiera, afectará al importe y la composición de las cuotas periódicas que tendrá que abonar el prestatario, ya que la amortización del préstamo se corresponde con la cantidad que se va devolviendo del capital prestado. En el importe o cuota se integran tanto el capital o principal amortizado como los intereses.
A este respecto, se distinguen principalmente, cuatro sistemas o métodos de amortización:
</t>
  </si>
  <si>
    <t>Propósito.</t>
  </si>
  <si>
    <t>Datos.</t>
  </si>
  <si>
    <t>Automóvil</t>
  </si>
  <si>
    <t>Módelo</t>
  </si>
  <si>
    <t>Precio</t>
  </si>
  <si>
    <t>Enganche</t>
  </si>
  <si>
    <t>Tasa de interés nominal</t>
  </si>
  <si>
    <t>Mustang 2019</t>
  </si>
  <si>
    <t>Electrodomestico.</t>
  </si>
  <si>
    <t>Plancha</t>
  </si>
  <si>
    <t>Motocicleta</t>
  </si>
  <si>
    <t>Suzuki M4</t>
  </si>
  <si>
    <t>Automóvil.</t>
  </si>
  <si>
    <t>Capital Total</t>
  </si>
  <si>
    <t>Tasa Efectiva</t>
  </si>
  <si>
    <t>Esquema de pagos crecientes.</t>
  </si>
  <si>
    <t>12 Meses</t>
  </si>
  <si>
    <t>No. Pago</t>
  </si>
  <si>
    <t>Capital inicial</t>
  </si>
  <si>
    <t>Amortización</t>
  </si>
  <si>
    <t>Interés</t>
  </si>
  <si>
    <t>Pago</t>
  </si>
  <si>
    <t>Capital final</t>
  </si>
  <si>
    <t>Total de Pagos</t>
  </si>
  <si>
    <t>24 meses</t>
  </si>
  <si>
    <t>No.Pago</t>
  </si>
  <si>
    <t>Total de pagos</t>
  </si>
  <si>
    <t>36 meses</t>
  </si>
  <si>
    <t>Capital Final</t>
  </si>
  <si>
    <t>Electrodoméstico.</t>
  </si>
  <si>
    <t>48 meses</t>
  </si>
  <si>
    <t>Total de pagos.</t>
  </si>
  <si>
    <t>60 meses</t>
  </si>
  <si>
    <t>Esquema tipo bullet.</t>
  </si>
  <si>
    <t>Esquema de pagos diferidos.</t>
  </si>
  <si>
    <t>Esquema de pagos iguales.</t>
  </si>
  <si>
    <t>72 meses</t>
  </si>
  <si>
    <t>Resultados.</t>
  </si>
  <si>
    <t>Pagos totatles "Automovil"</t>
  </si>
  <si>
    <t>No. Meses</t>
  </si>
  <si>
    <t>Pagos diferidos</t>
  </si>
  <si>
    <t>Pagos crecientes</t>
  </si>
  <si>
    <t>Pagos Bullet</t>
  </si>
  <si>
    <t>Pagos Iguales</t>
  </si>
  <si>
    <t>Pagos totatles "Electrodomestico"</t>
  </si>
  <si>
    <t>Pagos totatles "Motocicleta"</t>
  </si>
  <si>
    <t>Abono</t>
  </si>
  <si>
    <t>Interesés totatles "Automovil"</t>
  </si>
  <si>
    <t>Interesés totatles "Electrodomestico"</t>
  </si>
  <si>
    <t>Interesés totatles "Motocicleta"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</si>
</sst>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9" x14ac:knownFonts="1">
    <font>
      <sz val="11"/>
      <color theme="1"/>
      <name val="Calibri"/>
      <family val="2"/>
      <scheme val="minor"/>
    </font>
    <font>
      <sz val="11"/>
      <color theme="1"/>
      <name val="Calibri"/>
      <family val="2"/>
      <scheme val="minor"/>
    </font>
    <font>
      <b/>
      <sz val="12"/>
      <color theme="4" tint="-0.499984740745262"/>
      <name val="Courier New"/>
      <family val="3"/>
    </font>
    <font>
      <sz val="11"/>
      <color theme="1"/>
      <name val="Courier New"/>
      <family val="3"/>
    </font>
    <font>
      <b/>
      <sz val="16"/>
      <color theme="1"/>
      <name val="Courier New"/>
      <family val="3"/>
    </font>
    <font>
      <b/>
      <sz val="12"/>
      <color theme="1"/>
      <name val="Courier New"/>
      <family val="3"/>
    </font>
    <font>
      <b/>
      <sz val="11"/>
      <color theme="1"/>
      <name val="Courier New"/>
      <family val="3"/>
    </font>
    <font>
      <b/>
      <sz val="14"/>
      <color theme="1"/>
      <name val="Courier New"/>
      <family val="3"/>
    </font>
    <font>
      <b/>
      <sz val="11"/>
      <color theme="4" tint="-0.499984740745262"/>
      <name val="Courier New"/>
      <family val="3"/>
    </font>
  </fonts>
  <fills count="16">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0" fontId="0" fillId="2" borderId="0" xfId="0" applyFill="1"/>
    <xf numFmtId="0" fontId="3" fillId="2" borderId="0" xfId="0" applyFont="1" applyFill="1"/>
    <xf numFmtId="0" fontId="3" fillId="0" borderId="0" xfId="0" applyFont="1"/>
    <xf numFmtId="0" fontId="3" fillId="0" borderId="0" xfId="0" applyFont="1" applyAlignment="1">
      <alignment vertical="top" wrapText="1"/>
    </xf>
    <xf numFmtId="0" fontId="3" fillId="10" borderId="0" xfId="0" applyFont="1" applyFill="1"/>
    <xf numFmtId="0" fontId="3" fillId="5" borderId="0" xfId="0" applyFont="1" applyFill="1"/>
    <xf numFmtId="0" fontId="3" fillId="14" borderId="0" xfId="0" applyFont="1" applyFill="1"/>
    <xf numFmtId="0" fontId="3" fillId="15" borderId="0" xfId="0" applyFont="1" applyFill="1"/>
    <xf numFmtId="0" fontId="3" fillId="10" borderId="0" xfId="0" applyFont="1" applyFill="1" applyAlignment="1"/>
    <xf numFmtId="0" fontId="3" fillId="15" borderId="0" xfId="0" applyFont="1" applyFill="1" applyAlignment="1"/>
    <xf numFmtId="0" fontId="2" fillId="2" borderId="0" xfId="0" applyFont="1" applyFill="1" applyAlignment="1">
      <alignment horizontal="center"/>
    </xf>
    <xf numFmtId="0" fontId="8" fillId="2" borderId="0" xfId="0" applyFont="1" applyFill="1" applyAlignment="1">
      <alignment horizontal="center"/>
    </xf>
    <xf numFmtId="0" fontId="3" fillId="3" borderId="0" xfId="0" applyFont="1" applyFill="1" applyAlignment="1">
      <alignment horizontal="left" vertical="top" wrapText="1"/>
    </xf>
    <xf numFmtId="0" fontId="4" fillId="4" borderId="0" xfId="0" applyFont="1" applyFill="1" applyAlignment="1">
      <alignment horizontal="center"/>
    </xf>
    <xf numFmtId="0" fontId="5" fillId="4" borderId="0" xfId="0" applyFont="1" applyFill="1" applyAlignment="1">
      <alignment horizontal="center"/>
    </xf>
    <xf numFmtId="0" fontId="5" fillId="4" borderId="0" xfId="0" applyFont="1" applyFill="1" applyAlignment="1">
      <alignment horizontal="center" wrapText="1"/>
    </xf>
    <xf numFmtId="0" fontId="7" fillId="4" borderId="0" xfId="0" applyFont="1" applyFill="1" applyAlignment="1">
      <alignment horizontal="center" wrapText="1"/>
    </xf>
    <xf numFmtId="0" fontId="3" fillId="3" borderId="0" xfId="0" applyFont="1" applyFill="1" applyAlignment="1">
      <alignment horizontal="center"/>
    </xf>
    <xf numFmtId="0" fontId="6" fillId="4" borderId="0" xfId="0" applyFont="1" applyFill="1" applyAlignment="1">
      <alignment horizontal="center"/>
    </xf>
    <xf numFmtId="44" fontId="3" fillId="4" borderId="0" xfId="1" applyFont="1" applyFill="1" applyAlignment="1">
      <alignment horizontal="center"/>
    </xf>
    <xf numFmtId="10" fontId="3" fillId="4" borderId="0" xfId="2" applyNumberFormat="1" applyFont="1" applyFill="1" applyAlignment="1">
      <alignment horizontal="center"/>
    </xf>
    <xf numFmtId="0" fontId="3" fillId="4" borderId="0" xfId="2" applyNumberFormat="1" applyFont="1" applyFill="1" applyAlignment="1">
      <alignment horizontal="center"/>
    </xf>
    <xf numFmtId="0" fontId="3" fillId="4" borderId="0" xfId="0" applyFont="1" applyFill="1" applyAlignment="1">
      <alignment horizontal="center"/>
    </xf>
    <xf numFmtId="9" fontId="3" fillId="4" borderId="0" xfId="2" applyFont="1" applyFill="1" applyAlignment="1">
      <alignment horizontal="center"/>
    </xf>
    <xf numFmtId="0" fontId="7" fillId="4" borderId="0" xfId="0" applyFont="1" applyFill="1" applyAlignment="1">
      <alignment horizontal="center"/>
    </xf>
    <xf numFmtId="0" fontId="6" fillId="4" borderId="0" xfId="0" applyFont="1" applyFill="1" applyAlignment="1">
      <alignment horizontal="center" wrapText="1"/>
    </xf>
    <xf numFmtId="0" fontId="3" fillId="10" borderId="0" xfId="0" applyFont="1" applyFill="1" applyAlignment="1">
      <alignment horizontal="center"/>
    </xf>
    <xf numFmtId="0" fontId="3" fillId="8" borderId="0" xfId="0" applyFont="1" applyFill="1" applyAlignment="1">
      <alignment horizontal="center"/>
    </xf>
    <xf numFmtId="44" fontId="3" fillId="3" borderId="0" xfId="1" applyFont="1" applyFill="1" applyAlignment="1">
      <alignment horizontal="center"/>
    </xf>
    <xf numFmtId="10" fontId="3" fillId="3" borderId="0" xfId="2" applyNumberFormat="1" applyFont="1" applyFill="1" applyAlignment="1">
      <alignment horizontal="center"/>
    </xf>
    <xf numFmtId="44" fontId="3" fillId="10" borderId="0" xfId="1" applyFont="1" applyFill="1" applyAlignment="1">
      <alignment horizontal="center"/>
    </xf>
    <xf numFmtId="44" fontId="3" fillId="8" borderId="0" xfId="1" applyFont="1" applyFill="1" applyAlignment="1">
      <alignment horizontal="center"/>
    </xf>
    <xf numFmtId="44" fontId="3" fillId="10" borderId="0" xfId="0" applyNumberFormat="1" applyFont="1" applyFill="1" applyAlignment="1">
      <alignment horizontal="center"/>
    </xf>
    <xf numFmtId="0" fontId="6" fillId="10" borderId="0" xfId="0" applyFont="1" applyFill="1" applyAlignment="1">
      <alignment horizontal="center"/>
    </xf>
    <xf numFmtId="44" fontId="3" fillId="8" borderId="0" xfId="0" applyNumberFormat="1" applyFont="1" applyFill="1" applyAlignment="1">
      <alignment horizontal="center"/>
    </xf>
    <xf numFmtId="0" fontId="6" fillId="12" borderId="0" xfId="0" applyFont="1" applyFill="1" applyAlignment="1">
      <alignment horizontal="center" wrapText="1"/>
    </xf>
    <xf numFmtId="0" fontId="3" fillId="5" borderId="0" xfId="0" applyFont="1" applyFill="1" applyAlignment="1">
      <alignment horizontal="center"/>
    </xf>
    <xf numFmtId="0" fontId="3" fillId="6" borderId="0" xfId="0" applyFont="1" applyFill="1" applyAlignment="1">
      <alignment horizontal="center"/>
    </xf>
    <xf numFmtId="44" fontId="3" fillId="5" borderId="0" xfId="1" applyFont="1" applyFill="1" applyAlignment="1">
      <alignment horizontal="center"/>
    </xf>
    <xf numFmtId="44" fontId="3" fillId="6" borderId="0" xfId="1" applyFont="1" applyFill="1" applyAlignment="1">
      <alignment horizontal="center"/>
    </xf>
    <xf numFmtId="44" fontId="3" fillId="5" borderId="0" xfId="0" applyNumberFormat="1" applyFont="1" applyFill="1" applyAlignment="1">
      <alignment horizontal="center"/>
    </xf>
    <xf numFmtId="0" fontId="6" fillId="5" borderId="0" xfId="0" applyFont="1" applyFill="1" applyAlignment="1">
      <alignment horizontal="center"/>
    </xf>
    <xf numFmtId="44" fontId="3" fillId="6" borderId="0" xfId="0" applyNumberFormat="1" applyFont="1" applyFill="1" applyAlignment="1">
      <alignment horizontal="center"/>
    </xf>
    <xf numFmtId="0" fontId="6" fillId="9" borderId="0" xfId="0" applyFont="1" applyFill="1" applyAlignment="1">
      <alignment horizontal="center" wrapText="1"/>
    </xf>
    <xf numFmtId="0" fontId="3" fillId="14" borderId="0" xfId="0" applyFont="1" applyFill="1" applyAlignment="1">
      <alignment horizontal="center"/>
    </xf>
    <xf numFmtId="0" fontId="3" fillId="13" borderId="0" xfId="0" applyFont="1" applyFill="1" applyAlignment="1">
      <alignment horizontal="center"/>
    </xf>
    <xf numFmtId="44" fontId="3" fillId="14" borderId="0" xfId="1" applyFont="1" applyFill="1" applyAlignment="1">
      <alignment horizontal="center"/>
    </xf>
    <xf numFmtId="44" fontId="3" fillId="13" borderId="0" xfId="1" applyFont="1" applyFill="1" applyAlignment="1">
      <alignment horizontal="center"/>
    </xf>
    <xf numFmtId="44" fontId="3" fillId="14" borderId="0" xfId="0" applyNumberFormat="1" applyFont="1" applyFill="1" applyAlignment="1">
      <alignment horizontal="center"/>
    </xf>
    <xf numFmtId="0" fontId="6" fillId="14" borderId="0" xfId="0" applyFont="1" applyFill="1" applyAlignment="1">
      <alignment horizontal="center" wrapText="1"/>
    </xf>
    <xf numFmtId="0" fontId="6" fillId="14" borderId="0" xfId="0" applyFont="1" applyFill="1" applyAlignment="1">
      <alignment horizontal="center"/>
    </xf>
    <xf numFmtId="44" fontId="3" fillId="13" borderId="0" xfId="0" applyNumberFormat="1" applyFont="1" applyFill="1" applyAlignment="1">
      <alignment horizontal="center"/>
    </xf>
    <xf numFmtId="0" fontId="6" fillId="7" borderId="0" xfId="0" applyFont="1" applyFill="1" applyAlignment="1">
      <alignment horizontal="center" wrapText="1"/>
    </xf>
    <xf numFmtId="0" fontId="3" fillId="15" borderId="0" xfId="0" applyFont="1" applyFill="1" applyAlignment="1">
      <alignment horizontal="center"/>
    </xf>
    <xf numFmtId="0" fontId="3" fillId="11" borderId="0" xfId="0" applyFont="1" applyFill="1" applyAlignment="1">
      <alignment horizontal="center"/>
    </xf>
    <xf numFmtId="44" fontId="3" fillId="15" borderId="0" xfId="1" applyFont="1" applyFill="1" applyAlignment="1">
      <alignment horizontal="center"/>
    </xf>
    <xf numFmtId="44" fontId="3" fillId="11" borderId="0" xfId="1" applyFont="1" applyFill="1" applyAlignment="1">
      <alignment horizontal="center"/>
    </xf>
    <xf numFmtId="44" fontId="3" fillId="15" borderId="0" xfId="0" applyNumberFormat="1" applyFont="1" applyFill="1" applyAlignment="1">
      <alignment horizontal="center"/>
    </xf>
    <xf numFmtId="0" fontId="6" fillId="15" borderId="0" xfId="0" applyFont="1" applyFill="1" applyAlignment="1">
      <alignment horizontal="center"/>
    </xf>
    <xf numFmtId="44" fontId="3" fillId="11" borderId="0" xfId="0" applyNumberFormat="1" applyFont="1" applyFill="1" applyAlignment="1">
      <alignment horizontal="center"/>
    </xf>
    <xf numFmtId="0" fontId="6" fillId="5" borderId="0" xfId="0" applyFont="1" applyFill="1" applyAlignment="1">
      <alignment horizontal="center" wrapText="1"/>
    </xf>
    <xf numFmtId="44" fontId="3" fillId="5" borderId="0" xfId="0" applyNumberFormat="1" applyFont="1" applyFill="1" applyAlignment="1">
      <alignment horizontal="center" wrapText="1"/>
    </xf>
    <xf numFmtId="0" fontId="3" fillId="5" borderId="0" xfId="0" applyFont="1" applyFill="1" applyAlignment="1">
      <alignment horizontal="center" wrapText="1"/>
    </xf>
    <xf numFmtId="44" fontId="3" fillId="10" borderId="0" xfId="0" applyNumberFormat="1" applyFont="1" applyFill="1" applyAlignment="1">
      <alignment horizontal="center" wrapText="1"/>
    </xf>
    <xf numFmtId="0" fontId="3" fillId="10" borderId="0" xfId="0" applyFont="1" applyFill="1" applyAlignment="1">
      <alignment horizontal="center" wrapText="1"/>
    </xf>
    <xf numFmtId="0" fontId="6" fillId="10" borderId="0" xfId="0" applyFont="1" applyFill="1" applyAlignment="1">
      <alignment horizontal="center" wrapText="1"/>
    </xf>
    <xf numFmtId="0" fontId="6" fillId="15" borderId="0" xfId="0" applyFont="1" applyFill="1" applyAlignment="1">
      <alignment horizontal="center" wrapText="1"/>
    </xf>
    <xf numFmtId="44" fontId="3" fillId="15" borderId="0" xfId="0" applyNumberFormat="1" applyFont="1" applyFill="1" applyAlignment="1">
      <alignment horizontal="center" wrapText="1"/>
    </xf>
    <xf numFmtId="0" fontId="3" fillId="15" borderId="0" xfId="0" applyFont="1" applyFill="1" applyAlignment="1">
      <alignment horizontal="center" wrapText="1"/>
    </xf>
    <xf numFmtId="44" fontId="3" fillId="14" borderId="0" xfId="0" applyNumberFormat="1" applyFont="1" applyFill="1" applyAlignment="1">
      <alignment horizontal="center" wrapText="1"/>
    </xf>
    <xf numFmtId="0" fontId="3" fillId="14" borderId="0" xfId="0" applyFont="1" applyFill="1" applyAlignment="1">
      <alignment horizontal="center" wrapText="1"/>
    </xf>
    <xf numFmtId="44" fontId="3" fillId="2" borderId="0" xfId="1" applyFont="1" applyFill="1" applyAlignment="1">
      <alignment horizontal="center"/>
    </xf>
    <xf numFmtId="44" fontId="3" fillId="4" borderId="0" xfId="0" applyNumberFormat="1" applyFont="1" applyFill="1" applyAlignment="1">
      <alignment horizontal="center"/>
    </xf>
    <xf numFmtId="44" fontId="3" fillId="3" borderId="0" xfId="0" applyNumberFormat="1" applyFont="1" applyFill="1" applyAlignment="1">
      <alignment horizontal="center"/>
    </xf>
  </cellXfs>
  <cellStyles count="3">
    <cellStyle name="Moneda" xfId="1" builtinId="4"/>
    <cellStyle name="Normal" xfId="0" builtinId="0"/>
    <cellStyle name="Porcentaje"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Electrodomestico!A1"/><Relationship Id="rId13" Type="http://schemas.openxmlformats.org/officeDocument/2006/relationships/hyperlink" Target="#Resultados!A1"/><Relationship Id="rId3" Type="http://schemas.openxmlformats.org/officeDocument/2006/relationships/hyperlink" Target="#Portada!A1"/><Relationship Id="rId7" Type="http://schemas.openxmlformats.org/officeDocument/2006/relationships/hyperlink" Target="#Automovil!A1"/><Relationship Id="rId12" Type="http://schemas.openxmlformats.org/officeDocument/2006/relationships/hyperlink" Target="#MotocicletaAC!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Datos!A1"/><Relationship Id="rId11" Type="http://schemas.openxmlformats.org/officeDocument/2006/relationships/hyperlink" Target="#ElectrodomesticoAC!A1"/><Relationship Id="rId5" Type="http://schemas.openxmlformats.org/officeDocument/2006/relationships/hyperlink" Target="#Proposito!A1"/><Relationship Id="rId10" Type="http://schemas.openxmlformats.org/officeDocument/2006/relationships/hyperlink" Target="#Autom&#243;vilAC!A1"/><Relationship Id="rId4" Type="http://schemas.openxmlformats.org/officeDocument/2006/relationships/hyperlink" Target="#Fundamentaci&#243;n!A1"/><Relationship Id="rId9" Type="http://schemas.openxmlformats.org/officeDocument/2006/relationships/hyperlink" Target="#Motocicleta!A1"/></Relationships>
</file>

<file path=xl/drawings/_rels/drawing2.xml.rels><?xml version="1.0" encoding="UTF-8" standalone="yes"?>
<Relationships xmlns="http://schemas.openxmlformats.org/package/2006/relationships"><Relationship Id="rId8" Type="http://schemas.openxmlformats.org/officeDocument/2006/relationships/hyperlink" Target="#Datos!A1"/><Relationship Id="rId13" Type="http://schemas.openxmlformats.org/officeDocument/2006/relationships/hyperlink" Target="#ElectrodomesticoAC!A1"/><Relationship Id="rId3" Type="http://schemas.openxmlformats.org/officeDocument/2006/relationships/image" Target="../media/image5.jpeg"/><Relationship Id="rId7" Type="http://schemas.openxmlformats.org/officeDocument/2006/relationships/hyperlink" Target="#Proposito!A1"/><Relationship Id="rId12" Type="http://schemas.openxmlformats.org/officeDocument/2006/relationships/hyperlink" Target="#Autom&#243;vilAC!A1"/><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hyperlink" Target="#Fundamentaci&#243;n!A1"/><Relationship Id="rId11" Type="http://schemas.openxmlformats.org/officeDocument/2006/relationships/hyperlink" Target="#Motocicleta!A1"/><Relationship Id="rId5" Type="http://schemas.openxmlformats.org/officeDocument/2006/relationships/hyperlink" Target="#Portada!A1"/><Relationship Id="rId15" Type="http://schemas.openxmlformats.org/officeDocument/2006/relationships/hyperlink" Target="#Resultados!A1"/><Relationship Id="rId10" Type="http://schemas.openxmlformats.org/officeDocument/2006/relationships/hyperlink" Target="#Electrodomestico!A1"/><Relationship Id="rId4" Type="http://schemas.openxmlformats.org/officeDocument/2006/relationships/image" Target="../media/image6.jpeg"/><Relationship Id="rId9" Type="http://schemas.openxmlformats.org/officeDocument/2006/relationships/hyperlink" Target="#Automovil!A1"/><Relationship Id="rId14" Type="http://schemas.openxmlformats.org/officeDocument/2006/relationships/hyperlink" Target="#MotocicletaAC!A1"/></Relationships>
</file>

<file path=xl/drawings/_rels/drawing3.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4.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5.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6.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7.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8.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9.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10.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_rels/drawing11.xml.rels><?xml version="1.0" encoding="UTF-8" standalone="yes"?>
<Relationships xmlns="http://schemas.openxmlformats.org/package/2006/relationships"><Relationship Id="rId8" Type="http://schemas.openxmlformats.org/officeDocument/2006/relationships/hyperlink" Target="#Autom&#243;vilAC!A1"/><Relationship Id="rId3" Type="http://schemas.openxmlformats.org/officeDocument/2006/relationships/hyperlink" Target="#Proposito!A1"/><Relationship Id="rId7" Type="http://schemas.openxmlformats.org/officeDocument/2006/relationships/hyperlink" Target="#Motocicleta!A1"/><Relationship Id="rId2" Type="http://schemas.openxmlformats.org/officeDocument/2006/relationships/hyperlink" Target="#Fundamentaci&#243;n!A1"/><Relationship Id="rId1" Type="http://schemas.openxmlformats.org/officeDocument/2006/relationships/hyperlink" Target="#Portada!A1"/><Relationship Id="rId6" Type="http://schemas.openxmlformats.org/officeDocument/2006/relationships/hyperlink" Target="#Electrodomestico!A1"/><Relationship Id="rId11" Type="http://schemas.openxmlformats.org/officeDocument/2006/relationships/hyperlink" Target="#Resultados!A1"/><Relationship Id="rId5" Type="http://schemas.openxmlformats.org/officeDocument/2006/relationships/hyperlink" Target="#Automovil!A1"/><Relationship Id="rId10" Type="http://schemas.openxmlformats.org/officeDocument/2006/relationships/hyperlink" Target="#MotocicletaAC!A1"/><Relationship Id="rId4" Type="http://schemas.openxmlformats.org/officeDocument/2006/relationships/hyperlink" Target="#Datos!A1"/><Relationship Id="rId9" Type="http://schemas.openxmlformats.org/officeDocument/2006/relationships/hyperlink" Target="#ElectrodomesticoAC!A1"/></Relationships>
</file>

<file path=xl/drawings/drawing1.xml><?xml version="1.0" encoding="utf-8"?>
<xdr:wsDr xmlns:xdr="http://schemas.openxmlformats.org/drawingml/2006/spreadsheetDrawing" xmlns:a="http://schemas.openxmlformats.org/drawingml/2006/main">
  <xdr:twoCellAnchor editAs="oneCell">
    <xdr:from>
      <xdr:col>0</xdr:col>
      <xdr:colOff>165287</xdr:colOff>
      <xdr:row>1</xdr:row>
      <xdr:rowOff>25214</xdr:rowOff>
    </xdr:from>
    <xdr:to>
      <xdr:col>2</xdr:col>
      <xdr:colOff>231962</xdr:colOff>
      <xdr:row>13</xdr:row>
      <xdr:rowOff>37914</xdr:rowOff>
    </xdr:to>
    <xdr:pic>
      <xdr:nvPicPr>
        <xdr:cNvPr id="2" name="27 Imagen" descr="ipn.png">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14571" r="13857"/>
        <a:stretch/>
      </xdr:blipFill>
      <xdr:spPr>
        <a:xfrm>
          <a:off x="165287" y="215714"/>
          <a:ext cx="1590675" cy="2298700"/>
        </a:xfrm>
        <a:prstGeom prst="rect">
          <a:avLst/>
        </a:prstGeom>
      </xdr:spPr>
    </xdr:pic>
    <xdr:clientData/>
  </xdr:twoCellAnchor>
  <xdr:twoCellAnchor editAs="oneCell">
    <xdr:from>
      <xdr:col>6</xdr:col>
      <xdr:colOff>657225</xdr:colOff>
      <xdr:row>3</xdr:row>
      <xdr:rowOff>85725</xdr:rowOff>
    </xdr:from>
    <xdr:to>
      <xdr:col>9</xdr:col>
      <xdr:colOff>393195</xdr:colOff>
      <xdr:row>11</xdr:row>
      <xdr:rowOff>95250</xdr:rowOff>
    </xdr:to>
    <xdr:pic>
      <xdr:nvPicPr>
        <xdr:cNvPr id="3" name="22 Imagen" descr="escom.png">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t="10028" b="16530"/>
        <a:stretch/>
      </xdr:blipFill>
      <xdr:spPr>
        <a:xfrm>
          <a:off x="5229225" y="657225"/>
          <a:ext cx="2021970" cy="1533525"/>
        </a:xfrm>
        <a:prstGeom prst="rect">
          <a:avLst/>
        </a:prstGeom>
      </xdr:spPr>
    </xdr:pic>
    <xdr:clientData/>
  </xdr:twoCellAnchor>
  <xdr:twoCellAnchor>
    <xdr:from>
      <xdr:col>0</xdr:col>
      <xdr:colOff>200025</xdr:colOff>
      <xdr:row>24</xdr:row>
      <xdr:rowOff>9526</xdr:rowOff>
    </xdr:from>
    <xdr:to>
      <xdr:col>2</xdr:col>
      <xdr:colOff>285750</xdr:colOff>
      <xdr:row>25</xdr:row>
      <xdr:rowOff>104776</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200025" y="4714876"/>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371475</xdr:colOff>
      <xdr:row>24</xdr:row>
      <xdr:rowOff>19050</xdr:rowOff>
    </xdr:from>
    <xdr:to>
      <xdr:col>4</xdr:col>
      <xdr:colOff>457200</xdr:colOff>
      <xdr:row>25</xdr:row>
      <xdr:rowOff>114300</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1895475" y="4724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523875</xdr:colOff>
      <xdr:row>24</xdr:row>
      <xdr:rowOff>19050</xdr:rowOff>
    </xdr:from>
    <xdr:to>
      <xdr:col>6</xdr:col>
      <xdr:colOff>609600</xdr:colOff>
      <xdr:row>25</xdr:row>
      <xdr:rowOff>114300</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3571875" y="4724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695325</xdr:colOff>
      <xdr:row>24</xdr:row>
      <xdr:rowOff>9525</xdr:rowOff>
    </xdr:from>
    <xdr:to>
      <xdr:col>9</xdr:col>
      <xdr:colOff>19050</xdr:colOff>
      <xdr:row>25</xdr:row>
      <xdr:rowOff>104775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526732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0</xdr:col>
      <xdr:colOff>180975</xdr:colOff>
      <xdr:row>26</xdr:row>
      <xdr:rowOff>28575</xdr:rowOff>
    </xdr:from>
    <xdr:to>
      <xdr:col>2</xdr:col>
      <xdr:colOff>266700</xdr:colOff>
      <xdr:row>27</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000-000008000000}"/>
            </a:ext>
          </a:extLst>
        </xdr:cNvPr>
        <xdr:cNvSpPr/>
      </xdr:nvSpPr>
      <xdr:spPr>
        <a:xfrm>
          <a:off x="180975" y="51149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323850</xdr:colOff>
      <xdr:row>26</xdr:row>
      <xdr:rowOff>28575</xdr:rowOff>
    </xdr:from>
    <xdr:to>
      <xdr:col>4</xdr:col>
      <xdr:colOff>495300</xdr:colOff>
      <xdr:row>27</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000-000009000000}"/>
            </a:ext>
          </a:extLst>
        </xdr:cNvPr>
        <xdr:cNvSpPr/>
      </xdr:nvSpPr>
      <xdr:spPr>
        <a:xfrm>
          <a:off x="1847850" y="5114925"/>
          <a:ext cx="169545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542925</xdr:colOff>
      <xdr:row>26</xdr:row>
      <xdr:rowOff>28575</xdr:rowOff>
    </xdr:from>
    <xdr:to>
      <xdr:col>6</xdr:col>
      <xdr:colOff>628650</xdr:colOff>
      <xdr:row>27</xdr:row>
      <xdr:rowOff>123825</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000-00000A000000}"/>
            </a:ext>
          </a:extLst>
        </xdr:cNvPr>
        <xdr:cNvSpPr/>
      </xdr:nvSpPr>
      <xdr:spPr>
        <a:xfrm>
          <a:off x="3590925" y="51149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714375</xdr:colOff>
      <xdr:row>26</xdr:row>
      <xdr:rowOff>28575</xdr:rowOff>
    </xdr:from>
    <xdr:to>
      <xdr:col>9</xdr:col>
      <xdr:colOff>38100</xdr:colOff>
      <xdr:row>27</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000-00000B000000}"/>
            </a:ext>
          </a:extLst>
        </xdr:cNvPr>
        <xdr:cNvSpPr/>
      </xdr:nvSpPr>
      <xdr:spPr>
        <a:xfrm>
          <a:off x="5286375" y="51149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xdr:col>
      <xdr:colOff>285750</xdr:colOff>
      <xdr:row>28</xdr:row>
      <xdr:rowOff>66675</xdr:rowOff>
    </xdr:from>
    <xdr:to>
      <xdr:col>3</xdr:col>
      <xdr:colOff>666750</xdr:colOff>
      <xdr:row>29</xdr:row>
      <xdr:rowOff>161925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000-00000C000000}"/>
            </a:ext>
          </a:extLst>
        </xdr:cNvPr>
        <xdr:cNvSpPr/>
      </xdr:nvSpPr>
      <xdr:spPr>
        <a:xfrm>
          <a:off x="1047750" y="5534025"/>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0</xdr:colOff>
      <xdr:row>28</xdr:row>
      <xdr:rowOff>66675</xdr:rowOff>
    </xdr:from>
    <xdr:to>
      <xdr:col>6</xdr:col>
      <xdr:colOff>85725</xdr:colOff>
      <xdr:row>29</xdr:row>
      <xdr:rowOff>161925</xdr:rowOff>
    </xdr:to>
    <xdr:sp macro="" textlink="">
      <xdr:nvSpPr>
        <xdr:cNvPr id="13" name="Rectángulo redondeado 12">
          <a:hlinkClick xmlns:r="http://schemas.openxmlformats.org/officeDocument/2006/relationships" r:id="rId12"/>
          <a:extLst>
            <a:ext uri="{FF2B5EF4-FFF2-40B4-BE49-F238E27FC236}">
              <a16:creationId xmlns:a16="http://schemas.microsoft.com/office/drawing/2014/main" id="{00000000-0008-0000-0000-00000D000000}"/>
            </a:ext>
          </a:extLst>
        </xdr:cNvPr>
        <xdr:cNvSpPr/>
      </xdr:nvSpPr>
      <xdr:spPr>
        <a:xfrm>
          <a:off x="3048000" y="55340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180975</xdr:colOff>
      <xdr:row>28</xdr:row>
      <xdr:rowOff>66675</xdr:rowOff>
    </xdr:from>
    <xdr:to>
      <xdr:col>8</xdr:col>
      <xdr:colOff>266700</xdr:colOff>
      <xdr:row>29</xdr:row>
      <xdr:rowOff>161925</xdr:rowOff>
    </xdr:to>
    <xdr:sp macro="" textlink="">
      <xdr:nvSpPr>
        <xdr:cNvPr id="14" name="Rectángulo redondeado 13">
          <a:hlinkClick xmlns:r="http://schemas.openxmlformats.org/officeDocument/2006/relationships" r:id="rId13"/>
          <a:extLst>
            <a:ext uri="{FF2B5EF4-FFF2-40B4-BE49-F238E27FC236}">
              <a16:creationId xmlns:a16="http://schemas.microsoft.com/office/drawing/2014/main" id="{00000000-0008-0000-0000-00000E000000}"/>
            </a:ext>
          </a:extLst>
        </xdr:cNvPr>
        <xdr:cNvSpPr/>
      </xdr:nvSpPr>
      <xdr:spPr>
        <a:xfrm>
          <a:off x="4752975" y="55340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57151</xdr:rowOff>
    </xdr:from>
    <xdr:to>
      <xdr:col>10</xdr:col>
      <xdr:colOff>9525</xdr:colOff>
      <xdr:row>29</xdr:row>
      <xdr:rowOff>19051</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0" y="3790951"/>
          <a:ext cx="7629525" cy="1866900"/>
        </a:xfrm>
        <a:prstGeom prst="rect">
          <a:avLst/>
        </a:prstGeom>
        <a:solidFill>
          <a:schemeClr val="accent1">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100" b="1" baseline="0">
              <a:solidFill>
                <a:schemeClr val="dk1"/>
              </a:solidFill>
              <a:effectLst/>
              <a:latin typeface="Courier New" panose="02070309020205020404" pitchFamily="49" charset="0"/>
              <a:ea typeface="+mn-ea"/>
              <a:cs typeface="Courier New" panose="02070309020205020404" pitchFamily="49" charset="0"/>
            </a:rPr>
            <a:t>1. El método de amortización francés o de cuotas constantes</a:t>
          </a:r>
        </a:p>
        <a:p>
          <a:pPr algn="l"/>
          <a:r>
            <a:rPr lang="es-MX" sz="1100" b="0">
              <a:latin typeface="Courier New" panose="02070309020205020404" pitchFamily="49" charset="0"/>
              <a:cs typeface="Courier New" panose="02070309020205020404" pitchFamily="49" charset="0"/>
            </a:rPr>
            <a:t>Es el más utilizado en España, implica que la cuantía de las cuotas (suma de la parte de capital amortizado más los intereses correspondientes del período), es siempre la misma durante toda la vida del préstamo; si bien, en cada período se va pagando una menor proporción de intereses, dado que el capital pendiente de amortizar se va reduciendo con cada cuota pagada (es decir, al principio se pagan más intereses que en los años siguientes). Se puede utilizar tanto con tipo fijo como con tipo variable.</a:t>
          </a:r>
        </a:p>
        <a:p>
          <a:pPr algn="l"/>
          <a:r>
            <a:rPr lang="es-MX" sz="1100" b="0">
              <a:latin typeface="Courier New" panose="02070309020205020404" pitchFamily="49" charset="0"/>
              <a:cs typeface="Courier New" panose="02070309020205020404" pitchFamily="49" charset="0"/>
            </a:rPr>
            <a:t>La cuota periódica se calcula mediante la siguiente expresión:</a:t>
          </a:r>
        </a:p>
        <a:p>
          <a:pPr algn="l"/>
          <a:endParaRPr lang="es-MX" sz="1100" b="1">
            <a:latin typeface="Courier New" panose="02070309020205020404" pitchFamily="49" charset="0"/>
            <a:cs typeface="Courier New" panose="02070309020205020404" pitchFamily="49" charset="0"/>
          </a:endParaRPr>
        </a:p>
        <a:p>
          <a:pPr algn="l"/>
          <a:r>
            <a:rPr lang="es-MX" sz="1100" b="1">
              <a:latin typeface="Courier New" panose="02070309020205020404" pitchFamily="49" charset="0"/>
              <a:cs typeface="Courier New" panose="02070309020205020404" pitchFamily="49" charset="0"/>
            </a:rPr>
            <a:t>Donde i es la tasa de interés, n es igual al número de períodos</a:t>
          </a:r>
          <a:r>
            <a:rPr lang="es-MX" sz="1100" b="1" baseline="0">
              <a:latin typeface="Courier New" panose="02070309020205020404" pitchFamily="49" charset="0"/>
              <a:cs typeface="Courier New" panose="02070309020205020404" pitchFamily="49" charset="0"/>
            </a:rPr>
            <a:t> </a:t>
          </a:r>
          <a:r>
            <a:rPr lang="es-MX" sz="1100" b="1">
              <a:latin typeface="Courier New" panose="02070309020205020404" pitchFamily="49" charset="0"/>
              <a:cs typeface="Courier New" panose="02070309020205020404" pitchFamily="49" charset="0"/>
            </a:rPr>
            <a:t>del préstamo y el capital iniciales el importe total prestado</a:t>
          </a:r>
        </a:p>
      </xdr:txBody>
    </xdr:sp>
    <xdr:clientData/>
  </xdr:twoCellAnchor>
  <xdr:twoCellAnchor editAs="oneCell">
    <xdr:from>
      <xdr:col>10</xdr:col>
      <xdr:colOff>76200</xdr:colOff>
      <xdr:row>21</xdr:row>
      <xdr:rowOff>47625</xdr:rowOff>
    </xdr:from>
    <xdr:to>
      <xdr:col>14</xdr:col>
      <xdr:colOff>723900</xdr:colOff>
      <xdr:row>28</xdr:row>
      <xdr:rowOff>66675</xdr:rowOff>
    </xdr:to>
    <xdr:pic>
      <xdr:nvPicPr>
        <xdr:cNvPr id="3" name="Imagen 2" descr="Mostrar/Ocultar ">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96200" y="4162425"/>
          <a:ext cx="3695700" cy="135255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30</xdr:row>
      <xdr:rowOff>1</xdr:rowOff>
    </xdr:from>
    <xdr:to>
      <xdr:col>10</xdr:col>
      <xdr:colOff>19050</xdr:colOff>
      <xdr:row>41</xdr:row>
      <xdr:rowOff>1</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0" y="5829301"/>
          <a:ext cx="7639050" cy="2095500"/>
        </a:xfrm>
        <a:prstGeom prst="rect">
          <a:avLst/>
        </a:prstGeom>
        <a:solidFill>
          <a:schemeClr val="accent1">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baseline="0">
              <a:solidFill>
                <a:schemeClr val="dk1"/>
              </a:solidFill>
              <a:effectLst/>
              <a:latin typeface="Courier New" panose="02070309020205020404" pitchFamily="49" charset="0"/>
              <a:ea typeface="+mn-ea"/>
              <a:cs typeface="Courier New" panose="02070309020205020404" pitchFamily="49" charset="0"/>
            </a:rPr>
            <a:t>2. El método de amortización americano o al vencimiento</a:t>
          </a:r>
          <a:r>
            <a:rPr lang="es-MX" sz="1200" b="0">
              <a:latin typeface="Courier New" panose="02070309020205020404" pitchFamily="49" charset="0"/>
              <a:cs typeface="Courier New" panose="02070309020205020404" pitchFamily="49" charset="0"/>
            </a:rPr>
            <a:t>	</a:t>
          </a:r>
        </a:p>
        <a:p>
          <a:r>
            <a:rPr lang="es-MX" sz="1200" b="0">
              <a:latin typeface="Courier New" panose="02070309020205020404" pitchFamily="49" charset="0"/>
              <a:cs typeface="Courier New" panose="02070309020205020404" pitchFamily="49" charset="0"/>
            </a:rPr>
            <a:t>Se basa en el pago exclusivo de intereses a través de las cuotas de cada período, mientras que el capital es amortizado de una sola vez junto con la última cuota, es decir, al vencimiento de la operación.</a:t>
          </a:r>
        </a:p>
        <a:p>
          <a:r>
            <a:rPr lang="es-MX" sz="1200" b="0">
              <a:latin typeface="Courier New" panose="02070309020205020404" pitchFamily="49" charset="0"/>
              <a:cs typeface="Courier New" panose="02070309020205020404" pitchFamily="49" charset="0"/>
            </a:rPr>
            <a:t>Con la siguiente expresión se calcula las cuotas periódicas, de la 1 a la n-1:</a:t>
          </a:r>
        </a:p>
        <a:p>
          <a:r>
            <a:rPr lang="es-MX" sz="1200" b="0">
              <a:latin typeface="Courier New" panose="02070309020205020404" pitchFamily="49" charset="0"/>
              <a:cs typeface="Courier New" panose="02070309020205020404" pitchFamily="49" charset="0"/>
            </a:rPr>
            <a:t>Cuota Periódica = Capital Inicial x i</a:t>
          </a:r>
        </a:p>
        <a:p>
          <a:r>
            <a:rPr lang="es-MX" sz="1200" b="0">
              <a:latin typeface="Courier New" panose="02070309020205020404" pitchFamily="49" charset="0"/>
              <a:cs typeface="Courier New" panose="02070309020205020404" pitchFamily="49" charset="0"/>
            </a:rPr>
            <a:t>Donde </a:t>
          </a:r>
          <a:r>
            <a:rPr lang="es-MX" sz="1200" b="1">
              <a:latin typeface="Courier New" panose="02070309020205020404" pitchFamily="49" charset="0"/>
              <a:cs typeface="Courier New" panose="02070309020205020404" pitchFamily="49" charset="0"/>
            </a:rPr>
            <a:t>i</a:t>
          </a:r>
          <a:r>
            <a:rPr lang="es-MX" sz="1200" b="0">
              <a:latin typeface="Courier New" panose="02070309020205020404" pitchFamily="49" charset="0"/>
              <a:cs typeface="Courier New" panose="02070309020205020404" pitchFamily="49" charset="0"/>
            </a:rPr>
            <a:t> es la </a:t>
          </a:r>
          <a:r>
            <a:rPr lang="es-MX" sz="1200" b="1">
              <a:latin typeface="Courier New" panose="02070309020205020404" pitchFamily="49" charset="0"/>
              <a:cs typeface="Courier New" panose="02070309020205020404" pitchFamily="49" charset="0"/>
            </a:rPr>
            <a:t>tasa de interés</a:t>
          </a:r>
          <a:r>
            <a:rPr lang="es-MX" sz="1200" b="0">
              <a:latin typeface="Courier New" panose="02070309020205020404" pitchFamily="49" charset="0"/>
              <a:cs typeface="Courier New" panose="02070309020205020404" pitchFamily="49" charset="0"/>
            </a:rPr>
            <a:t>, el capital inicial es el importe total prestado y</a:t>
          </a:r>
          <a:r>
            <a:rPr lang="es-MX" sz="1200" b="1">
              <a:latin typeface="Courier New" panose="02070309020205020404" pitchFamily="49" charset="0"/>
              <a:cs typeface="Courier New" panose="02070309020205020404" pitchFamily="49" charset="0"/>
            </a:rPr>
            <a:t> n </a:t>
          </a:r>
          <a:r>
            <a:rPr lang="es-MX" sz="1200" b="0">
              <a:latin typeface="Courier New" panose="02070309020205020404" pitchFamily="49" charset="0"/>
              <a:cs typeface="Courier New" panose="02070309020205020404" pitchFamily="49" charset="0"/>
            </a:rPr>
            <a:t>es igual al </a:t>
          </a:r>
          <a:r>
            <a:rPr lang="es-MX" sz="1200" b="1">
              <a:latin typeface="Courier New" panose="02070309020205020404" pitchFamily="49" charset="0"/>
              <a:cs typeface="Courier New" panose="02070309020205020404" pitchFamily="49" charset="0"/>
            </a:rPr>
            <a:t>número de períodos del préstamo.</a:t>
          </a:r>
        </a:p>
        <a:p>
          <a:r>
            <a:rPr lang="es-MX" sz="1200" b="0">
              <a:latin typeface="Courier New" panose="02070309020205020404" pitchFamily="49" charset="0"/>
              <a:cs typeface="Courier New" panose="02070309020205020404" pitchFamily="49" charset="0"/>
            </a:rPr>
            <a:t>La última cuota se calcula según la siguiente expresión:</a:t>
          </a:r>
        </a:p>
        <a:p>
          <a:r>
            <a:rPr lang="es-MX" sz="1200" b="1" i="1">
              <a:latin typeface="Courier New" panose="02070309020205020404" pitchFamily="49" charset="0"/>
              <a:cs typeface="Courier New" panose="02070309020205020404" pitchFamily="49" charset="0"/>
            </a:rPr>
            <a:t>Cuota Final = Capital Inicial + (Capital Inicia x i)</a:t>
          </a:r>
        </a:p>
        <a:p>
          <a:r>
            <a:rPr lang="es-MX" sz="1200" b="0">
              <a:latin typeface="Courier New" panose="02070309020205020404" pitchFamily="49" charset="0"/>
              <a:cs typeface="Courier New" panose="02070309020205020404" pitchFamily="49" charset="0"/>
            </a:rPr>
            <a:t>Donde </a:t>
          </a:r>
          <a:r>
            <a:rPr lang="es-MX" sz="1200" b="1">
              <a:latin typeface="Courier New" panose="02070309020205020404" pitchFamily="49" charset="0"/>
              <a:cs typeface="Courier New" panose="02070309020205020404" pitchFamily="49" charset="0"/>
            </a:rPr>
            <a:t>i </a:t>
          </a:r>
          <a:r>
            <a:rPr lang="es-MX" sz="1200" b="0">
              <a:latin typeface="Courier New" panose="02070309020205020404" pitchFamily="49" charset="0"/>
              <a:cs typeface="Courier New" panose="02070309020205020404" pitchFamily="49" charset="0"/>
            </a:rPr>
            <a:t>es la </a:t>
          </a:r>
          <a:r>
            <a:rPr lang="es-MX" sz="1200" b="1">
              <a:latin typeface="Courier New" panose="02070309020205020404" pitchFamily="49" charset="0"/>
              <a:cs typeface="Courier New" panose="02070309020205020404" pitchFamily="49" charset="0"/>
            </a:rPr>
            <a:t>tasa de interés</a:t>
          </a:r>
          <a:r>
            <a:rPr lang="es-MX" sz="1200" b="0">
              <a:latin typeface="Courier New" panose="02070309020205020404" pitchFamily="49" charset="0"/>
              <a:cs typeface="Courier New" panose="02070309020205020404" pitchFamily="49" charset="0"/>
            </a:rPr>
            <a:t>, y el capital inicial es el importe total prestado.</a:t>
          </a:r>
        </a:p>
        <a:p>
          <a:endParaRPr lang="es-MX" sz="1100" b="1">
            <a:latin typeface="Bahnschrift SemiBold" panose="020B0502040204020203" pitchFamily="34" charset="0"/>
          </a:endParaRPr>
        </a:p>
      </xdr:txBody>
    </xdr:sp>
    <xdr:clientData/>
  </xdr:twoCellAnchor>
  <xdr:twoCellAnchor>
    <xdr:from>
      <xdr:col>0</xdr:col>
      <xdr:colOff>0</xdr:colOff>
      <xdr:row>42</xdr:row>
      <xdr:rowOff>1</xdr:rowOff>
    </xdr:from>
    <xdr:to>
      <xdr:col>10</xdr:col>
      <xdr:colOff>38100</xdr:colOff>
      <xdr:row>51</xdr:row>
      <xdr:rowOff>19050</xdr:rowOff>
    </xdr:to>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0" y="8115301"/>
          <a:ext cx="7658100" cy="1733549"/>
        </a:xfrm>
        <a:prstGeom prst="rect">
          <a:avLst/>
        </a:prstGeom>
        <a:solidFill>
          <a:schemeClr val="accent1">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baseline="0">
              <a:solidFill>
                <a:schemeClr val="dk1"/>
              </a:solidFill>
              <a:effectLst/>
              <a:latin typeface="Courier New" panose="02070309020205020404" pitchFamily="49" charset="0"/>
              <a:ea typeface="+mn-ea"/>
              <a:cs typeface="Courier New" panose="02070309020205020404" pitchFamily="49" charset="0"/>
            </a:rPr>
            <a:t>3. El método de amortización constante de capital o italiano</a:t>
          </a:r>
        </a:p>
        <a:p>
          <a:r>
            <a:rPr lang="es-MX" sz="1100" b="0">
              <a:latin typeface="Courier New" panose="02070309020205020404" pitchFamily="49" charset="0"/>
              <a:cs typeface="Courier New" panose="02070309020205020404" pitchFamily="49" charset="0"/>
            </a:rPr>
            <a:t>Consiste en fijar una cuantía constante del principal del préstamo, que será abonada en cada cuota. Obviamente, como con cada cuota se reduce el capital pendiente de amortizar, el interés abonado en cada cuota, decrece a medida que transcurre el tiempo.</a:t>
          </a:r>
        </a:p>
        <a:p>
          <a:r>
            <a:rPr lang="es-MX" sz="1100" b="0">
              <a:latin typeface="Courier New" panose="02070309020205020404" pitchFamily="49" charset="0"/>
              <a:cs typeface="Courier New" panose="02070309020205020404" pitchFamily="49" charset="0"/>
            </a:rPr>
            <a:t>Para calcular la cuota periódica, se aplica la siguiente expresión:</a:t>
          </a:r>
        </a:p>
        <a:p>
          <a:endParaRPr lang="es-MX" sz="1100" b="1">
            <a:latin typeface="Courier New" panose="02070309020205020404" pitchFamily="49" charset="0"/>
            <a:cs typeface="Courier New" panose="02070309020205020404" pitchFamily="49" charset="0"/>
          </a:endParaRPr>
        </a:p>
        <a:p>
          <a:r>
            <a:rPr lang="es-MX" sz="1100" b="1">
              <a:latin typeface="Courier New" panose="02070309020205020404" pitchFamily="49" charset="0"/>
              <a:cs typeface="Courier New" panose="02070309020205020404" pitchFamily="49" charset="0"/>
            </a:rPr>
            <a:t>Donde i es la tasa de interés, n es igual al número de años o plazo</a:t>
          </a:r>
          <a:r>
            <a:rPr lang="es-MX" sz="1100" b="1" baseline="0">
              <a:latin typeface="Courier New" panose="02070309020205020404" pitchFamily="49" charset="0"/>
              <a:cs typeface="Courier New" panose="02070309020205020404" pitchFamily="49" charset="0"/>
            </a:rPr>
            <a:t> </a:t>
          </a:r>
          <a:r>
            <a:rPr lang="es-MX" sz="1100" b="1">
              <a:latin typeface="Courier New" panose="02070309020205020404" pitchFamily="49" charset="0"/>
              <a:cs typeface="Courier New" panose="02070309020205020404" pitchFamily="49" charset="0"/>
            </a:rPr>
            <a:t>del préstamo, el capital inicial es el importe total prestado y el capital por amortizar es la parte que del capital inicial resta por amortizar. Para la primera cuota el capital inicial</a:t>
          </a:r>
          <a:r>
            <a:rPr lang="es-MX" sz="1100" b="1" baseline="0">
              <a:latin typeface="Courier New" panose="02070309020205020404" pitchFamily="49" charset="0"/>
              <a:cs typeface="Courier New" panose="02070309020205020404" pitchFamily="49" charset="0"/>
            </a:rPr>
            <a:t> </a:t>
          </a:r>
          <a:r>
            <a:rPr lang="es-MX" sz="1100" b="1">
              <a:latin typeface="Courier New" panose="02070309020205020404" pitchFamily="49" charset="0"/>
              <a:cs typeface="Courier New" panose="02070309020205020404" pitchFamily="49" charset="0"/>
            </a:rPr>
            <a:t>y el capital por amortizar es igual.</a:t>
          </a:r>
        </a:p>
      </xdr:txBody>
    </xdr:sp>
    <xdr:clientData/>
  </xdr:twoCellAnchor>
  <xdr:twoCellAnchor editAs="oneCell">
    <xdr:from>
      <xdr:col>10</xdr:col>
      <xdr:colOff>57150</xdr:colOff>
      <xdr:row>45</xdr:row>
      <xdr:rowOff>123825</xdr:rowOff>
    </xdr:from>
    <xdr:to>
      <xdr:col>15</xdr:col>
      <xdr:colOff>319088</xdr:colOff>
      <xdr:row>48</xdr:row>
      <xdr:rowOff>133350</xdr:rowOff>
    </xdr:to>
    <xdr:pic>
      <xdr:nvPicPr>
        <xdr:cNvPr id="7" name="Imagen 6" descr="Mostrar/Ocultar ">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77150" y="8810625"/>
          <a:ext cx="4071938" cy="58102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52</xdr:row>
      <xdr:rowOff>0</xdr:rowOff>
    </xdr:from>
    <xdr:to>
      <xdr:col>10</xdr:col>
      <xdr:colOff>47625</xdr:colOff>
      <xdr:row>60</xdr:row>
      <xdr:rowOff>114300</xdr:rowOff>
    </xdr:to>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0" y="10020300"/>
          <a:ext cx="7667625" cy="1638300"/>
        </a:xfrm>
        <a:prstGeom prst="rect">
          <a:avLst/>
        </a:prstGeom>
        <a:solidFill>
          <a:schemeClr val="accent1">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baseline="0">
              <a:solidFill>
                <a:schemeClr val="dk1"/>
              </a:solidFill>
              <a:effectLst/>
              <a:latin typeface="Courier New" panose="02070309020205020404" pitchFamily="49" charset="0"/>
              <a:ea typeface="+mn-ea"/>
              <a:cs typeface="Courier New" panose="02070309020205020404" pitchFamily="49" charset="0"/>
            </a:rPr>
            <a:t>4. El método de amortización de cuotas crecientes</a:t>
          </a:r>
          <a:r>
            <a:rPr lang="es-MX" sz="1100" b="0">
              <a:latin typeface="Courier New" panose="02070309020205020404" pitchFamily="49" charset="0"/>
              <a:cs typeface="Courier New" panose="02070309020205020404" pitchFamily="49" charset="0"/>
            </a:rPr>
            <a:t>	</a:t>
          </a:r>
        </a:p>
        <a:p>
          <a:r>
            <a:rPr lang="es-MX" sz="1100" b="0">
              <a:latin typeface="Courier New" panose="02070309020205020404" pitchFamily="49" charset="0"/>
              <a:cs typeface="Courier New" panose="02070309020205020404" pitchFamily="49" charset="0"/>
            </a:rPr>
            <a:t>Supone un crecimiento en progresión geométrica del importe de las sucesivas cuotas. También en este caso, tanto la parte de intereses como la parte de principal que se paga en cada cuota, son variables.</a:t>
          </a:r>
        </a:p>
        <a:p>
          <a:r>
            <a:rPr lang="es-MX" sz="1100" b="0">
              <a:latin typeface="Courier New" panose="02070309020205020404" pitchFamily="49" charset="0"/>
              <a:cs typeface="Courier New" panose="02070309020205020404" pitchFamily="49" charset="0"/>
            </a:rPr>
            <a:t>Para calcular la cuota anual se aplica la siguiente expresión:</a:t>
          </a:r>
          <a:endParaRPr lang="es-MX" sz="1100" b="1">
            <a:latin typeface="Courier New" panose="02070309020205020404" pitchFamily="49" charset="0"/>
            <a:cs typeface="Courier New" panose="02070309020205020404" pitchFamily="49" charset="0"/>
          </a:endParaRPr>
        </a:p>
        <a:p>
          <a:endParaRPr lang="es-MX" sz="1100" b="1">
            <a:latin typeface="Courier New" panose="02070309020205020404" pitchFamily="49" charset="0"/>
            <a:cs typeface="Courier New" panose="02070309020205020404" pitchFamily="49" charset="0"/>
          </a:endParaRPr>
        </a:p>
        <a:p>
          <a:r>
            <a:rPr lang="es-MX" sz="1100" b="1">
              <a:latin typeface="Courier New" panose="02070309020205020404" pitchFamily="49" charset="0"/>
              <a:cs typeface="Courier New" panose="02070309020205020404" pitchFamily="49" charset="0"/>
            </a:rPr>
            <a:t>Donde el capital inicial es el importe total prestado,i es la tasa de interés, n es igual al número de períodos o plazo del préstamo y q es igual a 1 más la tasa de crecimiento de la cuota.</a:t>
          </a:r>
        </a:p>
      </xdr:txBody>
    </xdr:sp>
    <xdr:clientData/>
  </xdr:twoCellAnchor>
  <xdr:twoCellAnchor editAs="oneCell">
    <xdr:from>
      <xdr:col>10</xdr:col>
      <xdr:colOff>123825</xdr:colOff>
      <xdr:row>52</xdr:row>
      <xdr:rowOff>133350</xdr:rowOff>
    </xdr:from>
    <xdr:to>
      <xdr:col>15</xdr:col>
      <xdr:colOff>523875</xdr:colOff>
      <xdr:row>59</xdr:row>
      <xdr:rowOff>133350</xdr:rowOff>
    </xdr:to>
    <xdr:pic>
      <xdr:nvPicPr>
        <xdr:cNvPr id="9" name="Imagen 8" descr="Mostrar/Ocultar ">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43825" y="10153650"/>
          <a:ext cx="4210050" cy="133350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9525</xdr:colOff>
      <xdr:row>61</xdr:row>
      <xdr:rowOff>85726</xdr:rowOff>
    </xdr:from>
    <xdr:to>
      <xdr:col>10</xdr:col>
      <xdr:colOff>66675</xdr:colOff>
      <xdr:row>69</xdr:row>
      <xdr:rowOff>28576</xdr:rowOff>
    </xdr:to>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9525" y="11820526"/>
          <a:ext cx="7677150" cy="1466850"/>
        </a:xfrm>
        <a:prstGeom prst="rect">
          <a:avLst/>
        </a:prstGeom>
        <a:solidFill>
          <a:schemeClr val="accent1">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baseline="0">
              <a:solidFill>
                <a:schemeClr val="dk1"/>
              </a:solidFill>
              <a:effectLst/>
              <a:latin typeface="Courier New" panose="02070309020205020404" pitchFamily="49" charset="0"/>
              <a:ea typeface="+mn-ea"/>
              <a:cs typeface="Courier New" panose="02070309020205020404" pitchFamily="49" charset="0"/>
            </a:rPr>
            <a:t>5. El método de amortización de las cuotas decrecientes</a:t>
          </a:r>
          <a:r>
            <a:rPr lang="es-MX" sz="1100" b="0">
              <a:latin typeface="Courier New" panose="02070309020205020404" pitchFamily="49" charset="0"/>
              <a:cs typeface="Courier New" panose="02070309020205020404" pitchFamily="49" charset="0"/>
            </a:rPr>
            <a:t>	</a:t>
          </a:r>
        </a:p>
        <a:p>
          <a:r>
            <a:rPr lang="es-MX" sz="1100" b="0">
              <a:latin typeface="Courier New" panose="02070309020205020404" pitchFamily="49" charset="0"/>
              <a:cs typeface="Courier New" panose="02070309020205020404" pitchFamily="49" charset="0"/>
            </a:rPr>
            <a:t>Supone que la parte de intereses de las sucesivas cuotas es cada vez menor, siendo constanteo igual en cada período la parte correspondiente al capital amortizado.</a:t>
          </a:r>
        </a:p>
        <a:p>
          <a:r>
            <a:rPr lang="es-MX" sz="1100" b="0">
              <a:latin typeface="Courier New" panose="02070309020205020404" pitchFamily="49" charset="0"/>
              <a:cs typeface="Courier New" panose="02070309020205020404" pitchFamily="49" charset="0"/>
            </a:rPr>
            <a:t>Para calcular la cuota anual se aplica la siguiente expresión:</a:t>
          </a:r>
          <a:endParaRPr lang="es-MX" sz="1100" b="1">
            <a:latin typeface="Courier New" panose="02070309020205020404" pitchFamily="49" charset="0"/>
            <a:cs typeface="Courier New" panose="02070309020205020404" pitchFamily="49" charset="0"/>
          </a:endParaRPr>
        </a:p>
        <a:p>
          <a:endParaRPr lang="es-MX" sz="1100" b="1">
            <a:latin typeface="Courier New" panose="02070309020205020404" pitchFamily="49" charset="0"/>
            <a:cs typeface="Courier New" panose="02070309020205020404" pitchFamily="49" charset="0"/>
          </a:endParaRPr>
        </a:p>
        <a:p>
          <a:r>
            <a:rPr lang="es-MX" sz="1100" b="1">
              <a:latin typeface="Courier New" panose="02070309020205020404" pitchFamily="49" charset="0"/>
              <a:cs typeface="Courier New" panose="02070309020205020404" pitchFamily="49" charset="0"/>
            </a:rPr>
            <a:t>Donde el capital inicial es el importe total prestado, i es la tasa de interés, n es igual al número de años o plazo del préstamo y q es igual a 1 menos la tasa de  crecimiento de la cuota.</a:t>
          </a:r>
        </a:p>
      </xdr:txBody>
    </xdr:sp>
    <xdr:clientData/>
  </xdr:twoCellAnchor>
  <xdr:twoCellAnchor>
    <xdr:from>
      <xdr:col>0</xdr:col>
      <xdr:colOff>0</xdr:colOff>
      <xdr:row>70</xdr:row>
      <xdr:rowOff>1</xdr:rowOff>
    </xdr:from>
    <xdr:to>
      <xdr:col>10</xdr:col>
      <xdr:colOff>66675</xdr:colOff>
      <xdr:row>74</xdr:row>
      <xdr:rowOff>152401</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0" y="13449301"/>
          <a:ext cx="7686675" cy="914400"/>
        </a:xfrm>
        <a:prstGeom prst="rect">
          <a:avLst/>
        </a:prstGeom>
        <a:solidFill>
          <a:schemeClr val="accent1">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baseline="0">
              <a:solidFill>
                <a:schemeClr val="dk1"/>
              </a:solidFill>
              <a:effectLst/>
              <a:latin typeface="Courier New" panose="02070309020205020404" pitchFamily="49" charset="0"/>
              <a:ea typeface="+mn-ea"/>
              <a:cs typeface="Courier New" panose="02070309020205020404" pitchFamily="49" charset="0"/>
            </a:rPr>
            <a:t>6. El método de amortización de cuota fija con plazo de amortización variable</a:t>
          </a:r>
          <a:r>
            <a:rPr lang="es-MX" sz="1100" b="0">
              <a:latin typeface="Courier New" panose="02070309020205020404" pitchFamily="49" charset="0"/>
              <a:cs typeface="Courier New" panose="02070309020205020404" pitchFamily="49" charset="0"/>
            </a:rPr>
            <a:t>	</a:t>
          </a:r>
        </a:p>
        <a:p>
          <a:r>
            <a:rPr lang="es-MX" sz="1100" b="0">
              <a:latin typeface="Courier New" panose="02070309020205020404" pitchFamily="49" charset="0"/>
              <a:cs typeface="Courier New" panose="02070309020205020404" pitchFamily="49" charset="0"/>
            </a:rPr>
            <a:t>Se basa en trasladar, a la duración o plazo del préstamo, la variación del tipo de interés de referencia (cuando éste es variable). Es decir, si los tipos de referencia suben, el plazo del préstamo se alarga, pero las cuotas se mantienen constantes hasta el vencimiento final.</a:t>
          </a:r>
          <a:endParaRPr lang="es-MX" sz="1100" b="1">
            <a:latin typeface="Courier New" panose="02070309020205020404" pitchFamily="49" charset="0"/>
            <a:cs typeface="Courier New" panose="02070309020205020404" pitchFamily="49" charset="0"/>
          </a:endParaRPr>
        </a:p>
      </xdr:txBody>
    </xdr:sp>
    <xdr:clientData/>
  </xdr:twoCellAnchor>
  <xdr:twoCellAnchor editAs="oneCell">
    <xdr:from>
      <xdr:col>11</xdr:col>
      <xdr:colOff>152401</xdr:colOff>
      <xdr:row>60</xdr:row>
      <xdr:rowOff>152401</xdr:rowOff>
    </xdr:from>
    <xdr:to>
      <xdr:col>14</xdr:col>
      <xdr:colOff>476251</xdr:colOff>
      <xdr:row>74</xdr:row>
      <xdr:rowOff>189069</xdr:rowOff>
    </xdr:to>
    <xdr:pic>
      <xdr:nvPicPr>
        <xdr:cNvPr id="12" name="Imagen 11" descr="Resultado de imagen para dinero en el tiempo">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34401" y="11696701"/>
          <a:ext cx="2609850" cy="2703668"/>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200025</xdr:colOff>
      <xdr:row>2</xdr:row>
      <xdr:rowOff>9526</xdr:rowOff>
    </xdr:from>
    <xdr:to>
      <xdr:col>12</xdr:col>
      <xdr:colOff>285750</xdr:colOff>
      <xdr:row>3</xdr:row>
      <xdr:rowOff>104776</xdr:rowOff>
    </xdr:to>
    <xdr:sp macro="" textlink="">
      <xdr:nvSpPr>
        <xdr:cNvPr id="13" name="Rectángulo redondeado 12">
          <a:hlinkClick xmlns:r="http://schemas.openxmlformats.org/officeDocument/2006/relationships" r:id="rId5"/>
          <a:extLst>
            <a:ext uri="{FF2B5EF4-FFF2-40B4-BE49-F238E27FC236}">
              <a16:creationId xmlns:a16="http://schemas.microsoft.com/office/drawing/2014/main" id="{00000000-0008-0000-0100-00000D000000}"/>
            </a:ext>
          </a:extLst>
        </xdr:cNvPr>
        <xdr:cNvSpPr/>
      </xdr:nvSpPr>
      <xdr:spPr>
        <a:xfrm>
          <a:off x="200025" y="4705351"/>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371475</xdr:colOff>
      <xdr:row>2</xdr:row>
      <xdr:rowOff>19050</xdr:rowOff>
    </xdr:from>
    <xdr:to>
      <xdr:col>14</xdr:col>
      <xdr:colOff>457200</xdr:colOff>
      <xdr:row>3</xdr:row>
      <xdr:rowOff>114300</xdr:rowOff>
    </xdr:to>
    <xdr:sp macro="" textlink="">
      <xdr:nvSpPr>
        <xdr:cNvPr id="14" name="Rectángulo redondeado 13">
          <a:hlinkClick xmlns:r="http://schemas.openxmlformats.org/officeDocument/2006/relationships" r:id="rId6"/>
          <a:extLst>
            <a:ext uri="{FF2B5EF4-FFF2-40B4-BE49-F238E27FC236}">
              <a16:creationId xmlns:a16="http://schemas.microsoft.com/office/drawing/2014/main" id="{00000000-0008-0000-0100-00000E000000}"/>
            </a:ext>
          </a:extLst>
        </xdr:cNvPr>
        <xdr:cNvSpPr/>
      </xdr:nvSpPr>
      <xdr:spPr>
        <a:xfrm>
          <a:off x="18954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190500</xdr:colOff>
      <xdr:row>4</xdr:row>
      <xdr:rowOff>9525</xdr:rowOff>
    </xdr:from>
    <xdr:to>
      <xdr:col>12</xdr:col>
      <xdr:colOff>276225</xdr:colOff>
      <xdr:row>5</xdr:row>
      <xdr:rowOff>123825</xdr:rowOff>
    </xdr:to>
    <xdr:sp macro="" textlink="">
      <xdr:nvSpPr>
        <xdr:cNvPr id="15" name="Rectángulo redondeado 14">
          <a:hlinkClick xmlns:r="http://schemas.openxmlformats.org/officeDocument/2006/relationships" r:id="rId7"/>
          <a:extLst>
            <a:ext uri="{FF2B5EF4-FFF2-40B4-BE49-F238E27FC236}">
              <a16:creationId xmlns:a16="http://schemas.microsoft.com/office/drawing/2014/main" id="{00000000-0008-0000-0100-00000F000000}"/>
            </a:ext>
          </a:extLst>
        </xdr:cNvPr>
        <xdr:cNvSpPr/>
      </xdr:nvSpPr>
      <xdr:spPr>
        <a:xfrm>
          <a:off x="7810500" y="866775"/>
          <a:ext cx="1609725" cy="304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390525</xdr:colOff>
      <xdr:row>4</xdr:row>
      <xdr:rowOff>19050</xdr:rowOff>
    </xdr:from>
    <xdr:to>
      <xdr:col>14</xdr:col>
      <xdr:colOff>476250</xdr:colOff>
      <xdr:row>5</xdr:row>
      <xdr:rowOff>133350</xdr:rowOff>
    </xdr:to>
    <xdr:sp macro="" textlink="">
      <xdr:nvSpPr>
        <xdr:cNvPr id="16" name="Rectángulo redondeado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9534525" y="876300"/>
          <a:ext cx="1609725" cy="304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180975</xdr:colOff>
      <xdr:row>6</xdr:row>
      <xdr:rowOff>85725</xdr:rowOff>
    </xdr:from>
    <xdr:to>
      <xdr:col>12</xdr:col>
      <xdr:colOff>266700</xdr:colOff>
      <xdr:row>7</xdr:row>
      <xdr:rowOff>180975</xdr:rowOff>
    </xdr:to>
    <xdr:sp macro="" textlink="">
      <xdr:nvSpPr>
        <xdr:cNvPr id="17" name="Rectángulo redondeado 16">
          <a:hlinkClick xmlns:r="http://schemas.openxmlformats.org/officeDocument/2006/relationships" r:id="rId9"/>
          <a:extLst>
            <a:ext uri="{FF2B5EF4-FFF2-40B4-BE49-F238E27FC236}">
              <a16:creationId xmlns:a16="http://schemas.microsoft.com/office/drawing/2014/main" id="{00000000-0008-0000-0100-000011000000}"/>
            </a:ext>
          </a:extLst>
        </xdr:cNvPr>
        <xdr:cNvSpPr/>
      </xdr:nvSpPr>
      <xdr:spPr>
        <a:xfrm>
          <a:off x="7800975" y="13239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352425</xdr:colOff>
      <xdr:row>6</xdr:row>
      <xdr:rowOff>95250</xdr:rowOff>
    </xdr:from>
    <xdr:to>
      <xdr:col>14</xdr:col>
      <xdr:colOff>523875</xdr:colOff>
      <xdr:row>8</xdr:row>
      <xdr:rowOff>0</xdr:rowOff>
    </xdr:to>
    <xdr:sp macro="" textlink="">
      <xdr:nvSpPr>
        <xdr:cNvPr id="18" name="Rectángulo redondeado 17">
          <a:hlinkClick xmlns:r="http://schemas.openxmlformats.org/officeDocument/2006/relationships" r:id="rId10"/>
          <a:extLst>
            <a:ext uri="{FF2B5EF4-FFF2-40B4-BE49-F238E27FC236}">
              <a16:creationId xmlns:a16="http://schemas.microsoft.com/office/drawing/2014/main" id="{00000000-0008-0000-0100-000012000000}"/>
            </a:ext>
          </a:extLst>
        </xdr:cNvPr>
        <xdr:cNvSpPr/>
      </xdr:nvSpPr>
      <xdr:spPr>
        <a:xfrm>
          <a:off x="9496425" y="1333500"/>
          <a:ext cx="169545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180975</xdr:colOff>
      <xdr:row>8</xdr:row>
      <xdr:rowOff>104775</xdr:rowOff>
    </xdr:from>
    <xdr:to>
      <xdr:col>12</xdr:col>
      <xdr:colOff>266700</xdr:colOff>
      <xdr:row>10</xdr:row>
      <xdr:rowOff>9525</xdr:rowOff>
    </xdr:to>
    <xdr:sp macro="" textlink="">
      <xdr:nvSpPr>
        <xdr:cNvPr id="19" name="Rectángulo redondeado 18">
          <a:hlinkClick xmlns:r="http://schemas.openxmlformats.org/officeDocument/2006/relationships" r:id="rId11"/>
          <a:extLst>
            <a:ext uri="{FF2B5EF4-FFF2-40B4-BE49-F238E27FC236}">
              <a16:creationId xmlns:a16="http://schemas.microsoft.com/office/drawing/2014/main" id="{00000000-0008-0000-0100-000013000000}"/>
            </a:ext>
          </a:extLst>
        </xdr:cNvPr>
        <xdr:cNvSpPr/>
      </xdr:nvSpPr>
      <xdr:spPr>
        <a:xfrm>
          <a:off x="7800975" y="17240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409575</xdr:colOff>
      <xdr:row>8</xdr:row>
      <xdr:rowOff>104775</xdr:rowOff>
    </xdr:from>
    <xdr:to>
      <xdr:col>14</xdr:col>
      <xdr:colOff>495300</xdr:colOff>
      <xdr:row>10</xdr:row>
      <xdr:rowOff>9525</xdr:rowOff>
    </xdr:to>
    <xdr:sp macro="" textlink="">
      <xdr:nvSpPr>
        <xdr:cNvPr id="20" name="Rectángulo redondeado 19">
          <a:hlinkClick xmlns:r="http://schemas.openxmlformats.org/officeDocument/2006/relationships" r:id="rId12"/>
          <a:extLst>
            <a:ext uri="{FF2B5EF4-FFF2-40B4-BE49-F238E27FC236}">
              <a16:creationId xmlns:a16="http://schemas.microsoft.com/office/drawing/2014/main" id="{00000000-0008-0000-0100-000014000000}"/>
            </a:ext>
          </a:extLst>
        </xdr:cNvPr>
        <xdr:cNvSpPr/>
      </xdr:nvSpPr>
      <xdr:spPr>
        <a:xfrm>
          <a:off x="9553575" y="17240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180975</xdr:colOff>
      <xdr:row>10</xdr:row>
      <xdr:rowOff>152400</xdr:rowOff>
    </xdr:from>
    <xdr:to>
      <xdr:col>12</xdr:col>
      <xdr:colOff>561975</xdr:colOff>
      <xdr:row>12</xdr:row>
      <xdr:rowOff>38100</xdr:rowOff>
    </xdr:to>
    <xdr:sp macro="" textlink="">
      <xdr:nvSpPr>
        <xdr:cNvPr id="21" name="Rectángulo redondeado 20">
          <a:hlinkClick xmlns:r="http://schemas.openxmlformats.org/officeDocument/2006/relationships" r:id="rId13"/>
          <a:extLst>
            <a:ext uri="{FF2B5EF4-FFF2-40B4-BE49-F238E27FC236}">
              <a16:creationId xmlns:a16="http://schemas.microsoft.com/office/drawing/2014/main" id="{00000000-0008-0000-0100-000015000000}"/>
            </a:ext>
          </a:extLst>
        </xdr:cNvPr>
        <xdr:cNvSpPr/>
      </xdr:nvSpPr>
      <xdr:spPr>
        <a:xfrm>
          <a:off x="7800975" y="215265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628650</xdr:colOff>
      <xdr:row>10</xdr:row>
      <xdr:rowOff>142875</xdr:rowOff>
    </xdr:from>
    <xdr:to>
      <xdr:col>14</xdr:col>
      <xdr:colOff>714375</xdr:colOff>
      <xdr:row>12</xdr:row>
      <xdr:rowOff>28575</xdr:rowOff>
    </xdr:to>
    <xdr:sp macro="" textlink="">
      <xdr:nvSpPr>
        <xdr:cNvPr id="22" name="Rectángulo redondeado 21">
          <a:hlinkClick xmlns:r="http://schemas.openxmlformats.org/officeDocument/2006/relationships" r:id="rId14"/>
          <a:extLst>
            <a:ext uri="{FF2B5EF4-FFF2-40B4-BE49-F238E27FC236}">
              <a16:creationId xmlns:a16="http://schemas.microsoft.com/office/drawing/2014/main" id="{00000000-0008-0000-0100-000016000000}"/>
            </a:ext>
          </a:extLst>
        </xdr:cNvPr>
        <xdr:cNvSpPr/>
      </xdr:nvSpPr>
      <xdr:spPr>
        <a:xfrm>
          <a:off x="9772650" y="21431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11</xdr:col>
      <xdr:colOff>419100</xdr:colOff>
      <xdr:row>12</xdr:row>
      <xdr:rowOff>152400</xdr:rowOff>
    </xdr:from>
    <xdr:to>
      <xdr:col>13</xdr:col>
      <xdr:colOff>504825</xdr:colOff>
      <xdr:row>14</xdr:row>
      <xdr:rowOff>57150</xdr:rowOff>
    </xdr:to>
    <xdr:sp macro="" textlink="">
      <xdr:nvSpPr>
        <xdr:cNvPr id="23" name="Rectángulo redondeado 22">
          <a:hlinkClick xmlns:r="http://schemas.openxmlformats.org/officeDocument/2006/relationships" r:id="rId15"/>
          <a:extLst>
            <a:ext uri="{FF2B5EF4-FFF2-40B4-BE49-F238E27FC236}">
              <a16:creationId xmlns:a16="http://schemas.microsoft.com/office/drawing/2014/main" id="{00000000-0008-0000-0100-000017000000}"/>
            </a:ext>
          </a:extLst>
        </xdr:cNvPr>
        <xdr:cNvSpPr/>
      </xdr:nvSpPr>
      <xdr:spPr>
        <a:xfrm>
          <a:off x="8801100" y="25527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9</xdr:col>
      <xdr:colOff>0</xdr:colOff>
      <xdr:row>12</xdr:row>
      <xdr:rowOff>104775</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0" y="438150"/>
          <a:ext cx="6858000" cy="2009775"/>
        </a:xfrm>
        <a:prstGeom prst="rect">
          <a:avLst/>
        </a:prstGeom>
        <a:solidFill>
          <a:schemeClr val="accent1">
            <a:lumMod val="20000"/>
            <a:lumOff val="80000"/>
            <a:alpha val="50196"/>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solidFill>
                <a:schemeClr val="dk1"/>
              </a:solidFill>
              <a:effectLst/>
              <a:latin typeface="Courier New" panose="02070309020205020404" pitchFamily="49" charset="0"/>
              <a:ea typeface="+mn-ea"/>
              <a:cs typeface="Courier New" panose="02070309020205020404" pitchFamily="49" charset="0"/>
            </a:rPr>
            <a:t>El propósito es que se pueda utilizar el simulador como un sistema de apoyo didáctico para la planeación financiera. Para esto, es importante definir los conceptos básicos del dinero</a:t>
          </a:r>
          <a:r>
            <a:rPr lang="es-MX" sz="1100" baseline="0">
              <a:solidFill>
                <a:schemeClr val="dk1"/>
              </a:solidFill>
              <a:effectLst/>
              <a:latin typeface="Courier New" panose="02070309020205020404" pitchFamily="49" charset="0"/>
              <a:ea typeface="+mn-ea"/>
              <a:cs typeface="Courier New" panose="02070309020205020404" pitchFamily="49" charset="0"/>
            </a:rPr>
            <a:t> en el tiempo</a:t>
          </a:r>
          <a:r>
            <a:rPr lang="es-MX" sz="1100">
              <a:solidFill>
                <a:schemeClr val="dk1"/>
              </a:solidFill>
              <a:effectLst/>
              <a:latin typeface="Courier New" panose="02070309020205020404" pitchFamily="49" charset="0"/>
              <a:ea typeface="+mn-ea"/>
              <a:cs typeface="Courier New" panose="02070309020205020404" pitchFamily="49" charset="0"/>
            </a:rPr>
            <a:t> (Definidos en la</a:t>
          </a:r>
          <a:r>
            <a:rPr lang="es-MX" sz="1100" baseline="0">
              <a:solidFill>
                <a:schemeClr val="dk1"/>
              </a:solidFill>
              <a:effectLst/>
              <a:latin typeface="Courier New" panose="02070309020205020404" pitchFamily="49" charset="0"/>
              <a:ea typeface="+mn-ea"/>
              <a:cs typeface="Courier New" panose="02070309020205020404" pitchFamily="49" charset="0"/>
            </a:rPr>
            <a:t> parte de </a:t>
          </a:r>
          <a:r>
            <a:rPr lang="es-MX" sz="1100" b="1" i="1" baseline="0">
              <a:solidFill>
                <a:schemeClr val="dk1"/>
              </a:solidFill>
              <a:effectLst/>
              <a:latin typeface="Courier New" panose="02070309020205020404" pitchFamily="49" charset="0"/>
              <a:ea typeface="+mn-ea"/>
              <a:cs typeface="Courier New" panose="02070309020205020404" pitchFamily="49" charset="0"/>
            </a:rPr>
            <a:t>Fundamentos</a:t>
          </a:r>
          <a:r>
            <a:rPr lang="es-MX" sz="1100">
              <a:solidFill>
                <a:schemeClr val="dk1"/>
              </a:solidFill>
              <a:effectLst/>
              <a:latin typeface="Courier New" panose="02070309020205020404" pitchFamily="49" charset="0"/>
              <a:ea typeface="+mn-ea"/>
              <a:cs typeface="Courier New" panose="02070309020205020404" pitchFamily="49" charset="0"/>
            </a:rPr>
            <a:t>). </a:t>
          </a:r>
        </a:p>
        <a:p>
          <a:endParaRPr lang="es-MX" sz="1100">
            <a:solidFill>
              <a:schemeClr val="dk1"/>
            </a:solidFill>
            <a:effectLst/>
            <a:latin typeface="Courier New" panose="02070309020205020404" pitchFamily="49" charset="0"/>
            <a:ea typeface="+mn-ea"/>
            <a:cs typeface="Courier New" panose="02070309020205020404" pitchFamily="49" charset="0"/>
          </a:endParaRPr>
        </a:p>
        <a:p>
          <a:r>
            <a:rPr lang="es-MX" sz="1100">
              <a:solidFill>
                <a:schemeClr val="dk1"/>
              </a:solidFill>
              <a:effectLst/>
              <a:latin typeface="Courier New" panose="02070309020205020404" pitchFamily="49" charset="0"/>
              <a:ea typeface="+mn-ea"/>
              <a:cs typeface="Courier New" panose="02070309020205020404" pitchFamily="49" charset="0"/>
            </a:rPr>
            <a:t>Si se conocen los conceptos básicos sobre el</a:t>
          </a:r>
          <a:r>
            <a:rPr lang="es-MX" sz="1100" baseline="0">
              <a:solidFill>
                <a:schemeClr val="dk1"/>
              </a:solidFill>
              <a:effectLst/>
              <a:latin typeface="Courier New" panose="02070309020205020404" pitchFamily="49" charset="0"/>
              <a:ea typeface="+mn-ea"/>
              <a:cs typeface="Courier New" panose="02070309020205020404" pitchFamily="49" charset="0"/>
            </a:rPr>
            <a:t> </a:t>
          </a:r>
          <a:r>
            <a:rPr lang="es-MX" sz="1100">
              <a:solidFill>
                <a:schemeClr val="dk1"/>
              </a:solidFill>
              <a:effectLst/>
              <a:latin typeface="Courier New" panose="02070309020205020404" pitchFamily="49" charset="0"/>
              <a:ea typeface="+mn-ea"/>
              <a:cs typeface="Courier New" panose="02070309020205020404" pitchFamily="49" charset="0"/>
            </a:rPr>
            <a:t>dinero en el tiempo, se puede ir a la parte de simulador, en donde se</a:t>
          </a:r>
          <a:r>
            <a:rPr lang="es-MX" sz="1100" baseline="0">
              <a:solidFill>
                <a:schemeClr val="dk1"/>
              </a:solidFill>
              <a:effectLst/>
              <a:latin typeface="Courier New" panose="02070309020205020404" pitchFamily="49" charset="0"/>
              <a:ea typeface="+mn-ea"/>
              <a:cs typeface="Courier New" panose="02070309020205020404" pitchFamily="49" charset="0"/>
            </a:rPr>
            <a:t> ve la practica de la teoria vista previamente.</a:t>
          </a:r>
        </a:p>
        <a:p>
          <a:endParaRPr lang="es-MX" sz="1100" baseline="0">
            <a:solidFill>
              <a:schemeClr val="dk1"/>
            </a:solidFill>
            <a:effectLst/>
            <a:latin typeface="Courier New" panose="02070309020205020404" pitchFamily="49" charset="0"/>
            <a:ea typeface="+mn-ea"/>
            <a:cs typeface="Courier New" panose="02070309020205020404" pitchFamily="49" charset="0"/>
          </a:endParaRPr>
        </a:p>
        <a:p>
          <a:r>
            <a:rPr lang="es-MX" sz="1100" baseline="0">
              <a:solidFill>
                <a:schemeClr val="dk1"/>
              </a:solidFill>
              <a:effectLst/>
              <a:latin typeface="Courier New" panose="02070309020205020404" pitchFamily="49" charset="0"/>
              <a:ea typeface="+mn-ea"/>
              <a:cs typeface="Courier New" panose="02070309020205020404" pitchFamily="49" charset="0"/>
            </a:rPr>
            <a:t>El proposito que tiene el realizar este simulador es mostrar una comparacion entre diferentes esquemas de amortizacion partiendo de un capital inicial y variando el periodo de pago desde 1 hasta 6 años (en meses)</a:t>
          </a:r>
        </a:p>
      </xdr:txBody>
    </xdr:sp>
    <xdr:clientData/>
  </xdr:twoCellAnchor>
  <xdr:twoCellAnchor>
    <xdr:from>
      <xdr:col>0</xdr:col>
      <xdr:colOff>200025</xdr:colOff>
      <xdr:row>14</xdr:row>
      <xdr:rowOff>9526</xdr:rowOff>
    </xdr:from>
    <xdr:to>
      <xdr:col>2</xdr:col>
      <xdr:colOff>285750</xdr:colOff>
      <xdr:row>15</xdr:row>
      <xdr:rowOff>104776</xdr:rowOff>
    </xdr:to>
    <xdr:sp macro="" textlink="">
      <xdr:nvSpPr>
        <xdr:cNvPr id="3" name="Rectángulo redondead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00025" y="4705351"/>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371475</xdr:colOff>
      <xdr:row>14</xdr:row>
      <xdr:rowOff>19050</xdr:rowOff>
    </xdr:from>
    <xdr:to>
      <xdr:col>4</xdr:col>
      <xdr:colOff>457200</xdr:colOff>
      <xdr:row>15</xdr:row>
      <xdr:rowOff>114300</xdr:rowOff>
    </xdr:to>
    <xdr:sp macro="" textlink="">
      <xdr:nvSpPr>
        <xdr:cNvPr id="4" name="Rectángulo redondeado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18954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523875</xdr:colOff>
      <xdr:row>14</xdr:row>
      <xdr:rowOff>19050</xdr:rowOff>
    </xdr:from>
    <xdr:to>
      <xdr:col>6</xdr:col>
      <xdr:colOff>609600</xdr:colOff>
      <xdr:row>15</xdr:row>
      <xdr:rowOff>114300</xdr:rowOff>
    </xdr:to>
    <xdr:sp macro="" textlink="">
      <xdr:nvSpPr>
        <xdr:cNvPr id="5" name="Rectángulo redondeado 4">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35718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695325</xdr:colOff>
      <xdr:row>14</xdr:row>
      <xdr:rowOff>9525</xdr:rowOff>
    </xdr:from>
    <xdr:to>
      <xdr:col>9</xdr:col>
      <xdr:colOff>19050</xdr:colOff>
      <xdr:row>15</xdr:row>
      <xdr:rowOff>104775</xdr:rowOff>
    </xdr:to>
    <xdr:sp macro="" textlink="">
      <xdr:nvSpPr>
        <xdr:cNvPr id="6" name="Rectángulo redondeado 5">
          <a:hlinkClick xmlns:r="http://schemas.openxmlformats.org/officeDocument/2006/relationships" r:id="rId4"/>
          <a:extLst>
            <a:ext uri="{FF2B5EF4-FFF2-40B4-BE49-F238E27FC236}">
              <a16:creationId xmlns:a16="http://schemas.microsoft.com/office/drawing/2014/main" id="{00000000-0008-0000-0200-000006000000}"/>
            </a:ext>
          </a:extLst>
        </xdr:cNvPr>
        <xdr:cNvSpPr/>
      </xdr:nvSpPr>
      <xdr:spPr>
        <a:xfrm>
          <a:off x="5267325" y="470535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0</xdr:col>
      <xdr:colOff>180975</xdr:colOff>
      <xdr:row>16</xdr:row>
      <xdr:rowOff>28575</xdr:rowOff>
    </xdr:from>
    <xdr:to>
      <xdr:col>2</xdr:col>
      <xdr:colOff>266700</xdr:colOff>
      <xdr:row>17</xdr:row>
      <xdr:rowOff>123825</xdr:rowOff>
    </xdr:to>
    <xdr:sp macro="" textlink="">
      <xdr:nvSpPr>
        <xdr:cNvPr id="7" name="Rectángulo redondeado 6">
          <a:hlinkClick xmlns:r="http://schemas.openxmlformats.org/officeDocument/2006/relationships" r:id="rId5"/>
          <a:extLst>
            <a:ext uri="{FF2B5EF4-FFF2-40B4-BE49-F238E27FC236}">
              <a16:creationId xmlns:a16="http://schemas.microsoft.com/office/drawing/2014/main" id="{00000000-0008-0000-0200-000007000000}"/>
            </a:ext>
          </a:extLst>
        </xdr:cNvPr>
        <xdr:cNvSpPr/>
      </xdr:nvSpPr>
      <xdr:spPr>
        <a:xfrm>
          <a:off x="18097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323850</xdr:colOff>
      <xdr:row>16</xdr:row>
      <xdr:rowOff>28575</xdr:rowOff>
    </xdr:from>
    <xdr:to>
      <xdr:col>4</xdr:col>
      <xdr:colOff>495300</xdr:colOff>
      <xdr:row>17</xdr:row>
      <xdr:rowOff>123825</xdr:rowOff>
    </xdr:to>
    <xdr:sp macro="" textlink="">
      <xdr:nvSpPr>
        <xdr:cNvPr id="8" name="Rectángulo redondeado 7">
          <a:hlinkClick xmlns:r="http://schemas.openxmlformats.org/officeDocument/2006/relationships" r:id="rId6"/>
          <a:extLst>
            <a:ext uri="{FF2B5EF4-FFF2-40B4-BE49-F238E27FC236}">
              <a16:creationId xmlns:a16="http://schemas.microsoft.com/office/drawing/2014/main" id="{00000000-0008-0000-0200-000008000000}"/>
            </a:ext>
          </a:extLst>
        </xdr:cNvPr>
        <xdr:cNvSpPr/>
      </xdr:nvSpPr>
      <xdr:spPr>
        <a:xfrm>
          <a:off x="1847850" y="5105400"/>
          <a:ext cx="169545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542925</xdr:colOff>
      <xdr:row>16</xdr:row>
      <xdr:rowOff>28575</xdr:rowOff>
    </xdr:from>
    <xdr:to>
      <xdr:col>6</xdr:col>
      <xdr:colOff>628650</xdr:colOff>
      <xdr:row>17</xdr:row>
      <xdr:rowOff>123825</xdr:rowOff>
    </xdr:to>
    <xdr:sp macro="" textlink="">
      <xdr:nvSpPr>
        <xdr:cNvPr id="9" name="Rectángulo redondeado 8">
          <a:hlinkClick xmlns:r="http://schemas.openxmlformats.org/officeDocument/2006/relationships" r:id="rId7"/>
          <a:extLst>
            <a:ext uri="{FF2B5EF4-FFF2-40B4-BE49-F238E27FC236}">
              <a16:creationId xmlns:a16="http://schemas.microsoft.com/office/drawing/2014/main" id="{00000000-0008-0000-0200-000009000000}"/>
            </a:ext>
          </a:extLst>
        </xdr:cNvPr>
        <xdr:cNvSpPr/>
      </xdr:nvSpPr>
      <xdr:spPr>
        <a:xfrm>
          <a:off x="359092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714375</xdr:colOff>
      <xdr:row>16</xdr:row>
      <xdr:rowOff>28575</xdr:rowOff>
    </xdr:from>
    <xdr:to>
      <xdr:col>9</xdr:col>
      <xdr:colOff>38100</xdr:colOff>
      <xdr:row>17</xdr:row>
      <xdr:rowOff>123825</xdr:rowOff>
    </xdr:to>
    <xdr:sp macro="" textlink="">
      <xdr:nvSpPr>
        <xdr:cNvPr id="10" name="Rectángulo redondeado 9">
          <a:hlinkClick xmlns:r="http://schemas.openxmlformats.org/officeDocument/2006/relationships" r:id="rId8"/>
          <a:extLst>
            <a:ext uri="{FF2B5EF4-FFF2-40B4-BE49-F238E27FC236}">
              <a16:creationId xmlns:a16="http://schemas.microsoft.com/office/drawing/2014/main" id="{00000000-0008-0000-0200-00000A000000}"/>
            </a:ext>
          </a:extLst>
        </xdr:cNvPr>
        <xdr:cNvSpPr/>
      </xdr:nvSpPr>
      <xdr:spPr>
        <a:xfrm>
          <a:off x="528637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xdr:col>
      <xdr:colOff>285750</xdr:colOff>
      <xdr:row>18</xdr:row>
      <xdr:rowOff>66675</xdr:rowOff>
    </xdr:from>
    <xdr:to>
      <xdr:col>3</xdr:col>
      <xdr:colOff>666750</xdr:colOff>
      <xdr:row>19</xdr:row>
      <xdr:rowOff>161925</xdr:rowOff>
    </xdr:to>
    <xdr:sp macro="" textlink="">
      <xdr:nvSpPr>
        <xdr:cNvPr id="11" name="Rectángulo redondeado 10">
          <a:hlinkClick xmlns:r="http://schemas.openxmlformats.org/officeDocument/2006/relationships" r:id="rId9"/>
          <a:extLst>
            <a:ext uri="{FF2B5EF4-FFF2-40B4-BE49-F238E27FC236}">
              <a16:creationId xmlns:a16="http://schemas.microsoft.com/office/drawing/2014/main" id="{00000000-0008-0000-0200-00000B000000}"/>
            </a:ext>
          </a:extLst>
        </xdr:cNvPr>
        <xdr:cNvSpPr/>
      </xdr:nvSpPr>
      <xdr:spPr>
        <a:xfrm>
          <a:off x="1047750" y="55245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0</xdr:colOff>
      <xdr:row>18</xdr:row>
      <xdr:rowOff>66675</xdr:rowOff>
    </xdr:from>
    <xdr:to>
      <xdr:col>6</xdr:col>
      <xdr:colOff>85725</xdr:colOff>
      <xdr:row>19</xdr:row>
      <xdr:rowOff>161925</xdr:rowOff>
    </xdr:to>
    <xdr:sp macro="" textlink="">
      <xdr:nvSpPr>
        <xdr:cNvPr id="12" name="Rectángulo redondeado 11">
          <a:hlinkClick xmlns:r="http://schemas.openxmlformats.org/officeDocument/2006/relationships" r:id="rId10"/>
          <a:extLst>
            <a:ext uri="{FF2B5EF4-FFF2-40B4-BE49-F238E27FC236}">
              <a16:creationId xmlns:a16="http://schemas.microsoft.com/office/drawing/2014/main" id="{00000000-0008-0000-0200-00000C000000}"/>
            </a:ext>
          </a:extLst>
        </xdr:cNvPr>
        <xdr:cNvSpPr/>
      </xdr:nvSpPr>
      <xdr:spPr>
        <a:xfrm>
          <a:off x="3048000" y="55245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180975</xdr:colOff>
      <xdr:row>18</xdr:row>
      <xdr:rowOff>66675</xdr:rowOff>
    </xdr:from>
    <xdr:to>
      <xdr:col>8</xdr:col>
      <xdr:colOff>266700</xdr:colOff>
      <xdr:row>19</xdr:row>
      <xdr:rowOff>161925</xdr:rowOff>
    </xdr:to>
    <xdr:sp macro="" textlink="">
      <xdr:nvSpPr>
        <xdr:cNvPr id="13" name="Rectángulo redondeado 12">
          <a:hlinkClick xmlns:r="http://schemas.openxmlformats.org/officeDocument/2006/relationships" r:id="rId11"/>
          <a:extLst>
            <a:ext uri="{FF2B5EF4-FFF2-40B4-BE49-F238E27FC236}">
              <a16:creationId xmlns:a16="http://schemas.microsoft.com/office/drawing/2014/main" id="{00000000-0008-0000-0200-00000D000000}"/>
            </a:ext>
          </a:extLst>
        </xdr:cNvPr>
        <xdr:cNvSpPr/>
      </xdr:nvSpPr>
      <xdr:spPr>
        <a:xfrm>
          <a:off x="4752975" y="55245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200025</xdr:colOff>
      <xdr:row>15</xdr:row>
      <xdr:rowOff>9526</xdr:rowOff>
    </xdr:from>
    <xdr:to>
      <xdr:col>2</xdr:col>
      <xdr:colOff>285750</xdr:colOff>
      <xdr:row>16</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00025" y="4705351"/>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371475</xdr:colOff>
      <xdr:row>15</xdr:row>
      <xdr:rowOff>19050</xdr:rowOff>
    </xdr:from>
    <xdr:to>
      <xdr:col>4</xdr:col>
      <xdr:colOff>457200</xdr:colOff>
      <xdr:row>16</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18954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523875</xdr:colOff>
      <xdr:row>15</xdr:row>
      <xdr:rowOff>19050</xdr:rowOff>
    </xdr:from>
    <xdr:to>
      <xdr:col>6</xdr:col>
      <xdr:colOff>609600</xdr:colOff>
      <xdr:row>16</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5718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695325</xdr:colOff>
      <xdr:row>15</xdr:row>
      <xdr:rowOff>9525</xdr:rowOff>
    </xdr:from>
    <xdr:to>
      <xdr:col>9</xdr:col>
      <xdr:colOff>19050</xdr:colOff>
      <xdr:row>16</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267325" y="470535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0</xdr:col>
      <xdr:colOff>180975</xdr:colOff>
      <xdr:row>17</xdr:row>
      <xdr:rowOff>28575</xdr:rowOff>
    </xdr:from>
    <xdr:to>
      <xdr:col>2</xdr:col>
      <xdr:colOff>266700</xdr:colOff>
      <xdr:row>18</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18097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323850</xdr:colOff>
      <xdr:row>17</xdr:row>
      <xdr:rowOff>28575</xdr:rowOff>
    </xdr:from>
    <xdr:to>
      <xdr:col>4</xdr:col>
      <xdr:colOff>495300</xdr:colOff>
      <xdr:row>18</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1847850" y="5105400"/>
          <a:ext cx="169545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542925</xdr:colOff>
      <xdr:row>17</xdr:row>
      <xdr:rowOff>28575</xdr:rowOff>
    </xdr:from>
    <xdr:to>
      <xdr:col>6</xdr:col>
      <xdr:colOff>628650</xdr:colOff>
      <xdr:row>18</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300-000008000000}"/>
            </a:ext>
          </a:extLst>
        </xdr:cNvPr>
        <xdr:cNvSpPr/>
      </xdr:nvSpPr>
      <xdr:spPr>
        <a:xfrm>
          <a:off x="359092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714375</xdr:colOff>
      <xdr:row>17</xdr:row>
      <xdr:rowOff>28575</xdr:rowOff>
    </xdr:from>
    <xdr:to>
      <xdr:col>9</xdr:col>
      <xdr:colOff>38100</xdr:colOff>
      <xdr:row>18</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300-000009000000}"/>
            </a:ext>
          </a:extLst>
        </xdr:cNvPr>
        <xdr:cNvSpPr/>
      </xdr:nvSpPr>
      <xdr:spPr>
        <a:xfrm>
          <a:off x="528637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xdr:col>
      <xdr:colOff>285750</xdr:colOff>
      <xdr:row>19</xdr:row>
      <xdr:rowOff>66675</xdr:rowOff>
    </xdr:from>
    <xdr:to>
      <xdr:col>3</xdr:col>
      <xdr:colOff>666750</xdr:colOff>
      <xdr:row>20</xdr:row>
      <xdr:rowOff>161925</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300-00000A000000}"/>
            </a:ext>
          </a:extLst>
        </xdr:cNvPr>
        <xdr:cNvSpPr/>
      </xdr:nvSpPr>
      <xdr:spPr>
        <a:xfrm>
          <a:off x="1047750" y="55245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4</xdr:col>
      <xdr:colOff>0</xdr:colOff>
      <xdr:row>19</xdr:row>
      <xdr:rowOff>66675</xdr:rowOff>
    </xdr:from>
    <xdr:to>
      <xdr:col>6</xdr:col>
      <xdr:colOff>85725</xdr:colOff>
      <xdr:row>20</xdr:row>
      <xdr:rowOff>161925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300-00000B000000}"/>
            </a:ext>
          </a:extLst>
        </xdr:cNvPr>
        <xdr:cNvSpPr/>
      </xdr:nvSpPr>
      <xdr:spPr>
        <a:xfrm>
          <a:off x="3048000" y="55245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6</xdr:col>
      <xdr:colOff>180975</xdr:colOff>
      <xdr:row>19</xdr:row>
      <xdr:rowOff>66675</xdr:rowOff>
    </xdr:from>
    <xdr:to>
      <xdr:col>8</xdr:col>
      <xdr:colOff>266700</xdr:colOff>
      <xdr:row>20</xdr:row>
      <xdr:rowOff>161925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300-00000C000000}"/>
            </a:ext>
          </a:extLst>
        </xdr:cNvPr>
        <xdr:cNvSpPr/>
      </xdr:nvSpPr>
      <xdr:spPr>
        <a:xfrm>
          <a:off x="4752975" y="55245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200025</xdr:colOff>
      <xdr:row>0</xdr:row>
      <xdr:rowOff>9526</xdr:rowOff>
    </xdr:from>
    <xdr:to>
      <xdr:col>15</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200025" y="4705351"/>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15</xdr:col>
      <xdr:colOff>371475</xdr:colOff>
      <xdr:row>0</xdr:row>
      <xdr:rowOff>19050</xdr:rowOff>
    </xdr:from>
    <xdr:to>
      <xdr:col>17</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18954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17</xdr:col>
      <xdr:colOff>523875</xdr:colOff>
      <xdr:row>0</xdr:row>
      <xdr:rowOff>19050</xdr:rowOff>
    </xdr:from>
    <xdr:to>
      <xdr:col>19</xdr:col>
      <xdr:colOff>609600</xdr:colOff>
      <xdr:row>1</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a:xfrm>
          <a:off x="3571875" y="47148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19</xdr:col>
      <xdr:colOff>695325</xdr:colOff>
      <xdr:row>0</xdr:row>
      <xdr:rowOff>9525</xdr:rowOff>
    </xdr:from>
    <xdr:to>
      <xdr:col>22</xdr:col>
      <xdr:colOff>19050</xdr:colOff>
      <xdr:row>1</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400-000005000000}"/>
            </a:ext>
          </a:extLst>
        </xdr:cNvPr>
        <xdr:cNvSpPr/>
      </xdr:nvSpPr>
      <xdr:spPr>
        <a:xfrm>
          <a:off x="5267325" y="470535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22</xdr:col>
      <xdr:colOff>180975</xdr:colOff>
      <xdr:row>0</xdr:row>
      <xdr:rowOff>28575</xdr:rowOff>
    </xdr:from>
    <xdr:to>
      <xdr:col>24</xdr:col>
      <xdr:colOff>266700</xdr:colOff>
      <xdr:row>1</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400-000006000000}"/>
            </a:ext>
          </a:extLst>
        </xdr:cNvPr>
        <xdr:cNvSpPr/>
      </xdr:nvSpPr>
      <xdr:spPr>
        <a:xfrm>
          <a:off x="18097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24</xdr:col>
      <xdr:colOff>323850</xdr:colOff>
      <xdr:row>0</xdr:row>
      <xdr:rowOff>28575</xdr:rowOff>
    </xdr:from>
    <xdr:to>
      <xdr:col>26</xdr:col>
      <xdr:colOff>495300</xdr:colOff>
      <xdr:row>1</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400-000007000000}"/>
            </a:ext>
          </a:extLst>
        </xdr:cNvPr>
        <xdr:cNvSpPr/>
      </xdr:nvSpPr>
      <xdr:spPr>
        <a:xfrm>
          <a:off x="1847850" y="5105400"/>
          <a:ext cx="169545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26</xdr:col>
      <xdr:colOff>542925</xdr:colOff>
      <xdr:row>0</xdr:row>
      <xdr:rowOff>28575</xdr:rowOff>
    </xdr:from>
    <xdr:to>
      <xdr:col>28</xdr:col>
      <xdr:colOff>628650</xdr:colOff>
      <xdr:row>1</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400-000008000000}"/>
            </a:ext>
          </a:extLst>
        </xdr:cNvPr>
        <xdr:cNvSpPr/>
      </xdr:nvSpPr>
      <xdr:spPr>
        <a:xfrm>
          <a:off x="359092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15</xdr:col>
      <xdr:colOff>714375</xdr:colOff>
      <xdr:row>2</xdr:row>
      <xdr:rowOff>28575</xdr:rowOff>
    </xdr:from>
    <xdr:to>
      <xdr:col>18</xdr:col>
      <xdr:colOff>38100</xdr:colOff>
      <xdr:row>3</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400-000009000000}"/>
            </a:ext>
          </a:extLst>
        </xdr:cNvPr>
        <xdr:cNvSpPr/>
      </xdr:nvSpPr>
      <xdr:spPr>
        <a:xfrm>
          <a:off x="5286375" y="51054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18</xdr:col>
      <xdr:colOff>152400</xdr:colOff>
      <xdr:row>2</xdr:row>
      <xdr:rowOff>19050</xdr:rowOff>
    </xdr:from>
    <xdr:to>
      <xdr:col>20</xdr:col>
      <xdr:colOff>533400</xdr:colOff>
      <xdr:row>3</xdr:row>
      <xdr:rowOff>114300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400-00000A000000}"/>
            </a:ext>
          </a:extLst>
        </xdr:cNvPr>
        <xdr:cNvSpPr/>
      </xdr:nvSpPr>
      <xdr:spPr>
        <a:xfrm>
          <a:off x="23774400" y="19050"/>
          <a:ext cx="1905000"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20</xdr:col>
      <xdr:colOff>600075</xdr:colOff>
      <xdr:row>2</xdr:row>
      <xdr:rowOff>28575</xdr:rowOff>
    </xdr:from>
    <xdr:to>
      <xdr:col>22</xdr:col>
      <xdr:colOff>685800</xdr:colOff>
      <xdr:row>3</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400-00000B000000}"/>
            </a:ext>
          </a:extLst>
        </xdr:cNvPr>
        <xdr:cNvSpPr/>
      </xdr:nvSpPr>
      <xdr:spPr>
        <a:xfrm>
          <a:off x="2574607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23</xdr:col>
      <xdr:colOff>19050</xdr:colOff>
      <xdr:row>2</xdr:row>
      <xdr:rowOff>28575</xdr:rowOff>
    </xdr:from>
    <xdr:to>
      <xdr:col>25</xdr:col>
      <xdr:colOff>104775</xdr:colOff>
      <xdr:row>3</xdr:row>
      <xdr:rowOff>123825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400-00000C000000}"/>
            </a:ext>
          </a:extLst>
        </xdr:cNvPr>
        <xdr:cNvSpPr/>
      </xdr:nvSpPr>
      <xdr:spPr>
        <a:xfrm>
          <a:off x="27451050"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200025</xdr:colOff>
      <xdr:row>0</xdr:row>
      <xdr:rowOff>9526</xdr:rowOff>
    </xdr:from>
    <xdr:to>
      <xdr:col>15</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0106025" y="9526"/>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15</xdr:col>
      <xdr:colOff>371475</xdr:colOff>
      <xdr:row>0</xdr:row>
      <xdr:rowOff>19050</xdr:rowOff>
    </xdr:from>
    <xdr:to>
      <xdr:col>17</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a:off x="118014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17</xdr:col>
      <xdr:colOff>523875</xdr:colOff>
      <xdr:row>0</xdr:row>
      <xdr:rowOff>19050</xdr:rowOff>
    </xdr:from>
    <xdr:to>
      <xdr:col>19</xdr:col>
      <xdr:colOff>609600</xdr:colOff>
      <xdr:row>1</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a:xfrm>
          <a:off x="134778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19</xdr:col>
      <xdr:colOff>695325</xdr:colOff>
      <xdr:row>0</xdr:row>
      <xdr:rowOff>9525</xdr:rowOff>
    </xdr:from>
    <xdr:to>
      <xdr:col>22</xdr:col>
      <xdr:colOff>19050</xdr:colOff>
      <xdr:row>1</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500-000005000000}"/>
            </a:ext>
          </a:extLst>
        </xdr:cNvPr>
        <xdr:cNvSpPr/>
      </xdr:nvSpPr>
      <xdr:spPr>
        <a:xfrm>
          <a:off x="15173325" y="952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22</xdr:col>
      <xdr:colOff>180975</xdr:colOff>
      <xdr:row>0</xdr:row>
      <xdr:rowOff>28575</xdr:rowOff>
    </xdr:from>
    <xdr:to>
      <xdr:col>24</xdr:col>
      <xdr:colOff>266700</xdr:colOff>
      <xdr:row>1</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500-000006000000}"/>
            </a:ext>
          </a:extLst>
        </xdr:cNvPr>
        <xdr:cNvSpPr/>
      </xdr:nvSpPr>
      <xdr:spPr>
        <a:xfrm>
          <a:off x="1694497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24</xdr:col>
      <xdr:colOff>323850</xdr:colOff>
      <xdr:row>0</xdr:row>
      <xdr:rowOff>28575</xdr:rowOff>
    </xdr:from>
    <xdr:to>
      <xdr:col>26</xdr:col>
      <xdr:colOff>495300</xdr:colOff>
      <xdr:row>1</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500-000007000000}"/>
            </a:ext>
          </a:extLst>
        </xdr:cNvPr>
        <xdr:cNvSpPr/>
      </xdr:nvSpPr>
      <xdr:spPr>
        <a:xfrm>
          <a:off x="18611850" y="28575"/>
          <a:ext cx="1695450"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26</xdr:col>
      <xdr:colOff>542925</xdr:colOff>
      <xdr:row>0</xdr:row>
      <xdr:rowOff>28575</xdr:rowOff>
    </xdr:from>
    <xdr:to>
      <xdr:col>28</xdr:col>
      <xdr:colOff>628650</xdr:colOff>
      <xdr:row>1</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500-000008000000}"/>
            </a:ext>
          </a:extLst>
        </xdr:cNvPr>
        <xdr:cNvSpPr/>
      </xdr:nvSpPr>
      <xdr:spPr>
        <a:xfrm>
          <a:off x="2035492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15</xdr:col>
      <xdr:colOff>714375</xdr:colOff>
      <xdr:row>2</xdr:row>
      <xdr:rowOff>28575</xdr:rowOff>
    </xdr:from>
    <xdr:to>
      <xdr:col>18</xdr:col>
      <xdr:colOff>38100</xdr:colOff>
      <xdr:row>3</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500-000009000000}"/>
            </a:ext>
          </a:extLst>
        </xdr:cNvPr>
        <xdr:cNvSpPr/>
      </xdr:nvSpPr>
      <xdr:spPr>
        <a:xfrm>
          <a:off x="121443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18</xdr:col>
      <xdr:colOff>152400</xdr:colOff>
      <xdr:row>2</xdr:row>
      <xdr:rowOff>19050</xdr:rowOff>
    </xdr:from>
    <xdr:to>
      <xdr:col>20</xdr:col>
      <xdr:colOff>533400</xdr:colOff>
      <xdr:row>3</xdr:row>
      <xdr:rowOff>114300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500-00000A000000}"/>
            </a:ext>
          </a:extLst>
        </xdr:cNvPr>
        <xdr:cNvSpPr/>
      </xdr:nvSpPr>
      <xdr:spPr>
        <a:xfrm>
          <a:off x="13868400" y="4572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20</xdr:col>
      <xdr:colOff>600075</xdr:colOff>
      <xdr:row>2</xdr:row>
      <xdr:rowOff>28575</xdr:rowOff>
    </xdr:from>
    <xdr:to>
      <xdr:col>22</xdr:col>
      <xdr:colOff>685800</xdr:colOff>
      <xdr:row>3</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500-00000B000000}"/>
            </a:ext>
          </a:extLst>
        </xdr:cNvPr>
        <xdr:cNvSpPr/>
      </xdr:nvSpPr>
      <xdr:spPr>
        <a:xfrm>
          <a:off x="158400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23</xdr:col>
      <xdr:colOff>19050</xdr:colOff>
      <xdr:row>2</xdr:row>
      <xdr:rowOff>28575</xdr:rowOff>
    </xdr:from>
    <xdr:to>
      <xdr:col>25</xdr:col>
      <xdr:colOff>104775</xdr:colOff>
      <xdr:row>3</xdr:row>
      <xdr:rowOff>123825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500-00000C000000}"/>
            </a:ext>
          </a:extLst>
        </xdr:cNvPr>
        <xdr:cNvSpPr/>
      </xdr:nvSpPr>
      <xdr:spPr>
        <a:xfrm>
          <a:off x="17545050"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200025</xdr:colOff>
      <xdr:row>0</xdr:row>
      <xdr:rowOff>9526</xdr:rowOff>
    </xdr:from>
    <xdr:to>
      <xdr:col>15</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0106025" y="9526"/>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15</xdr:col>
      <xdr:colOff>371475</xdr:colOff>
      <xdr:row>0</xdr:row>
      <xdr:rowOff>19050</xdr:rowOff>
    </xdr:from>
    <xdr:to>
      <xdr:col>17</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118014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17</xdr:col>
      <xdr:colOff>523875</xdr:colOff>
      <xdr:row>0</xdr:row>
      <xdr:rowOff>19050</xdr:rowOff>
    </xdr:from>
    <xdr:to>
      <xdr:col>19</xdr:col>
      <xdr:colOff>609600</xdr:colOff>
      <xdr:row>1</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a:xfrm>
          <a:off x="134778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19</xdr:col>
      <xdr:colOff>695325</xdr:colOff>
      <xdr:row>0</xdr:row>
      <xdr:rowOff>9525</xdr:rowOff>
    </xdr:from>
    <xdr:to>
      <xdr:col>22</xdr:col>
      <xdr:colOff>19050</xdr:colOff>
      <xdr:row>1</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600-000005000000}"/>
            </a:ext>
          </a:extLst>
        </xdr:cNvPr>
        <xdr:cNvSpPr/>
      </xdr:nvSpPr>
      <xdr:spPr>
        <a:xfrm>
          <a:off x="15173325" y="952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22</xdr:col>
      <xdr:colOff>180975</xdr:colOff>
      <xdr:row>0</xdr:row>
      <xdr:rowOff>28575</xdr:rowOff>
    </xdr:from>
    <xdr:to>
      <xdr:col>24</xdr:col>
      <xdr:colOff>266700</xdr:colOff>
      <xdr:row>1</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600-000006000000}"/>
            </a:ext>
          </a:extLst>
        </xdr:cNvPr>
        <xdr:cNvSpPr/>
      </xdr:nvSpPr>
      <xdr:spPr>
        <a:xfrm>
          <a:off x="1694497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24</xdr:col>
      <xdr:colOff>323850</xdr:colOff>
      <xdr:row>0</xdr:row>
      <xdr:rowOff>28575</xdr:rowOff>
    </xdr:from>
    <xdr:to>
      <xdr:col>26</xdr:col>
      <xdr:colOff>495300</xdr:colOff>
      <xdr:row>1</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600-000007000000}"/>
            </a:ext>
          </a:extLst>
        </xdr:cNvPr>
        <xdr:cNvSpPr/>
      </xdr:nvSpPr>
      <xdr:spPr>
        <a:xfrm>
          <a:off x="18611850" y="28575"/>
          <a:ext cx="1695450"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26</xdr:col>
      <xdr:colOff>542925</xdr:colOff>
      <xdr:row>0</xdr:row>
      <xdr:rowOff>28575</xdr:rowOff>
    </xdr:from>
    <xdr:to>
      <xdr:col>28</xdr:col>
      <xdr:colOff>628650</xdr:colOff>
      <xdr:row>1</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600-000008000000}"/>
            </a:ext>
          </a:extLst>
        </xdr:cNvPr>
        <xdr:cNvSpPr/>
      </xdr:nvSpPr>
      <xdr:spPr>
        <a:xfrm>
          <a:off x="2035492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15</xdr:col>
      <xdr:colOff>714375</xdr:colOff>
      <xdr:row>2</xdr:row>
      <xdr:rowOff>28575</xdr:rowOff>
    </xdr:from>
    <xdr:to>
      <xdr:col>18</xdr:col>
      <xdr:colOff>38100</xdr:colOff>
      <xdr:row>3</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600-000009000000}"/>
            </a:ext>
          </a:extLst>
        </xdr:cNvPr>
        <xdr:cNvSpPr/>
      </xdr:nvSpPr>
      <xdr:spPr>
        <a:xfrm>
          <a:off x="121443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18</xdr:col>
      <xdr:colOff>152400</xdr:colOff>
      <xdr:row>2</xdr:row>
      <xdr:rowOff>19050</xdr:rowOff>
    </xdr:from>
    <xdr:to>
      <xdr:col>20</xdr:col>
      <xdr:colOff>533400</xdr:colOff>
      <xdr:row>3</xdr:row>
      <xdr:rowOff>114300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600-00000A000000}"/>
            </a:ext>
          </a:extLst>
        </xdr:cNvPr>
        <xdr:cNvSpPr/>
      </xdr:nvSpPr>
      <xdr:spPr>
        <a:xfrm>
          <a:off x="13868400" y="4572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20</xdr:col>
      <xdr:colOff>600075</xdr:colOff>
      <xdr:row>2</xdr:row>
      <xdr:rowOff>28575</xdr:rowOff>
    </xdr:from>
    <xdr:to>
      <xdr:col>22</xdr:col>
      <xdr:colOff>685800</xdr:colOff>
      <xdr:row>3</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600-00000B000000}"/>
            </a:ext>
          </a:extLst>
        </xdr:cNvPr>
        <xdr:cNvSpPr/>
      </xdr:nvSpPr>
      <xdr:spPr>
        <a:xfrm>
          <a:off x="158400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23</xdr:col>
      <xdr:colOff>19050</xdr:colOff>
      <xdr:row>2</xdr:row>
      <xdr:rowOff>28575</xdr:rowOff>
    </xdr:from>
    <xdr:to>
      <xdr:col>25</xdr:col>
      <xdr:colOff>104775</xdr:colOff>
      <xdr:row>3</xdr:row>
      <xdr:rowOff>123825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600-00000C000000}"/>
            </a:ext>
          </a:extLst>
        </xdr:cNvPr>
        <xdr:cNvSpPr/>
      </xdr:nvSpPr>
      <xdr:spPr>
        <a:xfrm>
          <a:off x="17545050"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200025</xdr:colOff>
      <xdr:row>0</xdr:row>
      <xdr:rowOff>9526</xdr:rowOff>
    </xdr:from>
    <xdr:to>
      <xdr:col>14</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0106025" y="9526"/>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14</xdr:col>
      <xdr:colOff>371475</xdr:colOff>
      <xdr:row>0</xdr:row>
      <xdr:rowOff>19050</xdr:rowOff>
    </xdr:from>
    <xdr:to>
      <xdr:col>16</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118014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16</xdr:col>
      <xdr:colOff>523875</xdr:colOff>
      <xdr:row>0</xdr:row>
      <xdr:rowOff>19050</xdr:rowOff>
    </xdr:from>
    <xdr:to>
      <xdr:col>18</xdr:col>
      <xdr:colOff>609600</xdr:colOff>
      <xdr:row>1</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134778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18</xdr:col>
      <xdr:colOff>695325</xdr:colOff>
      <xdr:row>0</xdr:row>
      <xdr:rowOff>9525</xdr:rowOff>
    </xdr:from>
    <xdr:to>
      <xdr:col>21</xdr:col>
      <xdr:colOff>19050</xdr:colOff>
      <xdr:row>1</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15173325" y="952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21</xdr:col>
      <xdr:colOff>180975</xdr:colOff>
      <xdr:row>0</xdr:row>
      <xdr:rowOff>28575</xdr:rowOff>
    </xdr:from>
    <xdr:to>
      <xdr:col>23</xdr:col>
      <xdr:colOff>266700</xdr:colOff>
      <xdr:row>1</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1694497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23</xdr:col>
      <xdr:colOff>323850</xdr:colOff>
      <xdr:row>0</xdr:row>
      <xdr:rowOff>28575</xdr:rowOff>
    </xdr:from>
    <xdr:to>
      <xdr:col>25</xdr:col>
      <xdr:colOff>495300</xdr:colOff>
      <xdr:row>1</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18611850" y="28575"/>
          <a:ext cx="1695450"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25</xdr:col>
      <xdr:colOff>542925</xdr:colOff>
      <xdr:row>0</xdr:row>
      <xdr:rowOff>28575</xdr:rowOff>
    </xdr:from>
    <xdr:to>
      <xdr:col>27</xdr:col>
      <xdr:colOff>628650</xdr:colOff>
      <xdr:row>1</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700-000008000000}"/>
            </a:ext>
          </a:extLst>
        </xdr:cNvPr>
        <xdr:cNvSpPr/>
      </xdr:nvSpPr>
      <xdr:spPr>
        <a:xfrm>
          <a:off x="2035492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14</xdr:col>
      <xdr:colOff>714375</xdr:colOff>
      <xdr:row>2</xdr:row>
      <xdr:rowOff>28575</xdr:rowOff>
    </xdr:from>
    <xdr:to>
      <xdr:col>17</xdr:col>
      <xdr:colOff>38100</xdr:colOff>
      <xdr:row>3</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700-000009000000}"/>
            </a:ext>
          </a:extLst>
        </xdr:cNvPr>
        <xdr:cNvSpPr/>
      </xdr:nvSpPr>
      <xdr:spPr>
        <a:xfrm>
          <a:off x="121443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17</xdr:col>
      <xdr:colOff>152400</xdr:colOff>
      <xdr:row>2</xdr:row>
      <xdr:rowOff>19050</xdr:rowOff>
    </xdr:from>
    <xdr:to>
      <xdr:col>19</xdr:col>
      <xdr:colOff>533400</xdr:colOff>
      <xdr:row>3</xdr:row>
      <xdr:rowOff>114300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700-00000A000000}"/>
            </a:ext>
          </a:extLst>
        </xdr:cNvPr>
        <xdr:cNvSpPr/>
      </xdr:nvSpPr>
      <xdr:spPr>
        <a:xfrm>
          <a:off x="13868400" y="4572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19</xdr:col>
      <xdr:colOff>600075</xdr:colOff>
      <xdr:row>2</xdr:row>
      <xdr:rowOff>28575</xdr:rowOff>
    </xdr:from>
    <xdr:to>
      <xdr:col>21</xdr:col>
      <xdr:colOff>685800</xdr:colOff>
      <xdr:row>3</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700-00000B000000}"/>
            </a:ext>
          </a:extLst>
        </xdr:cNvPr>
        <xdr:cNvSpPr/>
      </xdr:nvSpPr>
      <xdr:spPr>
        <a:xfrm>
          <a:off x="158400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22</xdr:col>
      <xdr:colOff>19050</xdr:colOff>
      <xdr:row>2</xdr:row>
      <xdr:rowOff>28575</xdr:rowOff>
    </xdr:from>
    <xdr:to>
      <xdr:col>24</xdr:col>
      <xdr:colOff>104775</xdr:colOff>
      <xdr:row>3</xdr:row>
      <xdr:rowOff>123825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700-00000C000000}"/>
            </a:ext>
          </a:extLst>
        </xdr:cNvPr>
        <xdr:cNvSpPr/>
      </xdr:nvSpPr>
      <xdr:spPr>
        <a:xfrm>
          <a:off x="17545050"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200025</xdr:colOff>
      <xdr:row>0</xdr:row>
      <xdr:rowOff>9526</xdr:rowOff>
    </xdr:from>
    <xdr:to>
      <xdr:col>14</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0106025" y="9526"/>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14</xdr:col>
      <xdr:colOff>371475</xdr:colOff>
      <xdr:row>0</xdr:row>
      <xdr:rowOff>19050</xdr:rowOff>
    </xdr:from>
    <xdr:to>
      <xdr:col>16</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118014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16</xdr:col>
      <xdr:colOff>523875</xdr:colOff>
      <xdr:row>0</xdr:row>
      <xdr:rowOff>19050</xdr:rowOff>
    </xdr:from>
    <xdr:to>
      <xdr:col>18</xdr:col>
      <xdr:colOff>609600</xdr:colOff>
      <xdr:row>1</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134778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18</xdr:col>
      <xdr:colOff>695325</xdr:colOff>
      <xdr:row>0</xdr:row>
      <xdr:rowOff>9525</xdr:rowOff>
    </xdr:from>
    <xdr:to>
      <xdr:col>21</xdr:col>
      <xdr:colOff>19050</xdr:colOff>
      <xdr:row>1</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800-000005000000}"/>
            </a:ext>
          </a:extLst>
        </xdr:cNvPr>
        <xdr:cNvSpPr/>
      </xdr:nvSpPr>
      <xdr:spPr>
        <a:xfrm>
          <a:off x="15173325" y="952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21</xdr:col>
      <xdr:colOff>180975</xdr:colOff>
      <xdr:row>0</xdr:row>
      <xdr:rowOff>28575</xdr:rowOff>
    </xdr:from>
    <xdr:to>
      <xdr:col>23</xdr:col>
      <xdr:colOff>266700</xdr:colOff>
      <xdr:row>1</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1694497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23</xdr:col>
      <xdr:colOff>323850</xdr:colOff>
      <xdr:row>0</xdr:row>
      <xdr:rowOff>28575</xdr:rowOff>
    </xdr:from>
    <xdr:to>
      <xdr:col>25</xdr:col>
      <xdr:colOff>495300</xdr:colOff>
      <xdr:row>1</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18611850" y="28575"/>
          <a:ext cx="1695450"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25</xdr:col>
      <xdr:colOff>542925</xdr:colOff>
      <xdr:row>0</xdr:row>
      <xdr:rowOff>28575</xdr:rowOff>
    </xdr:from>
    <xdr:to>
      <xdr:col>27</xdr:col>
      <xdr:colOff>628650</xdr:colOff>
      <xdr:row>1</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800-000008000000}"/>
            </a:ext>
          </a:extLst>
        </xdr:cNvPr>
        <xdr:cNvSpPr/>
      </xdr:nvSpPr>
      <xdr:spPr>
        <a:xfrm>
          <a:off x="2035492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14</xdr:col>
      <xdr:colOff>714375</xdr:colOff>
      <xdr:row>2</xdr:row>
      <xdr:rowOff>28575</xdr:rowOff>
    </xdr:from>
    <xdr:to>
      <xdr:col>17</xdr:col>
      <xdr:colOff>38100</xdr:colOff>
      <xdr:row>3</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800-000009000000}"/>
            </a:ext>
          </a:extLst>
        </xdr:cNvPr>
        <xdr:cNvSpPr/>
      </xdr:nvSpPr>
      <xdr:spPr>
        <a:xfrm>
          <a:off x="121443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17</xdr:col>
      <xdr:colOff>152400</xdr:colOff>
      <xdr:row>2</xdr:row>
      <xdr:rowOff>19050</xdr:rowOff>
    </xdr:from>
    <xdr:to>
      <xdr:col>19</xdr:col>
      <xdr:colOff>533400</xdr:colOff>
      <xdr:row>3</xdr:row>
      <xdr:rowOff>114300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800-00000A000000}"/>
            </a:ext>
          </a:extLst>
        </xdr:cNvPr>
        <xdr:cNvSpPr/>
      </xdr:nvSpPr>
      <xdr:spPr>
        <a:xfrm>
          <a:off x="13868400" y="4572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19</xdr:col>
      <xdr:colOff>600075</xdr:colOff>
      <xdr:row>2</xdr:row>
      <xdr:rowOff>28575</xdr:rowOff>
    </xdr:from>
    <xdr:to>
      <xdr:col>21</xdr:col>
      <xdr:colOff>685800</xdr:colOff>
      <xdr:row>3</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800-00000B000000}"/>
            </a:ext>
          </a:extLst>
        </xdr:cNvPr>
        <xdr:cNvSpPr/>
      </xdr:nvSpPr>
      <xdr:spPr>
        <a:xfrm>
          <a:off x="158400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22</xdr:col>
      <xdr:colOff>19050</xdr:colOff>
      <xdr:row>2</xdr:row>
      <xdr:rowOff>28575</xdr:rowOff>
    </xdr:from>
    <xdr:to>
      <xdr:col>24</xdr:col>
      <xdr:colOff>104775</xdr:colOff>
      <xdr:row>3</xdr:row>
      <xdr:rowOff>123825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800-00000C000000}"/>
            </a:ext>
          </a:extLst>
        </xdr:cNvPr>
        <xdr:cNvSpPr/>
      </xdr:nvSpPr>
      <xdr:spPr>
        <a:xfrm>
          <a:off x="17545050"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200025</xdr:colOff>
      <xdr:row>0</xdr:row>
      <xdr:rowOff>9526</xdr:rowOff>
    </xdr:from>
    <xdr:to>
      <xdr:col>14</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0106025" y="9526"/>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14</xdr:col>
      <xdr:colOff>371475</xdr:colOff>
      <xdr:row>0</xdr:row>
      <xdr:rowOff>19050</xdr:rowOff>
    </xdr:from>
    <xdr:to>
      <xdr:col>16</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118014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16</xdr:col>
      <xdr:colOff>523875</xdr:colOff>
      <xdr:row>0</xdr:row>
      <xdr:rowOff>19050</xdr:rowOff>
    </xdr:from>
    <xdr:to>
      <xdr:col>18</xdr:col>
      <xdr:colOff>609600</xdr:colOff>
      <xdr:row>1</xdr:row>
      <xdr:rowOff>114300</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13477875" y="19050"/>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18</xdr:col>
      <xdr:colOff>695325</xdr:colOff>
      <xdr:row>0</xdr:row>
      <xdr:rowOff>9525</xdr:rowOff>
    </xdr:from>
    <xdr:to>
      <xdr:col>21</xdr:col>
      <xdr:colOff>19050</xdr:colOff>
      <xdr:row>1</xdr:row>
      <xdr:rowOff>104775</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15173325" y="952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21</xdr:col>
      <xdr:colOff>180975</xdr:colOff>
      <xdr:row>0</xdr:row>
      <xdr:rowOff>28575</xdr:rowOff>
    </xdr:from>
    <xdr:to>
      <xdr:col>23</xdr:col>
      <xdr:colOff>266700</xdr:colOff>
      <xdr:row>1</xdr:row>
      <xdr:rowOff>123825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1694497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23</xdr:col>
      <xdr:colOff>323850</xdr:colOff>
      <xdr:row>0</xdr:row>
      <xdr:rowOff>28575</xdr:rowOff>
    </xdr:from>
    <xdr:to>
      <xdr:col>25</xdr:col>
      <xdr:colOff>495300</xdr:colOff>
      <xdr:row>1</xdr:row>
      <xdr:rowOff>123825</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18611850" y="28575"/>
          <a:ext cx="1695450"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25</xdr:col>
      <xdr:colOff>542925</xdr:colOff>
      <xdr:row>0</xdr:row>
      <xdr:rowOff>28575</xdr:rowOff>
    </xdr:from>
    <xdr:to>
      <xdr:col>27</xdr:col>
      <xdr:colOff>628650</xdr:colOff>
      <xdr:row>1</xdr:row>
      <xdr:rowOff>123825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900-000008000000}"/>
            </a:ext>
          </a:extLst>
        </xdr:cNvPr>
        <xdr:cNvSpPr/>
      </xdr:nvSpPr>
      <xdr:spPr>
        <a:xfrm>
          <a:off x="20354925" y="28575"/>
          <a:ext cx="1609725" cy="3429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14</xdr:col>
      <xdr:colOff>714375</xdr:colOff>
      <xdr:row>2</xdr:row>
      <xdr:rowOff>28575</xdr:rowOff>
    </xdr:from>
    <xdr:to>
      <xdr:col>17</xdr:col>
      <xdr:colOff>38100</xdr:colOff>
      <xdr:row>3</xdr:row>
      <xdr:rowOff>123825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900-000009000000}"/>
            </a:ext>
          </a:extLst>
        </xdr:cNvPr>
        <xdr:cNvSpPr/>
      </xdr:nvSpPr>
      <xdr:spPr>
        <a:xfrm>
          <a:off x="121443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17</xdr:col>
      <xdr:colOff>152400</xdr:colOff>
      <xdr:row>2</xdr:row>
      <xdr:rowOff>19050</xdr:rowOff>
    </xdr:from>
    <xdr:to>
      <xdr:col>19</xdr:col>
      <xdr:colOff>533400</xdr:colOff>
      <xdr:row>3</xdr:row>
      <xdr:rowOff>114300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900-00000A000000}"/>
            </a:ext>
          </a:extLst>
        </xdr:cNvPr>
        <xdr:cNvSpPr/>
      </xdr:nvSpPr>
      <xdr:spPr>
        <a:xfrm>
          <a:off x="13868400" y="45720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19</xdr:col>
      <xdr:colOff>600075</xdr:colOff>
      <xdr:row>2</xdr:row>
      <xdr:rowOff>28575</xdr:rowOff>
    </xdr:from>
    <xdr:to>
      <xdr:col>21</xdr:col>
      <xdr:colOff>685800</xdr:colOff>
      <xdr:row>3</xdr:row>
      <xdr:rowOff>123825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900-00000B000000}"/>
            </a:ext>
          </a:extLst>
        </xdr:cNvPr>
        <xdr:cNvSpPr/>
      </xdr:nvSpPr>
      <xdr:spPr>
        <a:xfrm>
          <a:off x="15840075"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22</xdr:col>
      <xdr:colOff>19050</xdr:colOff>
      <xdr:row>2</xdr:row>
      <xdr:rowOff>28575</xdr:rowOff>
    </xdr:from>
    <xdr:to>
      <xdr:col>24</xdr:col>
      <xdr:colOff>104775</xdr:colOff>
      <xdr:row>3</xdr:row>
      <xdr:rowOff>123825</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900-00000C000000}"/>
            </a:ext>
          </a:extLst>
        </xdr:cNvPr>
        <xdr:cNvSpPr/>
      </xdr:nvSpPr>
      <xdr:spPr>
        <a:xfrm>
          <a:off x="17545050" y="4667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0</xdr:row>
      <xdr:rowOff>9526</xdr:rowOff>
    </xdr:from>
    <xdr:to>
      <xdr:col>12</xdr:col>
      <xdr:colOff>285750</xdr:colOff>
      <xdr:row>1</xdr:row>
      <xdr:rowOff>104776</xdr:rowOff>
    </xdr:to>
    <xdr:sp macro="" textlink="">
      <xdr:nvSpPr>
        <xdr:cNvPr id="2" name="Rectángulo redondeado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7820025" y="466726"/>
          <a:ext cx="1609725" cy="304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Portada</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371475</xdr:colOff>
      <xdr:row>0</xdr:row>
      <xdr:rowOff>19050</xdr:rowOff>
    </xdr:from>
    <xdr:to>
      <xdr:col>14</xdr:col>
      <xdr:colOff>457200</xdr:colOff>
      <xdr:row>1</xdr:row>
      <xdr:rowOff>114300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a:xfrm>
          <a:off x="9515475" y="476250"/>
          <a:ext cx="1609725" cy="304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100" b="1">
              <a:solidFill>
                <a:schemeClr val="tx2">
                  <a:lumMod val="50000"/>
                </a:schemeClr>
              </a:solidFill>
              <a:latin typeface="Courier New" panose="02070309020205020404" pitchFamily="49" charset="0"/>
              <a:cs typeface="Courier New" panose="02070309020205020404" pitchFamily="49" charset="0"/>
            </a:rPr>
            <a:t>Fundamentación</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190500</xdr:colOff>
      <xdr:row>2</xdr:row>
      <xdr:rowOff>9525</xdr:rowOff>
    </xdr:from>
    <xdr:to>
      <xdr:col>12</xdr:col>
      <xdr:colOff>276225</xdr:colOff>
      <xdr:row>3</xdr:row>
      <xdr:rowOff>123825</xdr:rowOff>
    </xdr:to>
    <xdr:sp macro="" textlink="">
      <xdr:nvSpPr>
        <xdr:cNvPr id="4" name="Rectángulo redondeado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7810500" y="866775"/>
          <a:ext cx="1609725" cy="304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Proposito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390525</xdr:colOff>
      <xdr:row>2</xdr:row>
      <xdr:rowOff>19050</xdr:rowOff>
    </xdr:from>
    <xdr:to>
      <xdr:col>14</xdr:col>
      <xdr:colOff>476250</xdr:colOff>
      <xdr:row>3</xdr:row>
      <xdr:rowOff>133350</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9534525" y="876300"/>
          <a:ext cx="1609725" cy="304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Datos</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180975</xdr:colOff>
      <xdr:row>4</xdr:row>
      <xdr:rowOff>85725</xdr:rowOff>
    </xdr:from>
    <xdr:to>
      <xdr:col>12</xdr:col>
      <xdr:colOff>266700</xdr:colOff>
      <xdr:row>5</xdr:row>
      <xdr:rowOff>180975</xdr:rowOff>
    </xdr:to>
    <xdr:sp macro="" textlink="">
      <xdr:nvSpPr>
        <xdr:cNvPr id="6" name="Rectángulo redondeado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7800975" y="132397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352425</xdr:colOff>
      <xdr:row>4</xdr:row>
      <xdr:rowOff>95250</xdr:rowOff>
    </xdr:from>
    <xdr:to>
      <xdr:col>14</xdr:col>
      <xdr:colOff>523875</xdr:colOff>
      <xdr:row>6</xdr:row>
      <xdr:rowOff>0</xdr:rowOff>
    </xdr:to>
    <xdr:sp macro="" textlink="">
      <xdr:nvSpPr>
        <xdr:cNvPr id="7" name="Rectángulo redondead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9496425" y="1333500"/>
          <a:ext cx="169545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180975</xdr:colOff>
      <xdr:row>6</xdr:row>
      <xdr:rowOff>104775</xdr:rowOff>
    </xdr:from>
    <xdr:to>
      <xdr:col>12</xdr:col>
      <xdr:colOff>266700</xdr:colOff>
      <xdr:row>8</xdr:row>
      <xdr:rowOff>9525</xdr:rowOff>
    </xdr:to>
    <xdr:sp macro="" textlink="">
      <xdr:nvSpPr>
        <xdr:cNvPr id="8" name="Rectángulo redondeado 7">
          <a:hlinkClick xmlns:r="http://schemas.openxmlformats.org/officeDocument/2006/relationships" r:id="rId7"/>
          <a:extLst>
            <a:ext uri="{FF2B5EF4-FFF2-40B4-BE49-F238E27FC236}">
              <a16:creationId xmlns:a16="http://schemas.microsoft.com/office/drawing/2014/main" id="{00000000-0008-0000-0A00-000008000000}"/>
            </a:ext>
          </a:extLst>
        </xdr:cNvPr>
        <xdr:cNvSpPr/>
      </xdr:nvSpPr>
      <xdr:spPr>
        <a:xfrm>
          <a:off x="7800975" y="17240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409575</xdr:colOff>
      <xdr:row>6</xdr:row>
      <xdr:rowOff>104775</xdr:rowOff>
    </xdr:from>
    <xdr:to>
      <xdr:col>14</xdr:col>
      <xdr:colOff>495300</xdr:colOff>
      <xdr:row>8</xdr:row>
      <xdr:rowOff>9525</xdr:rowOff>
    </xdr:to>
    <xdr:sp macro="" textlink="">
      <xdr:nvSpPr>
        <xdr:cNvPr id="9" name="Rectángulo redondeado 8">
          <a:hlinkClick xmlns:r="http://schemas.openxmlformats.org/officeDocument/2006/relationships" r:id="rId8"/>
          <a:extLst>
            <a:ext uri="{FF2B5EF4-FFF2-40B4-BE49-F238E27FC236}">
              <a16:creationId xmlns:a16="http://schemas.microsoft.com/office/drawing/2014/main" id="{00000000-0008-0000-0A00-000009000000}"/>
            </a:ext>
          </a:extLst>
        </xdr:cNvPr>
        <xdr:cNvSpPr/>
      </xdr:nvSpPr>
      <xdr:spPr>
        <a:xfrm>
          <a:off x="9553575" y="17240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Automovil</a:t>
          </a:r>
          <a:r>
            <a:rPr lang="es-MX" sz="1200" b="1" baseline="0">
              <a:solidFill>
                <a:schemeClr val="tx2">
                  <a:lumMod val="50000"/>
                </a:schemeClr>
              </a:solidFill>
              <a:latin typeface="Courier New" panose="02070309020205020404" pitchFamily="49" charset="0"/>
              <a:cs typeface="Courier New" panose="02070309020205020404" pitchFamily="49" charset="0"/>
            </a:rPr>
            <a:t>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10</xdr:col>
      <xdr:colOff>180975</xdr:colOff>
      <xdr:row>8</xdr:row>
      <xdr:rowOff>152400</xdr:rowOff>
    </xdr:from>
    <xdr:to>
      <xdr:col>12</xdr:col>
      <xdr:colOff>561975</xdr:colOff>
      <xdr:row>10</xdr:row>
      <xdr:rowOff>38100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A00-00000A000000}"/>
            </a:ext>
          </a:extLst>
        </xdr:cNvPr>
        <xdr:cNvSpPr/>
      </xdr:nvSpPr>
      <xdr:spPr>
        <a:xfrm>
          <a:off x="7800975" y="2152650"/>
          <a:ext cx="1905000"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ElectrodomesticoAC</a:t>
          </a: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12</xdr:col>
      <xdr:colOff>628650</xdr:colOff>
      <xdr:row>8</xdr:row>
      <xdr:rowOff>142875</xdr:rowOff>
    </xdr:from>
    <xdr:to>
      <xdr:col>14</xdr:col>
      <xdr:colOff>714375</xdr:colOff>
      <xdr:row>10</xdr:row>
      <xdr:rowOff>28575</xdr:rowOff>
    </xdr:to>
    <xdr:sp macro="" textlink="">
      <xdr:nvSpPr>
        <xdr:cNvPr id="11" name="Rectángulo redondeado 10">
          <a:hlinkClick xmlns:r="http://schemas.openxmlformats.org/officeDocument/2006/relationships" r:id="rId10"/>
          <a:extLst>
            <a:ext uri="{FF2B5EF4-FFF2-40B4-BE49-F238E27FC236}">
              <a16:creationId xmlns:a16="http://schemas.microsoft.com/office/drawing/2014/main" id="{00000000-0008-0000-0A00-00000B000000}"/>
            </a:ext>
          </a:extLst>
        </xdr:cNvPr>
        <xdr:cNvSpPr/>
      </xdr:nvSpPr>
      <xdr:spPr>
        <a:xfrm>
          <a:off x="9772650" y="2143125"/>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MotocicletaAC</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11</xdr:col>
      <xdr:colOff>419100</xdr:colOff>
      <xdr:row>10</xdr:row>
      <xdr:rowOff>152400</xdr:rowOff>
    </xdr:from>
    <xdr:to>
      <xdr:col>13</xdr:col>
      <xdr:colOff>504825</xdr:colOff>
      <xdr:row>12</xdr:row>
      <xdr:rowOff>57150</xdr:rowOff>
    </xdr:to>
    <xdr:sp macro="" textlink="">
      <xdr:nvSpPr>
        <xdr:cNvPr id="12" name="Rectángulo redondeado 11">
          <a:hlinkClick xmlns:r="http://schemas.openxmlformats.org/officeDocument/2006/relationships" r:id="rId11"/>
          <a:extLst>
            <a:ext uri="{FF2B5EF4-FFF2-40B4-BE49-F238E27FC236}">
              <a16:creationId xmlns:a16="http://schemas.microsoft.com/office/drawing/2014/main" id="{00000000-0008-0000-0A00-00000C000000}"/>
            </a:ext>
          </a:extLst>
        </xdr:cNvPr>
        <xdr:cNvSpPr/>
      </xdr:nvSpPr>
      <xdr:spPr>
        <a:xfrm>
          <a:off x="8801100" y="2552700"/>
          <a:ext cx="1609725" cy="2857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200" b="1">
              <a:solidFill>
                <a:schemeClr val="tx2">
                  <a:lumMod val="50000"/>
                </a:schemeClr>
              </a:solidFill>
              <a:latin typeface="Courier New" panose="02070309020205020404" pitchFamily="49" charset="0"/>
              <a:cs typeface="Courier New" panose="02070309020205020404" pitchFamily="49" charset="0"/>
            </a:rPr>
            <a:t>Resultado</a:t>
          </a:r>
        </a:p>
        <a:p>
          <a:pPr algn="ctr"/>
          <a:endParaRPr lang="es-MX" sz="1100" b="1">
            <a:solidFill>
              <a:schemeClr val="tx2">
                <a:lumMod val="50000"/>
              </a:schemeClr>
            </a:solidFill>
            <a:latin typeface="Courier New" panose="02070309020205020404" pitchFamily="49" charset="0"/>
            <a:cs typeface="Courier New" panose="02070309020205020404" pitchFamily="49"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23"/>
  <sheetViews>
    <sheetView showGridLines="0" topLeftCell="A17" workbookViewId="0">
      <selection activeCell="A25" sqref="A25:I30"/>
    </sheetView>
  </sheetViews>
  <sheetFormatPr baseColWidth="10" defaultRowHeight="15" x14ac:dyDescent="0.25"/>
  <sheetData>
    <row r="1" spans="1:10" x14ac:dyDescent="0.25">
      <c r="A1" s="1"/>
      <c r="B1" s="1"/>
      <c r="C1" s="1"/>
      <c r="D1" s="1"/>
      <c r="E1" s="1"/>
      <c r="F1" s="1"/>
      <c r="G1" s="1"/>
      <c r="H1" s="1"/>
      <c r="I1" s="1"/>
      <c r="J1" s="1"/>
    </row>
    <row r="2" spans="1:10" x14ac:dyDescent="0.25">
      <c r="A2" s="1"/>
      <c r="B2" s="1"/>
      <c r="C2" s="1"/>
      <c r="D2" s="1"/>
      <c r="E2" s="1"/>
      <c r="F2" s="1"/>
      <c r="G2" s="1"/>
      <c r="H2" s="1"/>
      <c r="I2" s="1"/>
      <c r="J2" s="1"/>
    </row>
    <row r="3" spans="1:10" x14ac:dyDescent="0.25">
      <c r="A3" s="1"/>
      <c r="B3" s="1"/>
      <c r="C3" s="1"/>
      <c r="D3" s="1"/>
      <c r="E3" s="1"/>
      <c r="F3" s="1"/>
      <c r="G3" s="1"/>
      <c r="H3" s="1"/>
      <c r="I3" s="1"/>
      <c r="J3" s="1"/>
    </row>
    <row r="4" spans="1:10" x14ac:dyDescent="0.25">
      <c r="A4" s="1"/>
      <c r="B4" s="1"/>
      <c r="C4" s="1"/>
      <c r="D4" s="1"/>
      <c r="E4" s="1"/>
      <c r="F4" s="1"/>
      <c r="G4" s="1"/>
      <c r="H4" s="1"/>
      <c r="I4" s="1"/>
      <c r="J4" s="1"/>
    </row>
    <row r="5" spans="1:10" x14ac:dyDescent="0.25">
      <c r="A5" s="1"/>
      <c r="B5" s="1"/>
      <c r="C5" s="1"/>
      <c r="D5" s="1"/>
      <c r="E5" s="1"/>
      <c r="F5" s="1"/>
      <c r="G5" s="1"/>
      <c r="H5" s="1"/>
      <c r="I5" s="1"/>
      <c r="J5" s="1"/>
    </row>
    <row r="6" spans="1:10" ht="16.5" x14ac:dyDescent="0.3">
      <c r="A6" s="1"/>
      <c r="B6" s="1"/>
      <c r="C6" s="11" t="s">
        <v>0</v>
      </c>
      <c r="D6" s="11"/>
      <c r="E6" s="11"/>
      <c r="F6" s="11"/>
      <c r="G6" s="11"/>
      <c r="H6" s="1"/>
      <c r="I6" s="1"/>
      <c r="J6" s="1"/>
    </row>
    <row r="7" spans="1:10" x14ac:dyDescent="0.25">
      <c r="A7" s="1"/>
      <c r="B7" s="1"/>
      <c r="C7" s="1"/>
      <c r="D7" s="1"/>
      <c r="E7" s="1"/>
      <c r="F7" s="1"/>
      <c r="G7" s="1"/>
      <c r="H7" s="1"/>
      <c r="I7" s="1"/>
      <c r="J7" s="1"/>
    </row>
    <row r="8" spans="1:10" ht="16.5" x14ac:dyDescent="0.3">
      <c r="A8" s="1"/>
      <c r="B8" s="1"/>
      <c r="C8" s="11" t="s">
        <v>1</v>
      </c>
      <c r="D8" s="11"/>
      <c r="E8" s="11"/>
      <c r="F8" s="11"/>
      <c r="G8" s="11"/>
      <c r="H8" s="1"/>
      <c r="I8" s="1"/>
      <c r="J8" s="1"/>
    </row>
    <row r="9" spans="1:10" x14ac:dyDescent="0.25">
      <c r="A9" s="1"/>
      <c r="B9" s="1"/>
      <c r="C9" s="1"/>
      <c r="D9" s="1"/>
      <c r="E9" s="1"/>
      <c r="F9" s="1"/>
      <c r="G9" s="1"/>
      <c r="H9" s="1"/>
      <c r="I9" s="1"/>
      <c r="J9" s="1"/>
    </row>
    <row r="10" spans="1:10" x14ac:dyDescent="0.25">
      <c r="A10" s="1"/>
      <c r="B10" s="1"/>
      <c r="C10" s="1"/>
      <c r="D10" s="1"/>
      <c r="E10" s="1"/>
      <c r="F10" s="1"/>
      <c r="G10" s="1"/>
      <c r="H10" s="1"/>
      <c r="I10" s="1"/>
      <c r="J10" s="1"/>
    </row>
    <row r="11" spans="1:10" x14ac:dyDescent="0.25">
      <c r="A11" s="1"/>
      <c r="B11" s="1"/>
      <c r="C11" s="1"/>
      <c r="D11" s="1"/>
      <c r="E11" s="1"/>
      <c r="F11" s="1"/>
      <c r="G11" s="1"/>
      <c r="H11" s="1"/>
      <c r="I11" s="1"/>
      <c r="J11" s="1"/>
    </row>
    <row r="12" spans="1:10" x14ac:dyDescent="0.25">
      <c r="A12" s="1"/>
      <c r="B12" s="1"/>
      <c r="C12" s="1"/>
      <c r="D12" s="1"/>
      <c r="E12" s="1"/>
      <c r="F12" s="1"/>
      <c r="G12" s="1"/>
      <c r="H12" s="1"/>
      <c r="I12" s="1"/>
      <c r="J12" s="1"/>
    </row>
    <row r="13" spans="1:10" x14ac:dyDescent="0.25">
      <c r="A13" s="1"/>
      <c r="B13" s="1"/>
      <c r="C13" s="1"/>
      <c r="D13" s="1"/>
      <c r="E13" s="1"/>
      <c r="F13" s="1"/>
      <c r="G13" s="1"/>
      <c r="H13" s="1"/>
      <c r="I13" s="1"/>
      <c r="J13" s="1"/>
    </row>
    <row r="14" spans="1:10" ht="16.5" x14ac:dyDescent="0.3">
      <c r="A14" s="1"/>
      <c r="B14" s="1"/>
      <c r="C14" s="11" t="s">
        <v>2</v>
      </c>
      <c r="D14" s="11"/>
      <c r="E14" s="11"/>
      <c r="F14" s="11"/>
      <c r="G14" s="11"/>
      <c r="H14" s="1"/>
      <c r="I14" s="1"/>
      <c r="J14" s="1"/>
    </row>
    <row r="15" spans="1:10" x14ac:dyDescent="0.25">
      <c r="A15" s="1"/>
      <c r="B15" s="1"/>
      <c r="C15" s="1"/>
      <c r="D15" s="1"/>
      <c r="E15" s="1"/>
      <c r="F15" s="1"/>
      <c r="G15" s="1"/>
      <c r="H15" s="1"/>
      <c r="I15" s="1"/>
      <c r="J15" s="1"/>
    </row>
    <row r="16" spans="1:10" ht="15.75" x14ac:dyDescent="0.3">
      <c r="A16" s="1"/>
      <c r="B16" s="1"/>
      <c r="C16" s="12" t="s">
        <v>6</v>
      </c>
      <c r="D16" s="12"/>
      <c r="E16" s="12"/>
      <c r="F16" s="12"/>
      <c r="G16" s="12"/>
      <c r="H16" s="1"/>
      <c r="I16" s="1"/>
      <c r="J16" s="1"/>
    </row>
    <row r="17" spans="1:10" x14ac:dyDescent="0.25">
      <c r="A17" s="1"/>
      <c r="B17" s="1"/>
      <c r="C17" s="2"/>
      <c r="D17" s="1"/>
      <c r="E17" s="1"/>
      <c r="F17" s="1"/>
      <c r="G17" s="1"/>
      <c r="H17" s="1"/>
      <c r="I17" s="1"/>
      <c r="J17" s="1"/>
    </row>
    <row r="18" spans="1:10" ht="16.5" x14ac:dyDescent="0.3">
      <c r="A18" s="1"/>
      <c r="B18" s="1"/>
      <c r="C18" s="11" t="s">
        <v>3</v>
      </c>
      <c r="D18" s="11"/>
      <c r="E18" s="11"/>
      <c r="F18" s="11"/>
      <c r="G18" s="11"/>
      <c r="H18" s="1"/>
      <c r="I18" s="1"/>
      <c r="J18" s="1"/>
    </row>
    <row r="19" spans="1:10" x14ac:dyDescent="0.25">
      <c r="A19" s="1"/>
      <c r="B19" s="1"/>
      <c r="C19" s="1"/>
      <c r="D19" s="1"/>
      <c r="E19" s="1"/>
      <c r="F19" s="1"/>
      <c r="G19" s="1"/>
      <c r="H19" s="1"/>
      <c r="I19" s="1"/>
      <c r="J19" s="1"/>
    </row>
    <row r="20" spans="1:10" ht="16.5" x14ac:dyDescent="0.3">
      <c r="A20" s="1"/>
      <c r="B20" s="1"/>
      <c r="C20" s="11" t="s">
        <v>4</v>
      </c>
      <c r="D20" s="11"/>
      <c r="E20" s="11"/>
      <c r="F20" s="11"/>
      <c r="G20" s="11"/>
      <c r="H20" s="1"/>
      <c r="I20" s="1"/>
      <c r="J20" s="1"/>
    </row>
    <row r="21" spans="1:10" x14ac:dyDescent="0.25">
      <c r="A21" s="1"/>
      <c r="B21" s="1"/>
      <c r="C21" s="1"/>
      <c r="D21" s="1"/>
      <c r="E21" s="1"/>
      <c r="F21" s="1"/>
      <c r="G21" s="1"/>
      <c r="H21" s="1"/>
      <c r="I21" s="1"/>
      <c r="J21" s="1"/>
    </row>
    <row r="22" spans="1:10" ht="16.5" x14ac:dyDescent="0.3">
      <c r="A22" s="1"/>
      <c r="B22" s="1"/>
      <c r="C22" s="11" t="s">
        <v>5</v>
      </c>
      <c r="D22" s="11"/>
      <c r="E22" s="11"/>
      <c r="F22" s="11"/>
      <c r="G22" s="11"/>
      <c r="H22" s="1"/>
      <c r="I22" s="1"/>
      <c r="J22" s="1"/>
    </row>
    <row r="23" spans="1:10" x14ac:dyDescent="0.25">
      <c r="A23" s="1"/>
      <c r="B23" s="1"/>
      <c r="C23" s="1"/>
      <c r="D23" s="1"/>
      <c r="E23" s="1"/>
      <c r="F23" s="1"/>
      <c r="G23" s="1"/>
      <c r="H23" s="1"/>
      <c r="I23" s="1"/>
      <c r="J23" s="1"/>
    </row>
  </sheetData>
  <mergeCells count="7">
    <mergeCell ref="C22:G22"/>
    <mergeCell ref="C6:G6"/>
    <mergeCell ref="C8:G8"/>
    <mergeCell ref="C14:G14"/>
    <mergeCell ref="C16:G16"/>
    <mergeCell ref="C18:G18"/>
    <mergeCell ref="C20:G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19"/>
  <sheetViews>
    <sheetView showGridLines="0" tabSelected="1" topLeftCell="A25" workbookViewId="0">
      <selection activeCell="A3" sqref="A3:J9"/>
    </sheetView>
  </sheetViews>
  <sheetFormatPr baseColWidth="10" defaultRowHeight="15" x14ac:dyDescent="0.25"/>
  <cols>
    <col min="1" max="16384" width="11.42578125" style="3"/>
  </cols>
  <sheetData>
    <row r="1" spans="1:19" ht="21" x14ac:dyDescent="0.35">
      <c r="A1" s="14" t="s">
        <v>7</v>
      </c>
      <c r="B1" s="14"/>
      <c r="C1" s="14"/>
      <c r="D1" s="14"/>
      <c r="E1" s="14"/>
      <c r="F1" s="14"/>
      <c r="G1" s="14"/>
      <c r="H1" s="14"/>
      <c r="I1" s="14"/>
      <c r="J1" s="14"/>
    </row>
    <row r="3" spans="1:19" ht="16.5" x14ac:dyDescent="0.3">
      <c r="A3" s="15" t="s">
        <v>8</v>
      </c>
      <c r="B3" s="15"/>
      <c r="C3" s="15"/>
      <c r="D3" s="15"/>
      <c r="E3" s="15"/>
      <c r="F3" s="15"/>
      <c r="G3" s="15"/>
      <c r="H3" s="15"/>
      <c r="I3" s="15"/>
      <c r="J3" s="15"/>
      <c r="K3"/>
      <c r="L3"/>
      <c r="M3"/>
      <c r="N3"/>
      <c r="O3"/>
      <c r="P3"/>
      <c r="Q3"/>
      <c r="R3"/>
      <c r="S3"/>
    </row>
    <row r="4" spans="1:19" ht="15" customHeight="1" x14ac:dyDescent="0.25">
      <c r="A4" s="13" t="s">
        <v>9</v>
      </c>
      <c r="B4" s="13"/>
      <c r="C4" s="13"/>
      <c r="D4" s="13"/>
      <c r="E4" s="13"/>
      <c r="F4" s="13"/>
      <c r="G4" s="13"/>
      <c r="H4" s="13"/>
      <c r="I4" s="13"/>
      <c r="J4" s="13"/>
      <c r="K4"/>
      <c r="L4"/>
      <c r="M4"/>
      <c r="N4"/>
      <c r="O4"/>
      <c r="P4"/>
      <c r="Q4"/>
      <c r="R4"/>
      <c r="S4"/>
    </row>
    <row r="5" spans="1:19" x14ac:dyDescent="0.25">
      <c r="A5" s="13"/>
      <c r="B5" s="13"/>
      <c r="C5" s="13"/>
      <c r="D5" s="13"/>
      <c r="E5" s="13"/>
      <c r="F5" s="13"/>
      <c r="G5" s="13"/>
      <c r="H5" s="13"/>
      <c r="I5" s="13"/>
      <c r="J5" s="13"/>
      <c r="K5"/>
      <c r="L5"/>
      <c r="M5"/>
      <c r="N5"/>
      <c r="O5"/>
      <c r="P5"/>
      <c r="Q5"/>
      <c r="R5"/>
      <c r="S5"/>
    </row>
    <row r="6" spans="1:19" x14ac:dyDescent="0.25">
      <c r="A6" s="13"/>
      <c r="B6" s="13"/>
      <c r="C6" s="13"/>
      <c r="D6" s="13"/>
      <c r="E6" s="13"/>
      <c r="F6" s="13"/>
      <c r="G6" s="13"/>
      <c r="H6" s="13"/>
      <c r="I6" s="13"/>
      <c r="J6" s="13"/>
      <c r="K6"/>
      <c r="L6"/>
      <c r="M6"/>
      <c r="N6"/>
      <c r="O6"/>
      <c r="P6"/>
      <c r="Q6"/>
      <c r="R6"/>
      <c r="S6"/>
    </row>
    <row r="7" spans="1:19" x14ac:dyDescent="0.25">
      <c r="A7" s="13"/>
      <c r="B7" s="13"/>
      <c r="C7" s="13"/>
      <c r="D7" s="13"/>
      <c r="E7" s="13"/>
      <c r="F7" s="13"/>
      <c r="G7" s="13"/>
      <c r="H7" s="13"/>
      <c r="I7" s="13"/>
      <c r="J7" s="13"/>
      <c r="K7"/>
      <c r="L7"/>
      <c r="M7"/>
      <c r="N7"/>
      <c r="O7"/>
      <c r="P7"/>
      <c r="Q7"/>
      <c r="R7"/>
      <c r="S7"/>
    </row>
    <row r="8" spans="1:19" x14ac:dyDescent="0.25">
      <c r="A8" s="13"/>
      <c r="B8" s="13"/>
      <c r="C8" s="13"/>
      <c r="D8" s="13"/>
      <c r="E8" s="13"/>
      <c r="F8" s="13"/>
      <c r="G8" s="13"/>
      <c r="H8" s="13"/>
      <c r="I8" s="13"/>
      <c r="J8" s="13"/>
      <c r="K8"/>
      <c r="L8"/>
      <c r="M8"/>
      <c r="N8"/>
      <c r="O8"/>
      <c r="P8"/>
      <c r="Q8"/>
      <c r="R8"/>
      <c r="S8"/>
    </row>
    <row r="9" spans="1:19" x14ac:dyDescent="0.25">
      <c r="A9" s="13"/>
      <c r="B9" s="13"/>
      <c r="C9" s="13"/>
      <c r="D9" s="13"/>
      <c r="E9" s="13"/>
      <c r="F9" s="13"/>
      <c r="G9" s="13"/>
      <c r="H9" s="13"/>
      <c r="I9" s="13"/>
      <c r="J9" s="13"/>
    </row>
    <row r="10" spans="1:19" x14ac:dyDescent="0.25">
      <c r="A10" s="4"/>
      <c r="B10" s="4"/>
      <c r="C10" s="4"/>
      <c r="D10" s="4"/>
      <c r="E10" s="4"/>
      <c r="F10" s="4"/>
      <c r="G10" s="4"/>
      <c r="H10" s="4"/>
      <c r="I10" s="4"/>
      <c r="J10" s="4"/>
    </row>
    <row r="11" spans="1:19" ht="16.5" x14ac:dyDescent="0.3">
      <c r="A11" s="16" t="s">
        <v>10</v>
      </c>
      <c r="B11" s="16"/>
      <c r="C11" s="16"/>
      <c r="D11" s="16"/>
      <c r="E11" s="16"/>
      <c r="F11" s="16"/>
      <c r="G11" s="16"/>
      <c r="H11" s="16"/>
      <c r="I11" s="16"/>
      <c r="J11" s="16"/>
    </row>
    <row r="12" spans="1:19" ht="15" customHeight="1" x14ac:dyDescent="0.25">
      <c r="A12" s="13" t="s">
        <v>11</v>
      </c>
      <c r="B12" s="13"/>
      <c r="C12" s="13"/>
      <c r="D12" s="13"/>
      <c r="E12" s="13"/>
      <c r="F12" s="13"/>
      <c r="G12" s="13"/>
      <c r="H12" s="13"/>
      <c r="I12" s="13"/>
      <c r="J12" s="13"/>
    </row>
    <row r="13" spans="1:19" x14ac:dyDescent="0.25">
      <c r="A13" s="13"/>
      <c r="B13" s="13"/>
      <c r="C13" s="13"/>
      <c r="D13" s="13"/>
      <c r="E13" s="13"/>
      <c r="F13" s="13"/>
      <c r="G13" s="13"/>
      <c r="H13" s="13"/>
      <c r="I13" s="13"/>
      <c r="J13" s="13"/>
    </row>
    <row r="14" spans="1:19" x14ac:dyDescent="0.25">
      <c r="A14" s="13"/>
      <c r="B14" s="13"/>
      <c r="C14" s="13"/>
      <c r="D14" s="13"/>
      <c r="E14" s="13"/>
      <c r="F14" s="13"/>
      <c r="G14" s="13"/>
      <c r="H14" s="13"/>
      <c r="I14" s="13"/>
      <c r="J14" s="13"/>
    </row>
    <row r="15" spans="1:19" x14ac:dyDescent="0.25">
      <c r="A15" s="13"/>
      <c r="B15" s="13"/>
      <c r="C15" s="13"/>
      <c r="D15" s="13"/>
      <c r="E15" s="13"/>
      <c r="F15" s="13"/>
      <c r="G15" s="13"/>
      <c r="H15" s="13"/>
      <c r="I15" s="13"/>
      <c r="J15" s="13"/>
    </row>
    <row r="16" spans="1:19" x14ac:dyDescent="0.25">
      <c r="A16" s="13"/>
      <c r="B16" s="13"/>
      <c r="C16" s="13"/>
      <c r="D16" s="13"/>
      <c r="E16" s="13"/>
      <c r="F16" s="13"/>
      <c r="G16" s="13"/>
      <c r="H16" s="13"/>
      <c r="I16" s="13"/>
      <c r="J16" s="13"/>
    </row>
    <row r="17" spans="1:10" x14ac:dyDescent="0.25">
      <c r="A17" s="13"/>
      <c r="B17" s="13"/>
      <c r="C17" s="13"/>
      <c r="D17" s="13"/>
      <c r="E17" s="13"/>
      <c r="F17" s="13"/>
      <c r="G17" s="13"/>
      <c r="H17" s="13"/>
      <c r="I17" s="13"/>
      <c r="J17" s="13"/>
    </row>
    <row r="18" spans="1:10" x14ac:dyDescent="0.25">
      <c r="A18" s="13"/>
      <c r="B18" s="13"/>
      <c r="C18" s="13"/>
      <c r="D18" s="13"/>
      <c r="E18" s="13"/>
      <c r="F18" s="13"/>
      <c r="G18" s="13"/>
      <c r="H18" s="13"/>
      <c r="I18" s="13"/>
      <c r="J18" s="13"/>
    </row>
    <row r="19" spans="1:10" x14ac:dyDescent="0.25">
      <c r="A19" s="13"/>
      <c r="B19" s="13"/>
      <c r="C19" s="13"/>
      <c r="D19" s="13"/>
      <c r="E19" s="13"/>
      <c r="F19" s="13"/>
      <c r="G19" s="13"/>
      <c r="H19" s="13"/>
      <c r="I19" s="13"/>
      <c r="J19" s="13"/>
    </row>
  </sheetData>
  <mergeCells count="5">
    <mergeCell ref="A12:J19"/>
    <mergeCell ref="A1:J1"/>
    <mergeCell ref="A3:J3"/>
    <mergeCell ref="A4:J9"/>
    <mergeCell ref="A11:J11"/>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20"/>
  <sheetViews>
    <sheetView showGridLines="0" workbookViewId="0">
      <selection activeCell="K16" sqref="K16"/>
    </sheetView>
  </sheetViews>
  <sheetFormatPr baseColWidth="10" defaultRowHeight="15" x14ac:dyDescent="0.25"/>
  <cols>
    <col min="1" max="16384" width="11.42578125" style="3"/>
  </cols>
  <sheetData>
    <row r="1" spans="1:9" ht="19.5" x14ac:dyDescent="0.35">
      <c r="A1" s="17" t="s">
        <v>12</v>
      </c>
      <c r="B1" s="17"/>
      <c r="C1" s="17"/>
      <c r="D1" s="17"/>
      <c r="E1" s="17"/>
      <c r="F1" s="17"/>
      <c r="G1" s="17"/>
      <c r="H1" s="17"/>
      <c r="I1" s="17"/>
    </row>
    <row r="15" spans="1:9" x14ac:dyDescent="0.25">
      <c r="A15"/>
      <c r="B15"/>
      <c r="C15"/>
      <c r="D15"/>
      <c r="E15"/>
      <c r="F15"/>
      <c r="G15"/>
      <c r="H15"/>
      <c r="I15"/>
    </row>
    <row r="16" spans="1:9"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sheetData>
  <mergeCells count="1">
    <mergeCell ref="A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21"/>
  <sheetViews>
    <sheetView showGridLines="0" workbookViewId="0">
      <selection activeCell="K15" sqref="K15"/>
    </sheetView>
  </sheetViews>
  <sheetFormatPr baseColWidth="10" defaultRowHeight="15" x14ac:dyDescent="0.25"/>
  <cols>
    <col min="1" max="16384" width="11.42578125" style="3"/>
  </cols>
  <sheetData>
    <row r="1" spans="1:10" ht="19.5" x14ac:dyDescent="0.35">
      <c r="A1" s="17" t="s">
        <v>13</v>
      </c>
      <c r="B1" s="17"/>
      <c r="C1" s="17"/>
      <c r="D1" s="17"/>
      <c r="E1" s="17"/>
      <c r="F1" s="17"/>
      <c r="G1" s="17"/>
      <c r="H1" s="17"/>
      <c r="I1" s="17"/>
      <c r="J1" s="17"/>
    </row>
    <row r="3" spans="1:10" ht="15.75" x14ac:dyDescent="0.3">
      <c r="A3" s="19" t="s">
        <v>14</v>
      </c>
      <c r="B3" s="19"/>
      <c r="C3" s="19"/>
      <c r="D3" s="19"/>
      <c r="E3" s="19"/>
      <c r="F3" s="19"/>
      <c r="G3" s="19"/>
      <c r="H3" s="19"/>
      <c r="I3" s="19"/>
      <c r="J3" s="19"/>
    </row>
    <row r="4" spans="1:10" x14ac:dyDescent="0.25">
      <c r="A4" s="18" t="s">
        <v>15</v>
      </c>
      <c r="B4" s="18"/>
      <c r="C4" s="18" t="s">
        <v>16</v>
      </c>
      <c r="D4" s="18"/>
      <c r="E4" s="18" t="s">
        <v>17</v>
      </c>
      <c r="F4" s="18"/>
      <c r="G4" s="18"/>
      <c r="H4" s="18" t="s">
        <v>18</v>
      </c>
      <c r="I4" s="18"/>
      <c r="J4" s="18"/>
    </row>
    <row r="5" spans="1:10" x14ac:dyDescent="0.25">
      <c r="A5" s="20" t="s">
        <v>19</v>
      </c>
      <c r="B5" s="20"/>
      <c r="C5" s="20">
        <v>150000</v>
      </c>
      <c r="D5" s="20"/>
      <c r="E5" s="20">
        <v>0</v>
      </c>
      <c r="F5" s="20"/>
      <c r="G5" s="20"/>
      <c r="H5" s="21">
        <v>0.125</v>
      </c>
      <c r="I5" s="22"/>
      <c r="J5" s="22"/>
    </row>
    <row r="7" spans="1:10" ht="15.75" x14ac:dyDescent="0.3">
      <c r="A7" s="19" t="s">
        <v>20</v>
      </c>
      <c r="B7" s="19"/>
      <c r="C7" s="19"/>
      <c r="D7" s="19"/>
      <c r="E7" s="19"/>
      <c r="F7" s="19"/>
      <c r="G7" s="19"/>
      <c r="H7" s="19"/>
      <c r="I7" s="19"/>
      <c r="J7" s="19"/>
    </row>
    <row r="8" spans="1:10" x14ac:dyDescent="0.25">
      <c r="A8" s="18" t="s">
        <v>15</v>
      </c>
      <c r="B8" s="18"/>
      <c r="C8" s="18" t="s">
        <v>16</v>
      </c>
      <c r="D8" s="18"/>
      <c r="E8" s="18" t="s">
        <v>17</v>
      </c>
      <c r="F8" s="18"/>
      <c r="G8" s="18"/>
      <c r="H8" s="18" t="s">
        <v>18</v>
      </c>
      <c r="I8" s="18"/>
      <c r="J8" s="18"/>
    </row>
    <row r="9" spans="1:10" x14ac:dyDescent="0.25">
      <c r="A9" s="23" t="s">
        <v>21</v>
      </c>
      <c r="B9" s="23"/>
      <c r="C9" s="20">
        <v>799.99</v>
      </c>
      <c r="D9" s="20"/>
      <c r="E9" s="20">
        <v>0</v>
      </c>
      <c r="F9" s="20"/>
      <c r="G9" s="20"/>
      <c r="H9" s="24">
        <v>0.3</v>
      </c>
      <c r="I9" s="24"/>
      <c r="J9" s="24"/>
    </row>
    <row r="11" spans="1:10" ht="15.75" x14ac:dyDescent="0.3">
      <c r="A11" s="19" t="s">
        <v>22</v>
      </c>
      <c r="B11" s="19"/>
      <c r="C11" s="19"/>
      <c r="D11" s="19"/>
      <c r="E11" s="19"/>
      <c r="F11" s="19"/>
      <c r="G11" s="19"/>
      <c r="H11" s="19"/>
      <c r="I11" s="19"/>
      <c r="J11" s="19"/>
    </row>
    <row r="12" spans="1:10" x14ac:dyDescent="0.25">
      <c r="A12" s="18" t="s">
        <v>15</v>
      </c>
      <c r="B12" s="18"/>
      <c r="C12" s="18" t="s">
        <v>16</v>
      </c>
      <c r="D12" s="18"/>
      <c r="E12" s="18" t="s">
        <v>17</v>
      </c>
      <c r="F12" s="18"/>
      <c r="G12" s="18"/>
      <c r="H12" s="18" t="s">
        <v>18</v>
      </c>
      <c r="I12" s="18"/>
      <c r="J12" s="18"/>
    </row>
    <row r="13" spans="1:10" x14ac:dyDescent="0.25">
      <c r="A13" s="23" t="s">
        <v>23</v>
      </c>
      <c r="B13" s="23"/>
      <c r="C13" s="20">
        <v>19400</v>
      </c>
      <c r="D13" s="20"/>
      <c r="E13" s="20">
        <v>4500</v>
      </c>
      <c r="F13" s="20"/>
      <c r="G13" s="20"/>
      <c r="H13" s="21">
        <v>0.29499999999999998</v>
      </c>
      <c r="I13" s="22"/>
      <c r="J13" s="22"/>
    </row>
    <row r="16" spans="1:10"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sheetData>
  <mergeCells count="28">
    <mergeCell ref="H13:J13"/>
    <mergeCell ref="E13:G13"/>
    <mergeCell ref="C13:D13"/>
    <mergeCell ref="A13:B13"/>
    <mergeCell ref="A9:B9"/>
    <mergeCell ref="C9:D9"/>
    <mergeCell ref="E9:G9"/>
    <mergeCell ref="H9:J9"/>
    <mergeCell ref="A11:J11"/>
    <mergeCell ref="A12:B12"/>
    <mergeCell ref="C12:D12"/>
    <mergeCell ref="E12:G12"/>
    <mergeCell ref="H12:J12"/>
    <mergeCell ref="A8:B8"/>
    <mergeCell ref="C8:D8"/>
    <mergeCell ref="E8:G8"/>
    <mergeCell ref="H8:J8"/>
    <mergeCell ref="A1:J1"/>
    <mergeCell ref="A3:J3"/>
    <mergeCell ref="A4:B4"/>
    <mergeCell ref="C4:D4"/>
    <mergeCell ref="E4:G4"/>
    <mergeCell ref="H4:J4"/>
    <mergeCell ref="A5:B5"/>
    <mergeCell ref="C5:D5"/>
    <mergeCell ref="E5:G5"/>
    <mergeCell ref="H5:J5"/>
    <mergeCell ref="A7:J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Y288"/>
  <sheetViews>
    <sheetView showGridLines="0" topLeftCell="N1" workbookViewId="0">
      <selection activeCell="AC4" sqref="N1:AC4"/>
    </sheetView>
  </sheetViews>
  <sheetFormatPr baseColWidth="10" defaultRowHeight="15" x14ac:dyDescent="0.25"/>
  <cols>
    <col min="1" max="16384" width="11.42578125" style="3"/>
  </cols>
  <sheetData>
    <row r="1" spans="1:51" ht="19.5" x14ac:dyDescent="0.35">
      <c r="A1" s="25" t="s">
        <v>24</v>
      </c>
      <c r="B1" s="25"/>
      <c r="C1" s="25"/>
      <c r="D1" s="25"/>
      <c r="E1" s="25"/>
      <c r="F1" s="25"/>
      <c r="G1" s="25"/>
      <c r="H1" s="25"/>
      <c r="I1" s="25"/>
      <c r="J1" s="25"/>
      <c r="K1" s="25"/>
      <c r="L1" s="25"/>
      <c r="N1"/>
      <c r="O1"/>
      <c r="P1"/>
      <c r="Q1"/>
      <c r="R1"/>
      <c r="S1"/>
      <c r="T1"/>
      <c r="U1"/>
      <c r="V1"/>
      <c r="W1"/>
      <c r="X1"/>
      <c r="Y1"/>
      <c r="Z1"/>
      <c r="AA1"/>
      <c r="AB1"/>
      <c r="AC1"/>
    </row>
    <row r="2" spans="1:51" x14ac:dyDescent="0.25">
      <c r="N2"/>
      <c r="O2"/>
      <c r="P2"/>
      <c r="Q2"/>
      <c r="R2"/>
      <c r="S2"/>
      <c r="T2"/>
      <c r="U2"/>
      <c r="V2"/>
      <c r="W2"/>
      <c r="X2"/>
      <c r="Y2"/>
      <c r="Z2"/>
      <c r="AA2"/>
      <c r="AB2"/>
      <c r="AC2"/>
      <c r="AD2"/>
      <c r="AE2"/>
    </row>
    <row r="3" spans="1:51" x14ac:dyDescent="0.25">
      <c r="A3" s="23" t="s">
        <v>17</v>
      </c>
      <c r="B3" s="23"/>
      <c r="C3" s="23" t="s">
        <v>25</v>
      </c>
      <c r="D3" s="23"/>
      <c r="E3" s="23" t="s">
        <v>26</v>
      </c>
      <c r="F3" s="23"/>
      <c r="Q3"/>
      <c r="R3"/>
      <c r="S3"/>
      <c r="T3"/>
      <c r="U3"/>
      <c r="V3"/>
      <c r="W3"/>
      <c r="X3"/>
      <c r="Y3"/>
    </row>
    <row r="4" spans="1:51" x14ac:dyDescent="0.25">
      <c r="A4" s="29">
        <f>Datos!E5</f>
        <v>0</v>
      </c>
      <c r="B4" s="29"/>
      <c r="C4" s="29">
        <f>Datos!C5-Datos!E5</f>
        <v>150000</v>
      </c>
      <c r="D4" s="29"/>
      <c r="E4" s="30">
        <f>Datos!H5*(30/360)</f>
        <v>1.0416666666666666E-2</v>
      </c>
      <c r="F4" s="30"/>
    </row>
    <row r="6" spans="1:51" ht="15.75" customHeight="1" x14ac:dyDescent="0.3">
      <c r="A6" s="26" t="s">
        <v>46</v>
      </c>
      <c r="B6" s="26"/>
      <c r="C6" s="26"/>
      <c r="D6" s="26"/>
      <c r="E6" s="26"/>
      <c r="F6" s="26"/>
      <c r="G6" s="26"/>
      <c r="H6" s="26"/>
      <c r="I6" s="26"/>
      <c r="J6" s="26"/>
      <c r="K6" s="26"/>
      <c r="L6" s="26"/>
      <c r="N6" s="36" t="s">
        <v>45</v>
      </c>
      <c r="O6" s="36"/>
      <c r="P6" s="36"/>
      <c r="Q6" s="36"/>
      <c r="R6" s="36"/>
      <c r="S6" s="36"/>
      <c r="T6" s="36"/>
      <c r="U6" s="36"/>
      <c r="V6" s="36"/>
      <c r="W6" s="36"/>
      <c r="X6" s="36"/>
      <c r="Y6" s="36"/>
      <c r="AA6" s="44" t="s">
        <v>27</v>
      </c>
      <c r="AB6" s="44"/>
      <c r="AC6" s="44"/>
      <c r="AD6" s="44"/>
      <c r="AE6" s="44"/>
      <c r="AF6" s="44"/>
      <c r="AG6" s="44"/>
      <c r="AH6" s="44"/>
      <c r="AI6" s="44"/>
      <c r="AJ6" s="44"/>
      <c r="AK6" s="44"/>
      <c r="AL6" s="44"/>
      <c r="AN6" s="53" t="s">
        <v>47</v>
      </c>
      <c r="AO6" s="53"/>
      <c r="AP6" s="53"/>
      <c r="AQ6" s="53"/>
      <c r="AR6" s="53"/>
      <c r="AS6" s="53"/>
      <c r="AT6" s="53"/>
      <c r="AU6" s="53"/>
      <c r="AV6" s="53"/>
      <c r="AW6" s="53"/>
      <c r="AX6" s="53"/>
      <c r="AY6" s="53"/>
    </row>
    <row r="7" spans="1:51" x14ac:dyDescent="0.25">
      <c r="A7" s="27" t="s">
        <v>28</v>
      </c>
      <c r="B7" s="27"/>
      <c r="C7" s="27"/>
      <c r="D7" s="27"/>
      <c r="E7" s="27"/>
      <c r="F7" s="27"/>
      <c r="G7" s="27"/>
      <c r="H7" s="27"/>
      <c r="I7" s="27"/>
      <c r="J7" s="27"/>
      <c r="K7" s="27"/>
      <c r="L7" s="27"/>
      <c r="N7" s="37" t="s">
        <v>28</v>
      </c>
      <c r="O7" s="37"/>
      <c r="P7" s="37"/>
      <c r="Q7" s="37"/>
      <c r="R7" s="37"/>
      <c r="S7" s="37"/>
      <c r="T7" s="37"/>
      <c r="U7" s="37"/>
      <c r="V7" s="37"/>
      <c r="W7" s="37"/>
      <c r="X7" s="37"/>
      <c r="Y7" s="37"/>
      <c r="AA7" s="45" t="s">
        <v>28</v>
      </c>
      <c r="AB7" s="45"/>
      <c r="AC7" s="45"/>
      <c r="AD7" s="45"/>
      <c r="AE7" s="45"/>
      <c r="AF7" s="45"/>
      <c r="AG7" s="45"/>
      <c r="AH7" s="45"/>
      <c r="AI7" s="45"/>
      <c r="AJ7" s="45"/>
      <c r="AK7" s="45"/>
      <c r="AL7" s="45"/>
      <c r="AN7" s="54" t="s">
        <v>28</v>
      </c>
      <c r="AO7" s="54"/>
      <c r="AP7" s="54"/>
      <c r="AQ7" s="54"/>
      <c r="AR7" s="54"/>
      <c r="AS7" s="54"/>
      <c r="AT7" s="54"/>
      <c r="AU7" s="54"/>
      <c r="AV7" s="54"/>
      <c r="AW7" s="54"/>
      <c r="AX7" s="54"/>
      <c r="AY7" s="54"/>
    </row>
    <row r="8" spans="1:51" x14ac:dyDescent="0.25">
      <c r="A8" s="28" t="s">
        <v>29</v>
      </c>
      <c r="B8" s="28"/>
      <c r="C8" s="28" t="s">
        <v>30</v>
      </c>
      <c r="D8" s="28"/>
      <c r="E8" s="28" t="s">
        <v>31</v>
      </c>
      <c r="F8" s="28"/>
      <c r="G8" s="28" t="s">
        <v>32</v>
      </c>
      <c r="H8" s="28"/>
      <c r="I8" s="28" t="s">
        <v>33</v>
      </c>
      <c r="J8" s="28"/>
      <c r="K8" s="28" t="s">
        <v>34</v>
      </c>
      <c r="L8" s="28"/>
      <c r="N8" s="38" t="s">
        <v>29</v>
      </c>
      <c r="O8" s="38"/>
      <c r="P8" s="38" t="s">
        <v>30</v>
      </c>
      <c r="Q8" s="38"/>
      <c r="R8" s="38" t="s">
        <v>31</v>
      </c>
      <c r="S8" s="38"/>
      <c r="T8" s="38" t="s">
        <v>32</v>
      </c>
      <c r="U8" s="38"/>
      <c r="V8" s="38" t="s">
        <v>33</v>
      </c>
      <c r="W8" s="38"/>
      <c r="X8" s="38" t="s">
        <v>34</v>
      </c>
      <c r="Y8" s="38"/>
      <c r="AA8" s="46" t="s">
        <v>29</v>
      </c>
      <c r="AB8" s="46"/>
      <c r="AC8" s="46" t="s">
        <v>30</v>
      </c>
      <c r="AD8" s="46"/>
      <c r="AE8" s="46" t="s">
        <v>31</v>
      </c>
      <c r="AF8" s="46"/>
      <c r="AG8" s="46" t="s">
        <v>32</v>
      </c>
      <c r="AH8" s="46"/>
      <c r="AI8" s="46" t="s">
        <v>33</v>
      </c>
      <c r="AJ8" s="46"/>
      <c r="AK8" s="46" t="s">
        <v>34</v>
      </c>
      <c r="AL8" s="46"/>
      <c r="AN8" s="55" t="s">
        <v>29</v>
      </c>
      <c r="AO8" s="55"/>
      <c r="AP8" s="55" t="s">
        <v>30</v>
      </c>
      <c r="AQ8" s="55"/>
      <c r="AR8" s="55" t="s">
        <v>31</v>
      </c>
      <c r="AS8" s="55"/>
      <c r="AT8" s="55" t="s">
        <v>32</v>
      </c>
      <c r="AU8" s="55"/>
      <c r="AV8" s="55" t="s">
        <v>33</v>
      </c>
      <c r="AW8" s="55"/>
      <c r="AX8" s="55" t="s">
        <v>34</v>
      </c>
      <c r="AY8" s="55"/>
    </row>
    <row r="9" spans="1:51" x14ac:dyDescent="0.25">
      <c r="A9" s="27">
        <v>1</v>
      </c>
      <c r="B9" s="27"/>
      <c r="C9" s="31">
        <f>C4</f>
        <v>150000</v>
      </c>
      <c r="D9" s="31"/>
      <c r="E9" s="31">
        <f>C4/12</f>
        <v>12500</v>
      </c>
      <c r="F9" s="31"/>
      <c r="G9" s="31">
        <f>C9*E4</f>
        <v>1562.5</v>
      </c>
      <c r="H9" s="31"/>
      <c r="I9" s="31">
        <f t="shared" ref="I9:I20" si="0">E9+G9</f>
        <v>14062.5</v>
      </c>
      <c r="J9" s="31"/>
      <c r="K9" s="31">
        <f t="shared" ref="K9:K20" si="1">C9-E9</f>
        <v>137500</v>
      </c>
      <c r="L9" s="31"/>
      <c r="N9" s="37">
        <v>1</v>
      </c>
      <c r="O9" s="37"/>
      <c r="P9" s="39">
        <f>C4</f>
        <v>150000</v>
      </c>
      <c r="Q9" s="39"/>
      <c r="R9" s="39">
        <v>0</v>
      </c>
      <c r="S9" s="39"/>
      <c r="T9" s="39">
        <f>P9*$E$4</f>
        <v>1562.5</v>
      </c>
      <c r="U9" s="39"/>
      <c r="V9" s="39">
        <f t="shared" ref="V9:V20" si="2">R9+T9</f>
        <v>1562.5</v>
      </c>
      <c r="W9" s="39"/>
      <c r="X9" s="39">
        <f t="shared" ref="X9:X20" si="3">P9-R9</f>
        <v>150000</v>
      </c>
      <c r="Y9" s="39"/>
      <c r="AA9" s="45">
        <v>1</v>
      </c>
      <c r="AB9" s="45"/>
      <c r="AC9" s="47">
        <f>C4</f>
        <v>150000</v>
      </c>
      <c r="AD9" s="47"/>
      <c r="AE9" s="47">
        <f>AI9-AG9</f>
        <v>11067.708333333334</v>
      </c>
      <c r="AF9" s="47"/>
      <c r="AG9" s="47">
        <f>AC9*$E$4</f>
        <v>1562.5</v>
      </c>
      <c r="AH9" s="47"/>
      <c r="AI9" s="47">
        <f>($AC$9/12)*((1+$E$4)^AA9)</f>
        <v>12630.208333333334</v>
      </c>
      <c r="AJ9" s="47"/>
      <c r="AK9" s="47">
        <f t="shared" ref="AK9:AK20" si="4">AC9-AE9</f>
        <v>138932.29166666666</v>
      </c>
      <c r="AL9" s="47"/>
      <c r="AN9" s="54">
        <v>1</v>
      </c>
      <c r="AO9" s="54"/>
      <c r="AP9" s="56">
        <f>C4</f>
        <v>150000</v>
      </c>
      <c r="AQ9" s="56"/>
      <c r="AR9" s="56">
        <f>AV9-AT9</f>
        <v>11799.929406589996</v>
      </c>
      <c r="AS9" s="56"/>
      <c r="AT9" s="56">
        <f>AP9*$E$4</f>
        <v>1562.5</v>
      </c>
      <c r="AU9" s="56"/>
      <c r="AV9" s="56">
        <f>$AP$9*($E$4/(1-((1+$E$4)^(-12))))</f>
        <v>13362.429406589996</v>
      </c>
      <c r="AW9" s="56"/>
      <c r="AX9" s="56">
        <f t="shared" ref="AX9:AX20" si="5">AP9-AR9</f>
        <v>138200.07059341</v>
      </c>
      <c r="AY9" s="56"/>
    </row>
    <row r="10" spans="1:51" x14ac:dyDescent="0.25">
      <c r="A10" s="28">
        <v>2</v>
      </c>
      <c r="B10" s="28"/>
      <c r="C10" s="32">
        <f t="shared" ref="C10:C20" si="6">K9</f>
        <v>137500</v>
      </c>
      <c r="D10" s="32"/>
      <c r="E10" s="32">
        <f>C4/12</f>
        <v>12500</v>
      </c>
      <c r="F10" s="32"/>
      <c r="G10" s="32">
        <f>C10*E4</f>
        <v>1432.2916666666665</v>
      </c>
      <c r="H10" s="32"/>
      <c r="I10" s="32">
        <f t="shared" si="0"/>
        <v>13932.291666666666</v>
      </c>
      <c r="J10" s="32"/>
      <c r="K10" s="32">
        <f t="shared" si="1"/>
        <v>125000</v>
      </c>
      <c r="L10" s="32"/>
      <c r="N10" s="38">
        <v>2</v>
      </c>
      <c r="O10" s="38"/>
      <c r="P10" s="40">
        <f t="shared" ref="P10:P20" si="7">X9</f>
        <v>150000</v>
      </c>
      <c r="Q10" s="40"/>
      <c r="R10" s="40">
        <v>0</v>
      </c>
      <c r="S10" s="40"/>
      <c r="T10" s="40">
        <f t="shared" ref="T10:T20" si="8">P10*$E$4</f>
        <v>1562.5</v>
      </c>
      <c r="U10" s="40"/>
      <c r="V10" s="40">
        <f t="shared" si="2"/>
        <v>1562.5</v>
      </c>
      <c r="W10" s="40"/>
      <c r="X10" s="40">
        <f t="shared" si="3"/>
        <v>150000</v>
      </c>
      <c r="Y10" s="40"/>
      <c r="AA10" s="46">
        <v>2</v>
      </c>
      <c r="AB10" s="46"/>
      <c r="AC10" s="48">
        <f t="shared" ref="AC10:AC20" si="9">AK9</f>
        <v>138932.29166666666</v>
      </c>
      <c r="AD10" s="48"/>
      <c r="AE10" s="48">
        <f t="shared" ref="AE10:AE20" si="10">AI10-AG10</f>
        <v>11314.561631944447</v>
      </c>
      <c r="AF10" s="48"/>
      <c r="AG10" s="48">
        <f t="shared" ref="AG10:AG20" si="11">AC10*$E$4</f>
        <v>1447.2113715277776</v>
      </c>
      <c r="AH10" s="48"/>
      <c r="AI10" s="48">
        <f t="shared" ref="AI10:AI20" si="12">($AC$9/12)*((1+$E$4)^AA10)</f>
        <v>12761.773003472224</v>
      </c>
      <c r="AJ10" s="48"/>
      <c r="AK10" s="48">
        <f t="shared" si="4"/>
        <v>127617.7300347222</v>
      </c>
      <c r="AL10" s="48"/>
      <c r="AN10" s="55">
        <v>2</v>
      </c>
      <c r="AO10" s="55"/>
      <c r="AP10" s="57">
        <f t="shared" ref="AP10:AP20" si="13">AX9</f>
        <v>138200.07059341</v>
      </c>
      <c r="AQ10" s="57"/>
      <c r="AR10" s="57">
        <f t="shared" ref="AR10:AR20" si="14">AV10-AT10</f>
        <v>11922.845337908642</v>
      </c>
      <c r="AS10" s="57"/>
      <c r="AT10" s="57">
        <f t="shared" ref="AT10:AT20" si="15">AP10*$E$4</f>
        <v>1439.584068681354</v>
      </c>
      <c r="AU10" s="57"/>
      <c r="AV10" s="57">
        <f t="shared" ref="AV10:AV19" si="16">$AP$9*($E$4/(1-((1+$E$4)^(-12))))</f>
        <v>13362.429406589996</v>
      </c>
      <c r="AW10" s="57"/>
      <c r="AX10" s="57">
        <f t="shared" si="5"/>
        <v>126277.22525550135</v>
      </c>
      <c r="AY10" s="57"/>
    </row>
    <row r="11" spans="1:51" x14ac:dyDescent="0.25">
      <c r="A11" s="27">
        <v>3</v>
      </c>
      <c r="B11" s="27"/>
      <c r="C11" s="31">
        <f t="shared" si="6"/>
        <v>125000</v>
      </c>
      <c r="D11" s="31"/>
      <c r="E11" s="31">
        <f>E9</f>
        <v>12500</v>
      </c>
      <c r="F11" s="31"/>
      <c r="G11" s="31">
        <f>C11*E4</f>
        <v>1302.0833333333333</v>
      </c>
      <c r="H11" s="31"/>
      <c r="I11" s="31">
        <f t="shared" si="0"/>
        <v>13802.083333333334</v>
      </c>
      <c r="J11" s="31"/>
      <c r="K11" s="31">
        <f t="shared" si="1"/>
        <v>112500</v>
      </c>
      <c r="L11" s="31"/>
      <c r="N11" s="37">
        <v>3</v>
      </c>
      <c r="O11" s="37"/>
      <c r="P11" s="39">
        <f t="shared" si="7"/>
        <v>150000</v>
      </c>
      <c r="Q11" s="39"/>
      <c r="R11" s="39">
        <v>0</v>
      </c>
      <c r="S11" s="39"/>
      <c r="T11" s="39">
        <f t="shared" si="8"/>
        <v>1562.5</v>
      </c>
      <c r="U11" s="39"/>
      <c r="V11" s="39">
        <f t="shared" si="2"/>
        <v>1562.5</v>
      </c>
      <c r="W11" s="39"/>
      <c r="X11" s="39">
        <f t="shared" si="3"/>
        <v>150000</v>
      </c>
      <c r="Y11" s="39"/>
      <c r="AA11" s="45">
        <v>3</v>
      </c>
      <c r="AB11" s="45"/>
      <c r="AC11" s="47">
        <f t="shared" si="9"/>
        <v>127617.7300347222</v>
      </c>
      <c r="AD11" s="47"/>
      <c r="AE11" s="47">
        <f t="shared" si="10"/>
        <v>11565.356784396703</v>
      </c>
      <c r="AF11" s="47"/>
      <c r="AG11" s="47">
        <f t="shared" si="11"/>
        <v>1329.3513545283563</v>
      </c>
      <c r="AH11" s="47"/>
      <c r="AI11" s="47">
        <f t="shared" si="12"/>
        <v>12894.70813892506</v>
      </c>
      <c r="AJ11" s="47"/>
      <c r="AK11" s="47">
        <f t="shared" si="4"/>
        <v>116052.3732503255</v>
      </c>
      <c r="AL11" s="47"/>
      <c r="AN11" s="54">
        <v>3</v>
      </c>
      <c r="AO11" s="54"/>
      <c r="AP11" s="56">
        <f t="shared" si="13"/>
        <v>126277.22525550135</v>
      </c>
      <c r="AQ11" s="56"/>
      <c r="AR11" s="56">
        <f t="shared" si="14"/>
        <v>12047.041643511857</v>
      </c>
      <c r="AS11" s="56"/>
      <c r="AT11" s="56">
        <f t="shared" si="15"/>
        <v>1315.387763078139</v>
      </c>
      <c r="AU11" s="56"/>
      <c r="AV11" s="56">
        <f t="shared" si="16"/>
        <v>13362.429406589996</v>
      </c>
      <c r="AW11" s="56"/>
      <c r="AX11" s="56">
        <f t="shared" si="5"/>
        <v>114230.1836119895</v>
      </c>
      <c r="AY11" s="56"/>
    </row>
    <row r="12" spans="1:51" x14ac:dyDescent="0.25">
      <c r="A12" s="28">
        <v>4</v>
      </c>
      <c r="B12" s="28"/>
      <c r="C12" s="32">
        <f t="shared" si="6"/>
        <v>112500</v>
      </c>
      <c r="D12" s="32"/>
      <c r="E12" s="32">
        <f>E9</f>
        <v>12500</v>
      </c>
      <c r="F12" s="32"/>
      <c r="G12" s="32">
        <f>C12*E4</f>
        <v>1171.875</v>
      </c>
      <c r="H12" s="32"/>
      <c r="I12" s="32">
        <f t="shared" si="0"/>
        <v>13671.875</v>
      </c>
      <c r="J12" s="32"/>
      <c r="K12" s="32">
        <f t="shared" si="1"/>
        <v>100000</v>
      </c>
      <c r="L12" s="32"/>
      <c r="N12" s="38">
        <v>4</v>
      </c>
      <c r="O12" s="38"/>
      <c r="P12" s="40">
        <f t="shared" si="7"/>
        <v>150000</v>
      </c>
      <c r="Q12" s="40"/>
      <c r="R12" s="40">
        <v>0</v>
      </c>
      <c r="S12" s="40"/>
      <c r="T12" s="40">
        <f t="shared" si="8"/>
        <v>1562.5</v>
      </c>
      <c r="U12" s="40"/>
      <c r="V12" s="40">
        <f t="shared" si="2"/>
        <v>1562.5</v>
      </c>
      <c r="W12" s="40"/>
      <c r="X12" s="40">
        <f t="shared" si="3"/>
        <v>150000</v>
      </c>
      <c r="Y12" s="40"/>
      <c r="AA12" s="46">
        <v>4</v>
      </c>
      <c r="AB12" s="46"/>
      <c r="AC12" s="48">
        <f t="shared" si="9"/>
        <v>116052.3732503255</v>
      </c>
      <c r="AD12" s="48"/>
      <c r="AE12" s="48">
        <f t="shared" si="10"/>
        <v>11820.149127347971</v>
      </c>
      <c r="AF12" s="48"/>
      <c r="AG12" s="48">
        <f t="shared" si="11"/>
        <v>1208.8788880242239</v>
      </c>
      <c r="AH12" s="48"/>
      <c r="AI12" s="48">
        <f t="shared" si="12"/>
        <v>13029.028015372196</v>
      </c>
      <c r="AJ12" s="48"/>
      <c r="AK12" s="48">
        <f t="shared" si="4"/>
        <v>104232.22412297752</v>
      </c>
      <c r="AL12" s="48"/>
      <c r="AN12" s="55">
        <v>4</v>
      </c>
      <c r="AO12" s="55"/>
      <c r="AP12" s="57">
        <f t="shared" si="13"/>
        <v>114230.1836119895</v>
      </c>
      <c r="AQ12" s="57"/>
      <c r="AR12" s="57">
        <f t="shared" si="14"/>
        <v>12172.531660631772</v>
      </c>
      <c r="AS12" s="57"/>
      <c r="AT12" s="57">
        <f t="shared" si="15"/>
        <v>1189.8977459582238</v>
      </c>
      <c r="AU12" s="57"/>
      <c r="AV12" s="57">
        <f t="shared" si="16"/>
        <v>13362.429406589996</v>
      </c>
      <c r="AW12" s="57"/>
      <c r="AX12" s="57">
        <f t="shared" si="5"/>
        <v>102057.65195135772</v>
      </c>
      <c r="AY12" s="57"/>
    </row>
    <row r="13" spans="1:51" x14ac:dyDescent="0.25">
      <c r="A13" s="27">
        <v>5</v>
      </c>
      <c r="B13" s="27"/>
      <c r="C13" s="31">
        <f t="shared" si="6"/>
        <v>100000</v>
      </c>
      <c r="D13" s="31"/>
      <c r="E13" s="31">
        <f>E9</f>
        <v>12500</v>
      </c>
      <c r="F13" s="31"/>
      <c r="G13" s="31">
        <f>C13*E4</f>
        <v>1041.6666666666665</v>
      </c>
      <c r="H13" s="31"/>
      <c r="I13" s="31">
        <f t="shared" si="0"/>
        <v>13541.666666666666</v>
      </c>
      <c r="J13" s="31"/>
      <c r="K13" s="31">
        <f t="shared" si="1"/>
        <v>87500</v>
      </c>
      <c r="L13" s="31"/>
      <c r="N13" s="37">
        <v>5</v>
      </c>
      <c r="O13" s="37"/>
      <c r="P13" s="39">
        <f t="shared" si="7"/>
        <v>150000</v>
      </c>
      <c r="Q13" s="39"/>
      <c r="R13" s="39">
        <v>0</v>
      </c>
      <c r="S13" s="39"/>
      <c r="T13" s="39">
        <f t="shared" si="8"/>
        <v>1562.5</v>
      </c>
      <c r="U13" s="39"/>
      <c r="V13" s="39">
        <f t="shared" si="2"/>
        <v>1562.5</v>
      </c>
      <c r="W13" s="39"/>
      <c r="X13" s="39">
        <f t="shared" si="3"/>
        <v>150000</v>
      </c>
      <c r="Y13" s="39"/>
      <c r="AA13" s="45">
        <v>5</v>
      </c>
      <c r="AB13" s="45"/>
      <c r="AC13" s="47">
        <f t="shared" si="9"/>
        <v>104232.22412297752</v>
      </c>
      <c r="AD13" s="47"/>
      <c r="AE13" s="47">
        <f t="shared" si="10"/>
        <v>12078.994722584643</v>
      </c>
      <c r="AF13" s="47"/>
      <c r="AG13" s="47">
        <f t="shared" si="11"/>
        <v>1085.7523346143491</v>
      </c>
      <c r="AH13" s="47"/>
      <c r="AI13" s="47">
        <f t="shared" si="12"/>
        <v>13164.747057198992</v>
      </c>
      <c r="AJ13" s="47"/>
      <c r="AK13" s="47">
        <f t="shared" si="4"/>
        <v>92153.229400392884</v>
      </c>
      <c r="AL13" s="47"/>
      <c r="AN13" s="54">
        <v>5</v>
      </c>
      <c r="AO13" s="54"/>
      <c r="AP13" s="56">
        <f t="shared" si="13"/>
        <v>102057.65195135772</v>
      </c>
      <c r="AQ13" s="56"/>
      <c r="AR13" s="56">
        <f t="shared" si="14"/>
        <v>12299.32886543002</v>
      </c>
      <c r="AS13" s="56"/>
      <c r="AT13" s="56">
        <f t="shared" si="15"/>
        <v>1063.1005411599763</v>
      </c>
      <c r="AU13" s="56"/>
      <c r="AV13" s="56">
        <f t="shared" si="16"/>
        <v>13362.429406589996</v>
      </c>
      <c r="AW13" s="56"/>
      <c r="AX13" s="56">
        <f t="shared" si="5"/>
        <v>89758.323085927696</v>
      </c>
      <c r="AY13" s="56"/>
    </row>
    <row r="14" spans="1:51" x14ac:dyDescent="0.25">
      <c r="A14" s="28">
        <v>6</v>
      </c>
      <c r="B14" s="28"/>
      <c r="C14" s="32">
        <f t="shared" si="6"/>
        <v>87500</v>
      </c>
      <c r="D14" s="32"/>
      <c r="E14" s="32">
        <f>E9</f>
        <v>12500</v>
      </c>
      <c r="F14" s="32"/>
      <c r="G14" s="32">
        <f>C14*E4</f>
        <v>911.45833333333326</v>
      </c>
      <c r="H14" s="32"/>
      <c r="I14" s="32">
        <f t="shared" si="0"/>
        <v>13411.458333333334</v>
      </c>
      <c r="J14" s="32"/>
      <c r="K14" s="32">
        <f t="shared" si="1"/>
        <v>75000</v>
      </c>
      <c r="L14" s="32"/>
      <c r="N14" s="38">
        <v>6</v>
      </c>
      <c r="O14" s="38"/>
      <c r="P14" s="40">
        <f t="shared" si="7"/>
        <v>150000</v>
      </c>
      <c r="Q14" s="40"/>
      <c r="R14" s="40">
        <v>0</v>
      </c>
      <c r="S14" s="40"/>
      <c r="T14" s="40">
        <f t="shared" si="8"/>
        <v>1562.5</v>
      </c>
      <c r="U14" s="40"/>
      <c r="V14" s="40">
        <f t="shared" si="2"/>
        <v>1562.5</v>
      </c>
      <c r="W14" s="40"/>
      <c r="X14" s="40">
        <f t="shared" si="3"/>
        <v>150000</v>
      </c>
      <c r="Y14" s="40"/>
      <c r="AA14" s="46">
        <v>6</v>
      </c>
      <c r="AB14" s="46"/>
      <c r="AC14" s="48">
        <f t="shared" si="9"/>
        <v>92153.229400392884</v>
      </c>
      <c r="AD14" s="48"/>
      <c r="AE14" s="48">
        <f t="shared" si="10"/>
        <v>12341.950366124054</v>
      </c>
      <c r="AF14" s="48"/>
      <c r="AG14" s="48">
        <f t="shared" si="11"/>
        <v>959.92947292075917</v>
      </c>
      <c r="AH14" s="48"/>
      <c r="AI14" s="48">
        <f t="shared" si="12"/>
        <v>13301.879839044814</v>
      </c>
      <c r="AJ14" s="48"/>
      <c r="AK14" s="48">
        <f t="shared" si="4"/>
        <v>79811.279034268824</v>
      </c>
      <c r="AL14" s="48"/>
      <c r="AN14" s="55">
        <v>6</v>
      </c>
      <c r="AO14" s="55"/>
      <c r="AP14" s="57">
        <f t="shared" si="13"/>
        <v>89758.323085927696</v>
      </c>
      <c r="AQ14" s="57"/>
      <c r="AR14" s="57">
        <f t="shared" si="14"/>
        <v>12427.446874444915</v>
      </c>
      <c r="AS14" s="57"/>
      <c r="AT14" s="57">
        <f t="shared" si="15"/>
        <v>934.98253214508009</v>
      </c>
      <c r="AU14" s="57"/>
      <c r="AV14" s="57">
        <f t="shared" si="16"/>
        <v>13362.429406589996</v>
      </c>
      <c r="AW14" s="57"/>
      <c r="AX14" s="57">
        <f t="shared" si="5"/>
        <v>77330.876211482784</v>
      </c>
      <c r="AY14" s="57"/>
    </row>
    <row r="15" spans="1:51" x14ac:dyDescent="0.25">
      <c r="A15" s="27">
        <v>7</v>
      </c>
      <c r="B15" s="27"/>
      <c r="C15" s="31">
        <f t="shared" si="6"/>
        <v>75000</v>
      </c>
      <c r="D15" s="31"/>
      <c r="E15" s="31">
        <f>E9</f>
        <v>12500</v>
      </c>
      <c r="F15" s="31"/>
      <c r="G15" s="31">
        <f>C15*E4</f>
        <v>781.25</v>
      </c>
      <c r="H15" s="31"/>
      <c r="I15" s="31">
        <f t="shared" si="0"/>
        <v>13281.25</v>
      </c>
      <c r="J15" s="31"/>
      <c r="K15" s="31">
        <f t="shared" si="1"/>
        <v>62500</v>
      </c>
      <c r="L15" s="31"/>
      <c r="N15" s="37">
        <v>7</v>
      </c>
      <c r="O15" s="37"/>
      <c r="P15" s="39">
        <f t="shared" si="7"/>
        <v>150000</v>
      </c>
      <c r="Q15" s="39"/>
      <c r="R15" s="39">
        <v>0</v>
      </c>
      <c r="S15" s="39"/>
      <c r="T15" s="39">
        <f t="shared" si="8"/>
        <v>1562.5</v>
      </c>
      <c r="U15" s="39"/>
      <c r="V15" s="39">
        <f t="shared" si="2"/>
        <v>1562.5</v>
      </c>
      <c r="W15" s="39"/>
      <c r="X15" s="39">
        <f t="shared" si="3"/>
        <v>150000</v>
      </c>
      <c r="Y15" s="39"/>
      <c r="AA15" s="45">
        <v>7</v>
      </c>
      <c r="AB15" s="45"/>
      <c r="AC15" s="47">
        <f t="shared" si="9"/>
        <v>79811.279034268824</v>
      </c>
      <c r="AD15" s="47"/>
      <c r="AE15" s="47">
        <f t="shared" si="10"/>
        <v>12609.0735974279</v>
      </c>
      <c r="AF15" s="47"/>
      <c r="AG15" s="47">
        <f t="shared" si="11"/>
        <v>831.36748994030017</v>
      </c>
      <c r="AH15" s="47"/>
      <c r="AI15" s="47">
        <f t="shared" si="12"/>
        <v>13440.441087368199</v>
      </c>
      <c r="AJ15" s="47"/>
      <c r="AK15" s="47">
        <f t="shared" si="4"/>
        <v>67202.20543684093</v>
      </c>
      <c r="AL15" s="47"/>
      <c r="AN15" s="54">
        <v>7</v>
      </c>
      <c r="AO15" s="54"/>
      <c r="AP15" s="56">
        <f t="shared" si="13"/>
        <v>77330.876211482784</v>
      </c>
      <c r="AQ15" s="56"/>
      <c r="AR15" s="56">
        <f t="shared" si="14"/>
        <v>12556.899446053716</v>
      </c>
      <c r="AS15" s="56"/>
      <c r="AT15" s="56">
        <f t="shared" si="15"/>
        <v>805.52996053627896</v>
      </c>
      <c r="AU15" s="56"/>
      <c r="AV15" s="56">
        <f t="shared" si="16"/>
        <v>13362.429406589996</v>
      </c>
      <c r="AW15" s="56"/>
      <c r="AX15" s="56">
        <f t="shared" si="5"/>
        <v>64773.97676542907</v>
      </c>
      <c r="AY15" s="56"/>
    </row>
    <row r="16" spans="1:51" x14ac:dyDescent="0.25">
      <c r="A16" s="28">
        <v>8</v>
      </c>
      <c r="B16" s="28"/>
      <c r="C16" s="32">
        <f t="shared" si="6"/>
        <v>62500</v>
      </c>
      <c r="D16" s="32"/>
      <c r="E16" s="32">
        <f>E9</f>
        <v>12500</v>
      </c>
      <c r="F16" s="32"/>
      <c r="G16" s="32">
        <f>C16*E4</f>
        <v>651.04166666666663</v>
      </c>
      <c r="H16" s="32"/>
      <c r="I16" s="32">
        <f t="shared" si="0"/>
        <v>13151.041666666666</v>
      </c>
      <c r="J16" s="32"/>
      <c r="K16" s="32">
        <f t="shared" si="1"/>
        <v>50000</v>
      </c>
      <c r="L16" s="32"/>
      <c r="N16" s="38">
        <v>8</v>
      </c>
      <c r="O16" s="38"/>
      <c r="P16" s="40">
        <f t="shared" si="7"/>
        <v>150000</v>
      </c>
      <c r="Q16" s="40"/>
      <c r="R16" s="40">
        <v>0</v>
      </c>
      <c r="S16" s="40"/>
      <c r="T16" s="40">
        <f t="shared" si="8"/>
        <v>1562.5</v>
      </c>
      <c r="U16" s="40"/>
      <c r="V16" s="40">
        <f t="shared" si="2"/>
        <v>1562.5</v>
      </c>
      <c r="W16" s="40"/>
      <c r="X16" s="40">
        <f t="shared" si="3"/>
        <v>150000</v>
      </c>
      <c r="Y16" s="40"/>
      <c r="AA16" s="46">
        <v>8</v>
      </c>
      <c r="AB16" s="46"/>
      <c r="AC16" s="48">
        <f t="shared" si="9"/>
        <v>67202.20543684093</v>
      </c>
      <c r="AD16" s="48"/>
      <c r="AE16" s="48">
        <f t="shared" si="10"/>
        <v>12880.422708727856</v>
      </c>
      <c r="AF16" s="48"/>
      <c r="AG16" s="48">
        <f t="shared" si="11"/>
        <v>700.02297330042632</v>
      </c>
      <c r="AH16" s="48"/>
      <c r="AI16" s="48">
        <f t="shared" si="12"/>
        <v>13580.445682028283</v>
      </c>
      <c r="AJ16" s="48"/>
      <c r="AK16" s="48">
        <f t="shared" si="4"/>
        <v>54321.782728113074</v>
      </c>
      <c r="AL16" s="48"/>
      <c r="AN16" s="55">
        <v>8</v>
      </c>
      <c r="AO16" s="55"/>
      <c r="AP16" s="57">
        <f t="shared" si="13"/>
        <v>64773.97676542907</v>
      </c>
      <c r="AQ16" s="57"/>
      <c r="AR16" s="57">
        <f t="shared" si="14"/>
        <v>12687.700481950109</v>
      </c>
      <c r="AS16" s="57"/>
      <c r="AT16" s="57">
        <f t="shared" si="15"/>
        <v>674.72892463988615</v>
      </c>
      <c r="AU16" s="57"/>
      <c r="AV16" s="57">
        <f t="shared" si="16"/>
        <v>13362.429406589996</v>
      </c>
      <c r="AW16" s="57"/>
      <c r="AX16" s="57">
        <f t="shared" si="5"/>
        <v>52086.276283478961</v>
      </c>
      <c r="AY16" s="57"/>
    </row>
    <row r="17" spans="1:51" x14ac:dyDescent="0.25">
      <c r="A17" s="27">
        <v>9</v>
      </c>
      <c r="B17" s="27"/>
      <c r="C17" s="31">
        <f t="shared" si="6"/>
        <v>50000</v>
      </c>
      <c r="D17" s="31"/>
      <c r="E17" s="31">
        <f>E9</f>
        <v>12500</v>
      </c>
      <c r="F17" s="31"/>
      <c r="G17" s="31">
        <f>C17*E4</f>
        <v>520.83333333333326</v>
      </c>
      <c r="H17" s="31"/>
      <c r="I17" s="31">
        <f t="shared" si="0"/>
        <v>13020.833333333334</v>
      </c>
      <c r="J17" s="31"/>
      <c r="K17" s="31">
        <f t="shared" si="1"/>
        <v>37500</v>
      </c>
      <c r="L17" s="31"/>
      <c r="N17" s="37">
        <v>9</v>
      </c>
      <c r="O17" s="37"/>
      <c r="P17" s="39">
        <f t="shared" si="7"/>
        <v>150000</v>
      </c>
      <c r="Q17" s="39"/>
      <c r="R17" s="39">
        <v>0</v>
      </c>
      <c r="S17" s="39"/>
      <c r="T17" s="39">
        <f t="shared" si="8"/>
        <v>1562.5</v>
      </c>
      <c r="U17" s="39"/>
      <c r="V17" s="39">
        <f t="shared" si="2"/>
        <v>1562.5</v>
      </c>
      <c r="W17" s="39"/>
      <c r="X17" s="39">
        <f t="shared" si="3"/>
        <v>150000</v>
      </c>
      <c r="Y17" s="39"/>
      <c r="AA17" s="45">
        <v>9</v>
      </c>
      <c r="AB17" s="45"/>
      <c r="AC17" s="47">
        <f t="shared" si="9"/>
        <v>54321.782728113074</v>
      </c>
      <c r="AD17" s="47"/>
      <c r="AE17" s="47">
        <f t="shared" si="10"/>
        <v>13156.0567544649</v>
      </c>
      <c r="AF17" s="47"/>
      <c r="AG17" s="47">
        <f t="shared" si="11"/>
        <v>565.85190341784448</v>
      </c>
      <c r="AH17" s="47"/>
      <c r="AI17" s="47">
        <f t="shared" si="12"/>
        <v>13721.908657882745</v>
      </c>
      <c r="AJ17" s="47"/>
      <c r="AK17" s="47">
        <f t="shared" si="4"/>
        <v>41165.725973648172</v>
      </c>
      <c r="AL17" s="47"/>
      <c r="AN17" s="54">
        <v>9</v>
      </c>
      <c r="AO17" s="54"/>
      <c r="AP17" s="56">
        <f t="shared" si="13"/>
        <v>52086.276283478961</v>
      </c>
      <c r="AQ17" s="56"/>
      <c r="AR17" s="56">
        <f t="shared" si="14"/>
        <v>12819.86402863709</v>
      </c>
      <c r="AS17" s="56"/>
      <c r="AT17" s="56">
        <f t="shared" si="15"/>
        <v>542.56537795290581</v>
      </c>
      <c r="AU17" s="56"/>
      <c r="AV17" s="56">
        <f t="shared" si="16"/>
        <v>13362.429406589996</v>
      </c>
      <c r="AW17" s="56"/>
      <c r="AX17" s="56">
        <f t="shared" si="5"/>
        <v>39266.412254841867</v>
      </c>
      <c r="AY17" s="56"/>
    </row>
    <row r="18" spans="1:51" x14ac:dyDescent="0.25">
      <c r="A18" s="28">
        <v>10</v>
      </c>
      <c r="B18" s="28"/>
      <c r="C18" s="32">
        <f t="shared" si="6"/>
        <v>37500</v>
      </c>
      <c r="D18" s="32"/>
      <c r="E18" s="32">
        <f>E9</f>
        <v>12500</v>
      </c>
      <c r="F18" s="32"/>
      <c r="G18" s="32">
        <f>C18*E4</f>
        <v>390.625</v>
      </c>
      <c r="H18" s="32"/>
      <c r="I18" s="32">
        <f t="shared" si="0"/>
        <v>12890.625</v>
      </c>
      <c r="J18" s="32"/>
      <c r="K18" s="32">
        <f t="shared" si="1"/>
        <v>25000</v>
      </c>
      <c r="L18" s="32"/>
      <c r="N18" s="38">
        <v>10</v>
      </c>
      <c r="O18" s="38"/>
      <c r="P18" s="40">
        <f t="shared" si="7"/>
        <v>150000</v>
      </c>
      <c r="Q18" s="40"/>
      <c r="R18" s="40">
        <v>0</v>
      </c>
      <c r="S18" s="40"/>
      <c r="T18" s="40">
        <f t="shared" si="8"/>
        <v>1562.5</v>
      </c>
      <c r="U18" s="40"/>
      <c r="V18" s="40">
        <f t="shared" si="2"/>
        <v>1562.5</v>
      </c>
      <c r="W18" s="40"/>
      <c r="X18" s="40">
        <f t="shared" si="3"/>
        <v>150000</v>
      </c>
      <c r="Y18" s="40"/>
      <c r="AA18" s="46">
        <v>10</v>
      </c>
      <c r="AB18" s="46"/>
      <c r="AC18" s="48">
        <f t="shared" si="9"/>
        <v>41165.725973648172</v>
      </c>
      <c r="AD18" s="48"/>
      <c r="AE18" s="48">
        <f t="shared" si="10"/>
        <v>13436.035560843522</v>
      </c>
      <c r="AF18" s="48"/>
      <c r="AG18" s="48">
        <f t="shared" si="11"/>
        <v>428.80964555883509</v>
      </c>
      <c r="AH18" s="48"/>
      <c r="AI18" s="48">
        <f t="shared" si="12"/>
        <v>13864.845206402357</v>
      </c>
      <c r="AJ18" s="48"/>
      <c r="AK18" s="48">
        <f t="shared" si="4"/>
        <v>27729.690412804652</v>
      </c>
      <c r="AL18" s="48"/>
      <c r="AN18" s="55">
        <v>10</v>
      </c>
      <c r="AO18" s="55"/>
      <c r="AP18" s="57">
        <f t="shared" si="13"/>
        <v>39266.412254841867</v>
      </c>
      <c r="AQ18" s="57"/>
      <c r="AR18" s="57">
        <f t="shared" si="14"/>
        <v>12953.404278935393</v>
      </c>
      <c r="AS18" s="57"/>
      <c r="AT18" s="57">
        <f t="shared" si="15"/>
        <v>409.02512765460278</v>
      </c>
      <c r="AU18" s="57"/>
      <c r="AV18" s="57">
        <f t="shared" si="16"/>
        <v>13362.429406589996</v>
      </c>
      <c r="AW18" s="57"/>
      <c r="AX18" s="57">
        <f t="shared" si="5"/>
        <v>26313.007975906476</v>
      </c>
      <c r="AY18" s="57"/>
    </row>
    <row r="19" spans="1:51" x14ac:dyDescent="0.25">
      <c r="A19" s="27">
        <v>11</v>
      </c>
      <c r="B19" s="27"/>
      <c r="C19" s="31">
        <f t="shared" si="6"/>
        <v>25000</v>
      </c>
      <c r="D19" s="31"/>
      <c r="E19" s="31">
        <f>E9</f>
        <v>12500</v>
      </c>
      <c r="F19" s="31"/>
      <c r="G19" s="31">
        <f>C19*E4</f>
        <v>260.41666666666663</v>
      </c>
      <c r="H19" s="31"/>
      <c r="I19" s="31">
        <f t="shared" si="0"/>
        <v>12760.416666666666</v>
      </c>
      <c r="J19" s="31"/>
      <c r="K19" s="31">
        <f t="shared" si="1"/>
        <v>12500</v>
      </c>
      <c r="L19" s="31"/>
      <c r="N19" s="37">
        <v>11</v>
      </c>
      <c r="O19" s="37"/>
      <c r="P19" s="39">
        <f t="shared" si="7"/>
        <v>150000</v>
      </c>
      <c r="Q19" s="39"/>
      <c r="R19" s="39">
        <v>0</v>
      </c>
      <c r="S19" s="39"/>
      <c r="T19" s="39">
        <f t="shared" si="8"/>
        <v>1562.5</v>
      </c>
      <c r="U19" s="39"/>
      <c r="V19" s="39">
        <f t="shared" si="2"/>
        <v>1562.5</v>
      </c>
      <c r="W19" s="39"/>
      <c r="X19" s="39">
        <f t="shared" si="3"/>
        <v>150000</v>
      </c>
      <c r="Y19" s="39"/>
      <c r="AA19" s="45">
        <v>11</v>
      </c>
      <c r="AB19" s="45"/>
      <c r="AC19" s="47">
        <f t="shared" si="9"/>
        <v>27729.690412804652</v>
      </c>
      <c r="AD19" s="47"/>
      <c r="AE19" s="47">
        <f t="shared" si="10"/>
        <v>13720.419735502333</v>
      </c>
      <c r="AF19" s="47"/>
      <c r="AG19" s="47">
        <f t="shared" si="11"/>
        <v>288.85094180004842</v>
      </c>
      <c r="AH19" s="47"/>
      <c r="AI19" s="47">
        <f t="shared" si="12"/>
        <v>14009.270677302382</v>
      </c>
      <c r="AJ19" s="47"/>
      <c r="AK19" s="47">
        <f t="shared" si="4"/>
        <v>14009.270677302318</v>
      </c>
      <c r="AL19" s="47"/>
      <c r="AN19" s="54">
        <v>11</v>
      </c>
      <c r="AO19" s="54"/>
      <c r="AP19" s="56">
        <f t="shared" si="13"/>
        <v>26313.007975906476</v>
      </c>
      <c r="AQ19" s="56"/>
      <c r="AR19" s="56">
        <f t="shared" si="14"/>
        <v>13088.335573507637</v>
      </c>
      <c r="AS19" s="56"/>
      <c r="AT19" s="56">
        <f t="shared" si="15"/>
        <v>274.09383308235908</v>
      </c>
      <c r="AU19" s="56"/>
      <c r="AV19" s="56">
        <f t="shared" si="16"/>
        <v>13362.429406589996</v>
      </c>
      <c r="AW19" s="56"/>
      <c r="AX19" s="56">
        <f t="shared" si="5"/>
        <v>13224.672402398839</v>
      </c>
      <c r="AY19" s="56"/>
    </row>
    <row r="20" spans="1:51" x14ac:dyDescent="0.25">
      <c r="A20" s="28">
        <v>12</v>
      </c>
      <c r="B20" s="28"/>
      <c r="C20" s="32">
        <f t="shared" si="6"/>
        <v>12500</v>
      </c>
      <c r="D20" s="32"/>
      <c r="E20" s="32">
        <f>E9</f>
        <v>12500</v>
      </c>
      <c r="F20" s="32"/>
      <c r="G20" s="32">
        <f>C20*E4</f>
        <v>130.20833333333331</v>
      </c>
      <c r="H20" s="32"/>
      <c r="I20" s="32">
        <f t="shared" si="0"/>
        <v>12630.208333333334</v>
      </c>
      <c r="J20" s="32"/>
      <c r="K20" s="32">
        <f t="shared" si="1"/>
        <v>0</v>
      </c>
      <c r="L20" s="32"/>
      <c r="N20" s="38">
        <v>12</v>
      </c>
      <c r="O20" s="38"/>
      <c r="P20" s="40">
        <f t="shared" si="7"/>
        <v>150000</v>
      </c>
      <c r="Q20" s="40"/>
      <c r="R20" s="40">
        <f>C4</f>
        <v>150000</v>
      </c>
      <c r="S20" s="40"/>
      <c r="T20" s="40">
        <f t="shared" si="8"/>
        <v>1562.5</v>
      </c>
      <c r="U20" s="40"/>
      <c r="V20" s="40">
        <f t="shared" si="2"/>
        <v>151562.5</v>
      </c>
      <c r="W20" s="40"/>
      <c r="X20" s="40">
        <f t="shared" si="3"/>
        <v>0</v>
      </c>
      <c r="Y20" s="40"/>
      <c r="AA20" s="46">
        <v>12</v>
      </c>
      <c r="AB20" s="46"/>
      <c r="AC20" s="48">
        <f t="shared" si="9"/>
        <v>14009.270677302318</v>
      </c>
      <c r="AD20" s="48"/>
      <c r="AE20" s="48">
        <f t="shared" si="10"/>
        <v>14009.270677302384</v>
      </c>
      <c r="AF20" s="48"/>
      <c r="AG20" s="48">
        <f t="shared" si="11"/>
        <v>145.92990288856581</v>
      </c>
      <c r="AH20" s="48"/>
      <c r="AI20" s="48">
        <f t="shared" si="12"/>
        <v>14155.200580190949</v>
      </c>
      <c r="AJ20" s="48"/>
      <c r="AK20" s="48">
        <f t="shared" si="4"/>
        <v>-6.5483618527650833E-11</v>
      </c>
      <c r="AL20" s="48"/>
      <c r="AN20" s="55">
        <v>12</v>
      </c>
      <c r="AO20" s="55"/>
      <c r="AP20" s="57">
        <f t="shared" si="13"/>
        <v>13224.672402398839</v>
      </c>
      <c r="AQ20" s="57"/>
      <c r="AR20" s="57">
        <f t="shared" si="14"/>
        <v>13224.672402398341</v>
      </c>
      <c r="AS20" s="57"/>
      <c r="AT20" s="57">
        <f t="shared" si="15"/>
        <v>137.75700419165457</v>
      </c>
      <c r="AU20" s="57"/>
      <c r="AV20" s="57">
        <f>$AP$9*($E$4/(1-((1+$E$4)^(-12))))</f>
        <v>13362.429406589996</v>
      </c>
      <c r="AW20" s="57"/>
      <c r="AX20" s="57">
        <f t="shared" si="5"/>
        <v>4.9840309657156467E-10</v>
      </c>
      <c r="AY20" s="57"/>
    </row>
    <row r="21" spans="1:51" ht="15.75" customHeight="1" x14ac:dyDescent="0.3">
      <c r="A21" s="66" t="s">
        <v>35</v>
      </c>
      <c r="B21" s="66"/>
      <c r="C21" s="66"/>
      <c r="D21" s="66"/>
      <c r="E21" s="66"/>
      <c r="F21" s="66"/>
      <c r="G21" s="64">
        <f>SUM(G9:H20)</f>
        <v>10156.25</v>
      </c>
      <c r="H21" s="65"/>
      <c r="I21" s="33">
        <f>I9+I10+I11+I12+I13+I14+I15+I16+I17+I18+I19+I20</f>
        <v>160156.25</v>
      </c>
      <c r="J21" s="27"/>
      <c r="K21" s="5"/>
      <c r="L21" s="5"/>
      <c r="N21" s="61" t="s">
        <v>35</v>
      </c>
      <c r="O21" s="61"/>
      <c r="P21" s="61"/>
      <c r="Q21" s="61"/>
      <c r="R21" s="61"/>
      <c r="S21" s="61"/>
      <c r="T21" s="62">
        <f>SUM(T9:U20)</f>
        <v>18750</v>
      </c>
      <c r="U21" s="63"/>
      <c r="V21" s="41">
        <f>V9+V10+V11+V12+V13+V14+V15+V16+V17+V18+V19+V20</f>
        <v>168750</v>
      </c>
      <c r="W21" s="37"/>
      <c r="X21" s="6"/>
      <c r="Y21" s="6"/>
      <c r="AA21" s="50" t="s">
        <v>35</v>
      </c>
      <c r="AB21" s="50"/>
      <c r="AC21" s="50"/>
      <c r="AD21" s="50"/>
      <c r="AE21" s="50"/>
      <c r="AF21" s="50"/>
      <c r="AG21" s="70">
        <f>SUM(AG9:AH20)</f>
        <v>10554.456278521486</v>
      </c>
      <c r="AH21" s="71"/>
      <c r="AI21" s="49">
        <f>AI9+AI10+AI11+AI12+AI13+AI14+AI15+AI16+AI17+AI18+AI19+AI20</f>
        <v>160554.45627852154</v>
      </c>
      <c r="AJ21" s="45"/>
      <c r="AK21" s="7"/>
      <c r="AL21" s="7"/>
      <c r="AN21" s="67" t="s">
        <v>35</v>
      </c>
      <c r="AO21" s="67"/>
      <c r="AP21" s="67"/>
      <c r="AQ21" s="67"/>
      <c r="AR21" s="67"/>
      <c r="AS21" s="67"/>
      <c r="AT21" s="68">
        <f>SUM(AT9:AU20)</f>
        <v>10349.15287908046</v>
      </c>
      <c r="AU21" s="69"/>
      <c r="AV21" s="58">
        <f>AV9+AV10+AV11+AV12+AV13+AV14+AV15+AV16+AV17+AV18+AV19+AV20</f>
        <v>160349.15287908001</v>
      </c>
      <c r="AW21" s="54"/>
      <c r="AX21" s="8"/>
      <c r="AY21" s="8"/>
    </row>
    <row r="23" spans="1:51" x14ac:dyDescent="0.25">
      <c r="A23" s="27" t="s">
        <v>36</v>
      </c>
      <c r="B23" s="27"/>
      <c r="C23" s="27"/>
      <c r="D23" s="27"/>
      <c r="E23" s="27"/>
      <c r="F23" s="27"/>
      <c r="G23" s="27"/>
      <c r="H23" s="27"/>
      <c r="I23" s="27"/>
      <c r="J23" s="27"/>
      <c r="K23" s="27"/>
      <c r="L23" s="27"/>
      <c r="N23" s="37" t="s">
        <v>36</v>
      </c>
      <c r="O23" s="37"/>
      <c r="P23" s="37"/>
      <c r="Q23" s="37"/>
      <c r="R23" s="37"/>
      <c r="S23" s="37"/>
      <c r="T23" s="37"/>
      <c r="U23" s="37"/>
      <c r="V23" s="37"/>
      <c r="W23" s="37"/>
      <c r="X23" s="37"/>
      <c r="Y23" s="37"/>
      <c r="AA23" s="45" t="s">
        <v>36</v>
      </c>
      <c r="AB23" s="45"/>
      <c r="AC23" s="45"/>
      <c r="AD23" s="45"/>
      <c r="AE23" s="45"/>
      <c r="AF23" s="45"/>
      <c r="AG23" s="45"/>
      <c r="AH23" s="45"/>
      <c r="AI23" s="45"/>
      <c r="AJ23" s="45"/>
      <c r="AK23" s="45"/>
      <c r="AL23" s="45"/>
      <c r="AN23" s="54" t="s">
        <v>36</v>
      </c>
      <c r="AO23" s="54"/>
      <c r="AP23" s="54"/>
      <c r="AQ23" s="54"/>
      <c r="AR23" s="54"/>
      <c r="AS23" s="54"/>
      <c r="AT23" s="54"/>
      <c r="AU23" s="54"/>
      <c r="AV23" s="54"/>
      <c r="AW23" s="54"/>
      <c r="AX23" s="54"/>
      <c r="AY23" s="54"/>
    </row>
    <row r="24" spans="1:51" x14ac:dyDescent="0.25">
      <c r="A24" s="28" t="s">
        <v>37</v>
      </c>
      <c r="B24" s="28"/>
      <c r="C24" s="28" t="s">
        <v>30</v>
      </c>
      <c r="D24" s="28"/>
      <c r="E24" s="28" t="s">
        <v>31</v>
      </c>
      <c r="F24" s="28"/>
      <c r="G24" s="28" t="s">
        <v>32</v>
      </c>
      <c r="H24" s="28"/>
      <c r="I24" s="28" t="s">
        <v>33</v>
      </c>
      <c r="J24" s="28"/>
      <c r="K24" s="28" t="s">
        <v>34</v>
      </c>
      <c r="L24" s="28"/>
      <c r="N24" s="38" t="s">
        <v>37</v>
      </c>
      <c r="O24" s="38"/>
      <c r="P24" s="38" t="s">
        <v>30</v>
      </c>
      <c r="Q24" s="38"/>
      <c r="R24" s="38" t="s">
        <v>31</v>
      </c>
      <c r="S24" s="38"/>
      <c r="T24" s="38" t="s">
        <v>32</v>
      </c>
      <c r="U24" s="38"/>
      <c r="V24" s="38" t="s">
        <v>33</v>
      </c>
      <c r="W24" s="38"/>
      <c r="X24" s="38" t="s">
        <v>34</v>
      </c>
      <c r="Y24" s="38"/>
      <c r="AA24" s="46" t="s">
        <v>37</v>
      </c>
      <c r="AB24" s="46"/>
      <c r="AC24" s="46" t="s">
        <v>30</v>
      </c>
      <c r="AD24" s="46"/>
      <c r="AE24" s="46" t="s">
        <v>31</v>
      </c>
      <c r="AF24" s="46"/>
      <c r="AG24" s="46" t="s">
        <v>32</v>
      </c>
      <c r="AH24" s="46"/>
      <c r="AI24" s="46" t="s">
        <v>33</v>
      </c>
      <c r="AJ24" s="46"/>
      <c r="AK24" s="46" t="s">
        <v>34</v>
      </c>
      <c r="AL24" s="46"/>
      <c r="AN24" s="55" t="s">
        <v>37</v>
      </c>
      <c r="AO24" s="55"/>
      <c r="AP24" s="55" t="s">
        <v>30</v>
      </c>
      <c r="AQ24" s="55"/>
      <c r="AR24" s="55" t="s">
        <v>31</v>
      </c>
      <c r="AS24" s="55"/>
      <c r="AT24" s="55" t="s">
        <v>32</v>
      </c>
      <c r="AU24" s="55"/>
      <c r="AV24" s="55" t="s">
        <v>33</v>
      </c>
      <c r="AW24" s="55"/>
      <c r="AX24" s="55" t="s">
        <v>34</v>
      </c>
      <c r="AY24" s="55"/>
    </row>
    <row r="25" spans="1:51" x14ac:dyDescent="0.25">
      <c r="A25" s="27">
        <v>1</v>
      </c>
      <c r="B25" s="27"/>
      <c r="C25" s="31">
        <f>C4</f>
        <v>150000</v>
      </c>
      <c r="D25" s="31"/>
      <c r="E25" s="31">
        <f>C4/24</f>
        <v>6250</v>
      </c>
      <c r="F25" s="31"/>
      <c r="G25" s="31">
        <f>C25*E4</f>
        <v>1562.5</v>
      </c>
      <c r="H25" s="31"/>
      <c r="I25" s="31">
        <f>E25+G25</f>
        <v>7812.5</v>
      </c>
      <c r="J25" s="31"/>
      <c r="K25" s="31">
        <f>C25-E25</f>
        <v>143750</v>
      </c>
      <c r="L25" s="31"/>
      <c r="N25" s="37">
        <v>1</v>
      </c>
      <c r="O25" s="37"/>
      <c r="P25" s="39">
        <f>C4</f>
        <v>150000</v>
      </c>
      <c r="Q25" s="39"/>
      <c r="R25" s="39">
        <f>0</f>
        <v>0</v>
      </c>
      <c r="S25" s="39"/>
      <c r="T25" s="39">
        <f>C4*$E$4</f>
        <v>1562.5</v>
      </c>
      <c r="U25" s="39"/>
      <c r="V25" s="39">
        <f>R25+T25</f>
        <v>1562.5</v>
      </c>
      <c r="W25" s="39"/>
      <c r="X25" s="39">
        <f>P25-R25</f>
        <v>150000</v>
      </c>
      <c r="Y25" s="39"/>
      <c r="AA25" s="45">
        <v>1</v>
      </c>
      <c r="AB25" s="45"/>
      <c r="AC25" s="47">
        <f>C4</f>
        <v>150000</v>
      </c>
      <c r="AD25" s="47"/>
      <c r="AE25" s="47">
        <f>AI25-AG25</f>
        <v>4752.604166666667</v>
      </c>
      <c r="AF25" s="47"/>
      <c r="AG25" s="47">
        <f>AC25*$E$4</f>
        <v>1562.5</v>
      </c>
      <c r="AH25" s="47"/>
      <c r="AI25" s="47">
        <f>($AC$25/24)*((1+$E$4)^AA25)</f>
        <v>6315.104166666667</v>
      </c>
      <c r="AJ25" s="47"/>
      <c r="AK25" s="47">
        <f>AC25-AE25</f>
        <v>145247.39583333334</v>
      </c>
      <c r="AL25" s="47"/>
      <c r="AN25" s="54">
        <v>1</v>
      </c>
      <c r="AO25" s="54"/>
      <c r="AP25" s="56">
        <f>C4</f>
        <v>150000</v>
      </c>
      <c r="AQ25" s="56"/>
      <c r="AR25" s="56">
        <f>AV25-AT25</f>
        <v>5533.5962353249015</v>
      </c>
      <c r="AS25" s="56"/>
      <c r="AT25" s="56">
        <f>AP25*$E$4</f>
        <v>1562.5</v>
      </c>
      <c r="AU25" s="56"/>
      <c r="AV25" s="56">
        <f>$AP$25*($E$4/(1-((1+$E$4)^(-24))))</f>
        <v>7096.0962353249015</v>
      </c>
      <c r="AW25" s="56"/>
      <c r="AX25" s="56">
        <f>AP25-AR25</f>
        <v>144466.40376467511</v>
      </c>
      <c r="AY25" s="56"/>
    </row>
    <row r="26" spans="1:51" x14ac:dyDescent="0.25">
      <c r="A26" s="28">
        <v>2</v>
      </c>
      <c r="B26" s="28"/>
      <c r="C26" s="32">
        <f>K25</f>
        <v>143750</v>
      </c>
      <c r="D26" s="32"/>
      <c r="E26" s="32">
        <f>E25</f>
        <v>6250</v>
      </c>
      <c r="F26" s="32"/>
      <c r="G26" s="32">
        <f>C26*E4</f>
        <v>1497.3958333333333</v>
      </c>
      <c r="H26" s="32"/>
      <c r="I26" s="32">
        <f>E26+G26</f>
        <v>7747.395833333333</v>
      </c>
      <c r="J26" s="32"/>
      <c r="K26" s="32">
        <f>C26-E26</f>
        <v>137500</v>
      </c>
      <c r="L26" s="32"/>
      <c r="N26" s="38">
        <v>2</v>
      </c>
      <c r="O26" s="38"/>
      <c r="P26" s="40">
        <f>X25</f>
        <v>150000</v>
      </c>
      <c r="Q26" s="40"/>
      <c r="R26" s="40">
        <f>0</f>
        <v>0</v>
      </c>
      <c r="S26" s="40"/>
      <c r="T26" s="40">
        <f>P26*$E$4</f>
        <v>1562.5</v>
      </c>
      <c r="U26" s="40"/>
      <c r="V26" s="40">
        <f>R26+T26</f>
        <v>1562.5</v>
      </c>
      <c r="W26" s="40"/>
      <c r="X26" s="40">
        <f>P26-R26</f>
        <v>150000</v>
      </c>
      <c r="Y26" s="40"/>
      <c r="AA26" s="46">
        <v>2</v>
      </c>
      <c r="AB26" s="46"/>
      <c r="AC26" s="48">
        <f>AK25</f>
        <v>145247.39583333334</v>
      </c>
      <c r="AD26" s="48"/>
      <c r="AE26" s="48">
        <f t="shared" ref="AE26:AE48" si="17">AI26-AG26</f>
        <v>4867.8927951388905</v>
      </c>
      <c r="AF26" s="48"/>
      <c r="AG26" s="48">
        <f t="shared" ref="AG26:AG48" si="18">AC26*$E$4</f>
        <v>1512.9937065972222</v>
      </c>
      <c r="AH26" s="48"/>
      <c r="AI26" s="48">
        <f t="shared" ref="AI26:AI47" si="19">($AC$25/24)*((1+$E$4)^AA26)</f>
        <v>6380.8865017361122</v>
      </c>
      <c r="AJ26" s="48"/>
      <c r="AK26" s="48">
        <f>AC26-AE26</f>
        <v>140379.50303819444</v>
      </c>
      <c r="AL26" s="48"/>
      <c r="AN26" s="55">
        <v>2</v>
      </c>
      <c r="AO26" s="55"/>
      <c r="AP26" s="57">
        <f>AX25</f>
        <v>144466.40376467511</v>
      </c>
      <c r="AQ26" s="57"/>
      <c r="AR26" s="57">
        <f t="shared" ref="AR26:AR48" si="20">AV26-AT26</f>
        <v>5591.2378627762027</v>
      </c>
      <c r="AS26" s="57"/>
      <c r="AT26" s="57">
        <f t="shared" ref="AT26:AT48" si="21">AP26*$E$4</f>
        <v>1504.858372548699</v>
      </c>
      <c r="AU26" s="57"/>
      <c r="AV26" s="57">
        <f t="shared" ref="AV26:AV47" si="22">$AP$25*($E$4/(1-((1+$E$4)^(-24))))</f>
        <v>7096.0962353249015</v>
      </c>
      <c r="AW26" s="57"/>
      <c r="AX26" s="57">
        <f>AP26-AR26</f>
        <v>138875.1659018989</v>
      </c>
      <c r="AY26" s="57"/>
    </row>
    <row r="27" spans="1:51" x14ac:dyDescent="0.25">
      <c r="A27" s="27">
        <v>3</v>
      </c>
      <c r="B27" s="27"/>
      <c r="C27" s="31">
        <f>K26</f>
        <v>137500</v>
      </c>
      <c r="D27" s="31"/>
      <c r="E27" s="31">
        <f>E25</f>
        <v>6250</v>
      </c>
      <c r="F27" s="31"/>
      <c r="G27" s="31">
        <f>C27*E4</f>
        <v>1432.2916666666665</v>
      </c>
      <c r="H27" s="31"/>
      <c r="I27" s="31">
        <f>E27+G27</f>
        <v>7682.2916666666661</v>
      </c>
      <c r="J27" s="31"/>
      <c r="K27" s="31">
        <f>C27-E27</f>
        <v>131250</v>
      </c>
      <c r="L27" s="31"/>
      <c r="N27" s="37">
        <v>3</v>
      </c>
      <c r="O27" s="37"/>
      <c r="P27" s="39">
        <f>X26</f>
        <v>150000</v>
      </c>
      <c r="Q27" s="39"/>
      <c r="R27" s="39">
        <f>0</f>
        <v>0</v>
      </c>
      <c r="S27" s="39"/>
      <c r="T27" s="39">
        <f t="shared" ref="T27:T48" si="23">P27*$E$4</f>
        <v>1562.5</v>
      </c>
      <c r="U27" s="39"/>
      <c r="V27" s="39">
        <f>R27+T27</f>
        <v>1562.5</v>
      </c>
      <c r="W27" s="39"/>
      <c r="X27" s="39">
        <f>P27-R27</f>
        <v>150000</v>
      </c>
      <c r="Y27" s="39"/>
      <c r="AA27" s="45">
        <v>3</v>
      </c>
      <c r="AB27" s="45"/>
      <c r="AC27" s="47">
        <f>AK26</f>
        <v>140379.50303819444</v>
      </c>
      <c r="AD27" s="47"/>
      <c r="AE27" s="47">
        <f t="shared" si="17"/>
        <v>4985.0675794813378</v>
      </c>
      <c r="AF27" s="47"/>
      <c r="AG27" s="47">
        <f t="shared" si="18"/>
        <v>1462.2864899811921</v>
      </c>
      <c r="AH27" s="47"/>
      <c r="AI27" s="47">
        <f t="shared" si="19"/>
        <v>6447.3540694625299</v>
      </c>
      <c r="AJ27" s="47"/>
      <c r="AK27" s="47">
        <f>AC27-AE27</f>
        <v>135394.43545871309</v>
      </c>
      <c r="AL27" s="47"/>
      <c r="AN27" s="54">
        <v>3</v>
      </c>
      <c r="AO27" s="54"/>
      <c r="AP27" s="56">
        <f>AX26</f>
        <v>138875.1659018989</v>
      </c>
      <c r="AQ27" s="56"/>
      <c r="AR27" s="56">
        <f t="shared" si="20"/>
        <v>5649.4799238467876</v>
      </c>
      <c r="AS27" s="56"/>
      <c r="AT27" s="56">
        <f t="shared" si="21"/>
        <v>1446.6163114781134</v>
      </c>
      <c r="AU27" s="56"/>
      <c r="AV27" s="56">
        <f t="shared" si="22"/>
        <v>7096.0962353249015</v>
      </c>
      <c r="AW27" s="56"/>
      <c r="AX27" s="56">
        <f>AP27-AR27</f>
        <v>133225.68597805212</v>
      </c>
      <c r="AY27" s="56"/>
    </row>
    <row r="28" spans="1:51" x14ac:dyDescent="0.25">
      <c r="A28" s="28">
        <v>4</v>
      </c>
      <c r="B28" s="28"/>
      <c r="C28" s="32">
        <f>K27</f>
        <v>131250</v>
      </c>
      <c r="D28" s="32"/>
      <c r="E28" s="32">
        <f>E25</f>
        <v>6250</v>
      </c>
      <c r="F28" s="32"/>
      <c r="G28" s="32">
        <f>C28*E4</f>
        <v>1367.1875</v>
      </c>
      <c r="H28" s="32"/>
      <c r="I28" s="32">
        <f>E28+G28</f>
        <v>7617.1875</v>
      </c>
      <c r="J28" s="32"/>
      <c r="K28" s="32">
        <f>C28-E28</f>
        <v>125000</v>
      </c>
      <c r="L28" s="32"/>
      <c r="N28" s="38">
        <v>4</v>
      </c>
      <c r="O28" s="38"/>
      <c r="P28" s="40">
        <f>X27</f>
        <v>150000</v>
      </c>
      <c r="Q28" s="40"/>
      <c r="R28" s="40">
        <f>0</f>
        <v>0</v>
      </c>
      <c r="S28" s="40"/>
      <c r="T28" s="40">
        <f t="shared" si="23"/>
        <v>1562.5</v>
      </c>
      <c r="U28" s="40"/>
      <c r="V28" s="40">
        <f>R28+T28</f>
        <v>1562.5</v>
      </c>
      <c r="W28" s="40"/>
      <c r="X28" s="40">
        <f>P28-R28</f>
        <v>150000</v>
      </c>
      <c r="Y28" s="40"/>
      <c r="AA28" s="46">
        <v>4</v>
      </c>
      <c r="AB28" s="46"/>
      <c r="AC28" s="48">
        <f>AK27</f>
        <v>135394.43545871309</v>
      </c>
      <c r="AD28" s="48"/>
      <c r="AE28" s="48">
        <f t="shared" si="17"/>
        <v>5104.1553049911699</v>
      </c>
      <c r="AF28" s="48"/>
      <c r="AG28" s="48">
        <f t="shared" si="18"/>
        <v>1410.3587026949281</v>
      </c>
      <c r="AH28" s="48"/>
      <c r="AI28" s="48">
        <f t="shared" si="19"/>
        <v>6514.514007686098</v>
      </c>
      <c r="AJ28" s="48"/>
      <c r="AK28" s="48">
        <f>AC28-AE28</f>
        <v>130290.28015372192</v>
      </c>
      <c r="AL28" s="48"/>
      <c r="AN28" s="55">
        <v>4</v>
      </c>
      <c r="AO28" s="55"/>
      <c r="AP28" s="57">
        <f>AX27</f>
        <v>133225.68597805212</v>
      </c>
      <c r="AQ28" s="57"/>
      <c r="AR28" s="57">
        <f t="shared" si="20"/>
        <v>5708.3286730535256</v>
      </c>
      <c r="AS28" s="57"/>
      <c r="AT28" s="57">
        <f t="shared" si="21"/>
        <v>1387.7675622713762</v>
      </c>
      <c r="AU28" s="57"/>
      <c r="AV28" s="57">
        <f t="shared" si="22"/>
        <v>7096.0962353249015</v>
      </c>
      <c r="AW28" s="57"/>
      <c r="AX28" s="57">
        <f>AP28-AR28</f>
        <v>127517.35730499859</v>
      </c>
      <c r="AY28" s="57"/>
    </row>
    <row r="29" spans="1:51" x14ac:dyDescent="0.25">
      <c r="A29" s="27">
        <v>5</v>
      </c>
      <c r="B29" s="27"/>
      <c r="C29" s="31">
        <f>K28</f>
        <v>125000</v>
      </c>
      <c r="D29" s="31"/>
      <c r="E29" s="31">
        <f>E25</f>
        <v>6250</v>
      </c>
      <c r="F29" s="31"/>
      <c r="G29" s="31">
        <f>C29*E4</f>
        <v>1302.0833333333333</v>
      </c>
      <c r="H29" s="31"/>
      <c r="I29" s="31">
        <f>E29+G29</f>
        <v>7552.083333333333</v>
      </c>
      <c r="J29" s="31"/>
      <c r="K29" s="31">
        <f>C29-E29</f>
        <v>118750</v>
      </c>
      <c r="L29" s="31"/>
      <c r="N29" s="37">
        <v>5</v>
      </c>
      <c r="O29" s="37"/>
      <c r="P29" s="39">
        <f>X28</f>
        <v>150000</v>
      </c>
      <c r="Q29" s="39"/>
      <c r="R29" s="39">
        <f>0</f>
        <v>0</v>
      </c>
      <c r="S29" s="39"/>
      <c r="T29" s="39">
        <f t="shared" si="23"/>
        <v>1562.5</v>
      </c>
      <c r="U29" s="39"/>
      <c r="V29" s="39">
        <f>R29+T29</f>
        <v>1562.5</v>
      </c>
      <c r="W29" s="39"/>
      <c r="X29" s="39">
        <f>P29-R29</f>
        <v>150000</v>
      </c>
      <c r="Y29" s="39"/>
      <c r="AA29" s="45">
        <v>5</v>
      </c>
      <c r="AB29" s="45"/>
      <c r="AC29" s="47">
        <f>AK28</f>
        <v>130290.28015372192</v>
      </c>
      <c r="AD29" s="47"/>
      <c r="AE29" s="47">
        <f t="shared" si="17"/>
        <v>5225.1831103315599</v>
      </c>
      <c r="AF29" s="47"/>
      <c r="AG29" s="47">
        <f t="shared" si="18"/>
        <v>1357.1904182679366</v>
      </c>
      <c r="AH29" s="47"/>
      <c r="AI29" s="47">
        <f t="shared" si="19"/>
        <v>6582.3735285994962</v>
      </c>
      <c r="AJ29" s="47"/>
      <c r="AK29" s="47">
        <f>AC29-AE29</f>
        <v>125065.09704339036</v>
      </c>
      <c r="AL29" s="47"/>
      <c r="AN29" s="54">
        <v>5</v>
      </c>
      <c r="AO29" s="54"/>
      <c r="AP29" s="56">
        <f>AX28</f>
        <v>127517.35730499859</v>
      </c>
      <c r="AQ29" s="56"/>
      <c r="AR29" s="56">
        <f t="shared" si="20"/>
        <v>5767.7904300644996</v>
      </c>
      <c r="AS29" s="56"/>
      <c r="AT29" s="56">
        <f t="shared" si="21"/>
        <v>1328.3058052604019</v>
      </c>
      <c r="AU29" s="56"/>
      <c r="AV29" s="56">
        <f t="shared" si="22"/>
        <v>7096.0962353249015</v>
      </c>
      <c r="AW29" s="56"/>
      <c r="AX29" s="56">
        <f>AP29-AR29</f>
        <v>121749.56687493408</v>
      </c>
      <c r="AY29" s="56"/>
    </row>
    <row r="30" spans="1:51" x14ac:dyDescent="0.25">
      <c r="A30" s="28">
        <v>6</v>
      </c>
      <c r="B30" s="28"/>
      <c r="C30" s="32">
        <f t="shared" ref="C30:C48" si="24">K29</f>
        <v>118750</v>
      </c>
      <c r="D30" s="32"/>
      <c r="E30" s="32">
        <f>E25</f>
        <v>6250</v>
      </c>
      <c r="F30" s="32"/>
      <c r="G30" s="32">
        <f>C30*E4</f>
        <v>1236.9791666666665</v>
      </c>
      <c r="H30" s="32"/>
      <c r="I30" s="32">
        <f t="shared" ref="I30:I48" si="25">E30+G30</f>
        <v>7486.9791666666661</v>
      </c>
      <c r="J30" s="32"/>
      <c r="K30" s="32">
        <f t="shared" ref="K30:K48" si="26">C30-E30</f>
        <v>112500</v>
      </c>
      <c r="L30" s="32"/>
      <c r="N30" s="38">
        <v>6</v>
      </c>
      <c r="O30" s="38"/>
      <c r="P30" s="40">
        <f t="shared" ref="P30:P32" si="27">X29</f>
        <v>150000</v>
      </c>
      <c r="Q30" s="40"/>
      <c r="R30" s="40">
        <f>0</f>
        <v>0</v>
      </c>
      <c r="S30" s="40"/>
      <c r="T30" s="40">
        <f t="shared" si="23"/>
        <v>1562.5</v>
      </c>
      <c r="U30" s="40"/>
      <c r="V30" s="40">
        <f t="shared" ref="V30:V48" si="28">R30+T30</f>
        <v>1562.5</v>
      </c>
      <c r="W30" s="40"/>
      <c r="X30" s="40">
        <f t="shared" ref="X30:X48" si="29">P30-R30</f>
        <v>150000</v>
      </c>
      <c r="Y30" s="40"/>
      <c r="AA30" s="46">
        <v>6</v>
      </c>
      <c r="AB30" s="46"/>
      <c r="AC30" s="48">
        <f t="shared" ref="AC30:AC32" si="30">AK29</f>
        <v>125065.09704339036</v>
      </c>
      <c r="AD30" s="48"/>
      <c r="AE30" s="48">
        <f t="shared" si="17"/>
        <v>5348.1784919870906</v>
      </c>
      <c r="AF30" s="48"/>
      <c r="AG30" s="48">
        <f t="shared" si="18"/>
        <v>1302.7614275353162</v>
      </c>
      <c r="AH30" s="48"/>
      <c r="AI30" s="48">
        <f t="shared" si="19"/>
        <v>6650.9399195224069</v>
      </c>
      <c r="AJ30" s="48"/>
      <c r="AK30" s="48">
        <f t="shared" ref="AK30:AK48" si="31">AC30-AE30</f>
        <v>119716.91855140327</v>
      </c>
      <c r="AL30" s="48"/>
      <c r="AN30" s="55">
        <v>6</v>
      </c>
      <c r="AO30" s="55"/>
      <c r="AP30" s="57">
        <f t="shared" ref="AP30:AP32" si="32">AX29</f>
        <v>121749.56687493408</v>
      </c>
      <c r="AQ30" s="57"/>
      <c r="AR30" s="57">
        <f t="shared" si="20"/>
        <v>5827.8715803776713</v>
      </c>
      <c r="AS30" s="57"/>
      <c r="AT30" s="57">
        <f t="shared" si="21"/>
        <v>1268.22465494723</v>
      </c>
      <c r="AU30" s="57"/>
      <c r="AV30" s="57">
        <f t="shared" si="22"/>
        <v>7096.0962353249015</v>
      </c>
      <c r="AW30" s="57"/>
      <c r="AX30" s="57">
        <f t="shared" ref="AX30:AX48" si="33">AP30-AR30</f>
        <v>115921.69529455641</v>
      </c>
      <c r="AY30" s="57"/>
    </row>
    <row r="31" spans="1:51" x14ac:dyDescent="0.25">
      <c r="A31" s="27">
        <v>7</v>
      </c>
      <c r="B31" s="27"/>
      <c r="C31" s="31">
        <f t="shared" si="24"/>
        <v>112500</v>
      </c>
      <c r="D31" s="31"/>
      <c r="E31" s="31">
        <f>E25</f>
        <v>6250</v>
      </c>
      <c r="F31" s="31"/>
      <c r="G31" s="31">
        <f>C31*E4</f>
        <v>1171.875</v>
      </c>
      <c r="H31" s="31"/>
      <c r="I31" s="31">
        <f t="shared" si="25"/>
        <v>7421.875</v>
      </c>
      <c r="J31" s="31"/>
      <c r="K31" s="31">
        <f t="shared" si="26"/>
        <v>106250</v>
      </c>
      <c r="L31" s="31"/>
      <c r="N31" s="37">
        <v>7</v>
      </c>
      <c r="O31" s="37"/>
      <c r="P31" s="39">
        <f t="shared" si="27"/>
        <v>150000</v>
      </c>
      <c r="Q31" s="39"/>
      <c r="R31" s="39">
        <f>0</f>
        <v>0</v>
      </c>
      <c r="S31" s="39"/>
      <c r="T31" s="39">
        <f t="shared" si="23"/>
        <v>1562.5</v>
      </c>
      <c r="U31" s="39"/>
      <c r="V31" s="39">
        <f t="shared" si="28"/>
        <v>1562.5</v>
      </c>
      <c r="W31" s="39"/>
      <c r="X31" s="39">
        <f t="shared" si="29"/>
        <v>150000</v>
      </c>
      <c r="Y31" s="39"/>
      <c r="AA31" s="45">
        <v>7</v>
      </c>
      <c r="AB31" s="45"/>
      <c r="AC31" s="47">
        <f t="shared" si="30"/>
        <v>119716.91855140327</v>
      </c>
      <c r="AD31" s="47"/>
      <c r="AE31" s="47">
        <f t="shared" si="17"/>
        <v>5473.1693087736494</v>
      </c>
      <c r="AF31" s="47"/>
      <c r="AG31" s="47">
        <f t="shared" si="18"/>
        <v>1247.0512349104506</v>
      </c>
      <c r="AH31" s="47"/>
      <c r="AI31" s="47">
        <f t="shared" si="19"/>
        <v>6720.2205436840995</v>
      </c>
      <c r="AJ31" s="47"/>
      <c r="AK31" s="47">
        <f t="shared" si="31"/>
        <v>114243.74924262962</v>
      </c>
      <c r="AL31" s="47"/>
      <c r="AN31" s="54">
        <v>7</v>
      </c>
      <c r="AO31" s="54"/>
      <c r="AP31" s="56">
        <f t="shared" si="32"/>
        <v>115921.69529455641</v>
      </c>
      <c r="AQ31" s="56"/>
      <c r="AR31" s="56">
        <f t="shared" si="20"/>
        <v>5888.5785760066055</v>
      </c>
      <c r="AS31" s="56"/>
      <c r="AT31" s="56">
        <f t="shared" si="21"/>
        <v>1207.517659318296</v>
      </c>
      <c r="AU31" s="56"/>
      <c r="AV31" s="56">
        <f t="shared" si="22"/>
        <v>7096.0962353249015</v>
      </c>
      <c r="AW31" s="56"/>
      <c r="AX31" s="56">
        <f t="shared" si="33"/>
        <v>110033.11671854981</v>
      </c>
      <c r="AY31" s="56"/>
    </row>
    <row r="32" spans="1:51" x14ac:dyDescent="0.25">
      <c r="A32" s="28">
        <v>8</v>
      </c>
      <c r="B32" s="28"/>
      <c r="C32" s="32">
        <f t="shared" si="24"/>
        <v>106250</v>
      </c>
      <c r="D32" s="32"/>
      <c r="E32" s="32">
        <f>E25</f>
        <v>6250</v>
      </c>
      <c r="F32" s="32"/>
      <c r="G32" s="32">
        <f>C32*E4</f>
        <v>1106.7708333333333</v>
      </c>
      <c r="H32" s="32"/>
      <c r="I32" s="32">
        <f t="shared" si="25"/>
        <v>7356.770833333333</v>
      </c>
      <c r="J32" s="32"/>
      <c r="K32" s="32">
        <f t="shared" si="26"/>
        <v>100000</v>
      </c>
      <c r="L32" s="32"/>
      <c r="N32" s="38">
        <v>8</v>
      </c>
      <c r="O32" s="38"/>
      <c r="P32" s="40">
        <f t="shared" si="27"/>
        <v>150000</v>
      </c>
      <c r="Q32" s="40"/>
      <c r="R32" s="40">
        <f>0</f>
        <v>0</v>
      </c>
      <c r="S32" s="40"/>
      <c r="T32" s="40">
        <f t="shared" si="23"/>
        <v>1562.5</v>
      </c>
      <c r="U32" s="40"/>
      <c r="V32" s="40">
        <f t="shared" si="28"/>
        <v>1562.5</v>
      </c>
      <c r="W32" s="40"/>
      <c r="X32" s="40">
        <f t="shared" si="29"/>
        <v>150000</v>
      </c>
      <c r="Y32" s="40"/>
      <c r="AA32" s="46">
        <v>8</v>
      </c>
      <c r="AB32" s="46"/>
      <c r="AC32" s="48">
        <f t="shared" si="30"/>
        <v>114243.74924262962</v>
      </c>
      <c r="AD32" s="48"/>
      <c r="AE32" s="48">
        <f t="shared" si="17"/>
        <v>5600.1837864034169</v>
      </c>
      <c r="AF32" s="48"/>
      <c r="AG32" s="48">
        <f t="shared" si="18"/>
        <v>1190.0390546107251</v>
      </c>
      <c r="AH32" s="48"/>
      <c r="AI32" s="48">
        <f t="shared" si="19"/>
        <v>6790.2228410141415</v>
      </c>
      <c r="AJ32" s="48"/>
      <c r="AK32" s="48">
        <f t="shared" si="31"/>
        <v>108643.56545622621</v>
      </c>
      <c r="AL32" s="48"/>
      <c r="AN32" s="55">
        <v>8</v>
      </c>
      <c r="AO32" s="55"/>
      <c r="AP32" s="57">
        <f t="shared" si="32"/>
        <v>110033.11671854981</v>
      </c>
      <c r="AQ32" s="57"/>
      <c r="AR32" s="57">
        <f t="shared" si="20"/>
        <v>5949.9179361733413</v>
      </c>
      <c r="AS32" s="57"/>
      <c r="AT32" s="57">
        <f t="shared" si="21"/>
        <v>1146.1782991515604</v>
      </c>
      <c r="AU32" s="57"/>
      <c r="AV32" s="57">
        <f t="shared" si="22"/>
        <v>7096.0962353249015</v>
      </c>
      <c r="AW32" s="57"/>
      <c r="AX32" s="57">
        <f t="shared" si="33"/>
        <v>104083.19878237646</v>
      </c>
      <c r="AY32" s="57"/>
    </row>
    <row r="33" spans="1:51" x14ac:dyDescent="0.25">
      <c r="A33" s="27">
        <v>9</v>
      </c>
      <c r="B33" s="27"/>
      <c r="C33" s="31">
        <f>K32</f>
        <v>100000</v>
      </c>
      <c r="D33" s="31"/>
      <c r="E33" s="31">
        <f>E25</f>
        <v>6250</v>
      </c>
      <c r="F33" s="31"/>
      <c r="G33" s="31">
        <f>C33*E4</f>
        <v>1041.6666666666665</v>
      </c>
      <c r="H33" s="31"/>
      <c r="I33" s="31">
        <f t="shared" si="25"/>
        <v>7291.6666666666661</v>
      </c>
      <c r="J33" s="31"/>
      <c r="K33" s="31">
        <f t="shared" si="26"/>
        <v>93750</v>
      </c>
      <c r="L33" s="31"/>
      <c r="N33" s="37">
        <v>9</v>
      </c>
      <c r="O33" s="37"/>
      <c r="P33" s="39">
        <f>X32</f>
        <v>150000</v>
      </c>
      <c r="Q33" s="39"/>
      <c r="R33" s="39">
        <f>0</f>
        <v>0</v>
      </c>
      <c r="S33" s="39"/>
      <c r="T33" s="39">
        <f t="shared" si="23"/>
        <v>1562.5</v>
      </c>
      <c r="U33" s="39"/>
      <c r="V33" s="39">
        <f t="shared" si="28"/>
        <v>1562.5</v>
      </c>
      <c r="W33" s="39"/>
      <c r="X33" s="39">
        <f t="shared" si="29"/>
        <v>150000</v>
      </c>
      <c r="Y33" s="39"/>
      <c r="AA33" s="45">
        <v>9</v>
      </c>
      <c r="AB33" s="45"/>
      <c r="AC33" s="47">
        <f>AK32</f>
        <v>108643.56545622621</v>
      </c>
      <c r="AD33" s="47"/>
      <c r="AE33" s="47">
        <f t="shared" si="17"/>
        <v>5729.2505221056826</v>
      </c>
      <c r="AF33" s="47"/>
      <c r="AG33" s="47">
        <f t="shared" si="18"/>
        <v>1131.7038068356896</v>
      </c>
      <c r="AH33" s="47"/>
      <c r="AI33" s="47">
        <f t="shared" si="19"/>
        <v>6860.9543289413723</v>
      </c>
      <c r="AJ33" s="47"/>
      <c r="AK33" s="47">
        <f t="shared" si="31"/>
        <v>102914.31493412053</v>
      </c>
      <c r="AL33" s="47"/>
      <c r="AN33" s="54">
        <v>9</v>
      </c>
      <c r="AO33" s="54"/>
      <c r="AP33" s="56">
        <f>AX32</f>
        <v>104083.19878237646</v>
      </c>
      <c r="AQ33" s="56"/>
      <c r="AR33" s="56">
        <f t="shared" si="20"/>
        <v>6011.8962480084801</v>
      </c>
      <c r="AS33" s="56"/>
      <c r="AT33" s="56">
        <f t="shared" si="21"/>
        <v>1084.1999873164214</v>
      </c>
      <c r="AU33" s="56"/>
      <c r="AV33" s="56">
        <f t="shared" si="22"/>
        <v>7096.0962353249015</v>
      </c>
      <c r="AW33" s="56"/>
      <c r="AX33" s="56">
        <f t="shared" si="33"/>
        <v>98071.302534367991</v>
      </c>
      <c r="AY33" s="56"/>
    </row>
    <row r="34" spans="1:51" x14ac:dyDescent="0.25">
      <c r="A34" s="28">
        <v>10</v>
      </c>
      <c r="B34" s="28"/>
      <c r="C34" s="32">
        <f t="shared" si="24"/>
        <v>93750</v>
      </c>
      <c r="D34" s="32"/>
      <c r="E34" s="32">
        <f>E25</f>
        <v>6250</v>
      </c>
      <c r="F34" s="32"/>
      <c r="G34" s="32">
        <f>C34*E4</f>
        <v>976.5625</v>
      </c>
      <c r="H34" s="32"/>
      <c r="I34" s="32">
        <f t="shared" si="25"/>
        <v>7226.5625</v>
      </c>
      <c r="J34" s="32"/>
      <c r="K34" s="32">
        <f t="shared" si="26"/>
        <v>87500</v>
      </c>
      <c r="L34" s="32"/>
      <c r="N34" s="38">
        <v>10</v>
      </c>
      <c r="O34" s="38"/>
      <c r="P34" s="40">
        <f t="shared" ref="P34:P48" si="34">X33</f>
        <v>150000</v>
      </c>
      <c r="Q34" s="40"/>
      <c r="R34" s="40">
        <f>0</f>
        <v>0</v>
      </c>
      <c r="S34" s="40"/>
      <c r="T34" s="40">
        <f t="shared" si="23"/>
        <v>1562.5</v>
      </c>
      <c r="U34" s="40"/>
      <c r="V34" s="40">
        <f t="shared" si="28"/>
        <v>1562.5</v>
      </c>
      <c r="W34" s="40"/>
      <c r="X34" s="40">
        <f t="shared" si="29"/>
        <v>150000</v>
      </c>
      <c r="Y34" s="40"/>
      <c r="AA34" s="46">
        <v>10</v>
      </c>
      <c r="AB34" s="46"/>
      <c r="AC34" s="48">
        <f t="shared" ref="AC34:AC48" si="35">AK33</f>
        <v>102914.31493412053</v>
      </c>
      <c r="AD34" s="48"/>
      <c r="AE34" s="48">
        <f t="shared" si="17"/>
        <v>5860.3984893040897</v>
      </c>
      <c r="AF34" s="48"/>
      <c r="AG34" s="48">
        <f t="shared" si="18"/>
        <v>1072.0241138970887</v>
      </c>
      <c r="AH34" s="48"/>
      <c r="AI34" s="48">
        <f t="shared" si="19"/>
        <v>6932.4226032011784</v>
      </c>
      <c r="AJ34" s="48"/>
      <c r="AK34" s="48">
        <f t="shared" si="31"/>
        <v>97053.916444816437</v>
      </c>
      <c r="AL34" s="48"/>
      <c r="AN34" s="55">
        <v>10</v>
      </c>
      <c r="AO34" s="55"/>
      <c r="AP34" s="57">
        <f t="shared" ref="AP34:AP48" si="36">AX33</f>
        <v>98071.302534367991</v>
      </c>
      <c r="AQ34" s="57"/>
      <c r="AR34" s="57">
        <f t="shared" si="20"/>
        <v>6074.5201672585681</v>
      </c>
      <c r="AS34" s="57"/>
      <c r="AT34" s="57">
        <f t="shared" si="21"/>
        <v>1021.5760680663332</v>
      </c>
      <c r="AU34" s="57"/>
      <c r="AV34" s="57">
        <f t="shared" si="22"/>
        <v>7096.0962353249015</v>
      </c>
      <c r="AW34" s="57"/>
      <c r="AX34" s="57">
        <f t="shared" si="33"/>
        <v>91996.782367109423</v>
      </c>
      <c r="AY34" s="57"/>
    </row>
    <row r="35" spans="1:51" x14ac:dyDescent="0.25">
      <c r="A35" s="27">
        <v>11</v>
      </c>
      <c r="B35" s="27"/>
      <c r="C35" s="31">
        <f t="shared" si="24"/>
        <v>87500</v>
      </c>
      <c r="D35" s="31"/>
      <c r="E35" s="31">
        <f>E25</f>
        <v>6250</v>
      </c>
      <c r="F35" s="31"/>
      <c r="G35" s="31">
        <f>C35*E4</f>
        <v>911.45833333333326</v>
      </c>
      <c r="H35" s="31"/>
      <c r="I35" s="31">
        <f t="shared" si="25"/>
        <v>7161.458333333333</v>
      </c>
      <c r="J35" s="31"/>
      <c r="K35" s="31">
        <f t="shared" si="26"/>
        <v>81250</v>
      </c>
      <c r="L35" s="31"/>
      <c r="N35" s="37">
        <v>11</v>
      </c>
      <c r="O35" s="37"/>
      <c r="P35" s="39">
        <f t="shared" si="34"/>
        <v>150000</v>
      </c>
      <c r="Q35" s="39"/>
      <c r="R35" s="39">
        <f>0</f>
        <v>0</v>
      </c>
      <c r="S35" s="39"/>
      <c r="T35" s="39">
        <f t="shared" si="23"/>
        <v>1562.5</v>
      </c>
      <c r="U35" s="39"/>
      <c r="V35" s="39">
        <f t="shared" si="28"/>
        <v>1562.5</v>
      </c>
      <c r="W35" s="39"/>
      <c r="X35" s="39">
        <f t="shared" si="29"/>
        <v>150000</v>
      </c>
      <c r="Y35" s="39"/>
      <c r="AA35" s="45">
        <v>11</v>
      </c>
      <c r="AB35" s="45"/>
      <c r="AC35" s="47">
        <f t="shared" si="35"/>
        <v>97053.916444816437</v>
      </c>
      <c r="AD35" s="47"/>
      <c r="AE35" s="47">
        <f t="shared" si="17"/>
        <v>5993.6570423510202</v>
      </c>
      <c r="AF35" s="47"/>
      <c r="AG35" s="47">
        <f t="shared" si="18"/>
        <v>1010.9782963001712</v>
      </c>
      <c r="AH35" s="47"/>
      <c r="AI35" s="47">
        <f t="shared" si="19"/>
        <v>7004.635338651191</v>
      </c>
      <c r="AJ35" s="47"/>
      <c r="AK35" s="47">
        <f t="shared" si="31"/>
        <v>91060.259402465425</v>
      </c>
      <c r="AL35" s="47"/>
      <c r="AN35" s="54">
        <v>11</v>
      </c>
      <c r="AO35" s="54"/>
      <c r="AP35" s="56">
        <f t="shared" si="36"/>
        <v>91996.782367109423</v>
      </c>
      <c r="AQ35" s="56"/>
      <c r="AR35" s="56">
        <f t="shared" si="20"/>
        <v>6137.7964190008452</v>
      </c>
      <c r="AS35" s="56"/>
      <c r="AT35" s="56">
        <f t="shared" si="21"/>
        <v>958.29981632405645</v>
      </c>
      <c r="AU35" s="56"/>
      <c r="AV35" s="56">
        <f t="shared" si="22"/>
        <v>7096.0962353249015</v>
      </c>
      <c r="AW35" s="56"/>
      <c r="AX35" s="56">
        <f t="shared" si="33"/>
        <v>85858.985948108573</v>
      </c>
      <c r="AY35" s="56"/>
    </row>
    <row r="36" spans="1:51" x14ac:dyDescent="0.25">
      <c r="A36" s="28">
        <v>12</v>
      </c>
      <c r="B36" s="28"/>
      <c r="C36" s="32">
        <f t="shared" si="24"/>
        <v>81250</v>
      </c>
      <c r="D36" s="32"/>
      <c r="E36" s="32">
        <f>E25</f>
        <v>6250</v>
      </c>
      <c r="F36" s="32"/>
      <c r="G36" s="32">
        <f>C36*E4</f>
        <v>846.35416666666663</v>
      </c>
      <c r="H36" s="32"/>
      <c r="I36" s="32">
        <f t="shared" si="25"/>
        <v>7096.354166666667</v>
      </c>
      <c r="J36" s="32"/>
      <c r="K36" s="32">
        <f t="shared" si="26"/>
        <v>75000</v>
      </c>
      <c r="L36" s="32"/>
      <c r="N36" s="38">
        <v>12</v>
      </c>
      <c r="O36" s="38"/>
      <c r="P36" s="40">
        <f t="shared" si="34"/>
        <v>150000</v>
      </c>
      <c r="Q36" s="40"/>
      <c r="R36" s="40">
        <f>0</f>
        <v>0</v>
      </c>
      <c r="S36" s="40"/>
      <c r="T36" s="40">
        <f t="shared" si="23"/>
        <v>1562.5</v>
      </c>
      <c r="U36" s="40"/>
      <c r="V36" s="40">
        <f t="shared" si="28"/>
        <v>1562.5</v>
      </c>
      <c r="W36" s="40"/>
      <c r="X36" s="40">
        <f t="shared" si="29"/>
        <v>150000</v>
      </c>
      <c r="Y36" s="40"/>
      <c r="AA36" s="46">
        <v>12</v>
      </c>
      <c r="AB36" s="46"/>
      <c r="AC36" s="48">
        <f t="shared" si="35"/>
        <v>91060.259402465425</v>
      </c>
      <c r="AD36" s="48"/>
      <c r="AE36" s="48">
        <f t="shared" si="17"/>
        <v>6129.055921319793</v>
      </c>
      <c r="AF36" s="48"/>
      <c r="AG36" s="48">
        <f t="shared" si="18"/>
        <v>948.54436877568151</v>
      </c>
      <c r="AH36" s="48"/>
      <c r="AI36" s="48">
        <f t="shared" si="19"/>
        <v>7077.6002900954745</v>
      </c>
      <c r="AJ36" s="48"/>
      <c r="AK36" s="48">
        <f t="shared" si="31"/>
        <v>84931.203481145625</v>
      </c>
      <c r="AL36" s="48"/>
      <c r="AN36" s="55">
        <v>12</v>
      </c>
      <c r="AO36" s="55"/>
      <c r="AP36" s="57">
        <f t="shared" si="36"/>
        <v>85858.985948108573</v>
      </c>
      <c r="AQ36" s="57"/>
      <c r="AR36" s="57">
        <f t="shared" si="20"/>
        <v>6201.7317983654375</v>
      </c>
      <c r="AS36" s="57"/>
      <c r="AT36" s="57">
        <f t="shared" si="21"/>
        <v>894.36443695946423</v>
      </c>
      <c r="AU36" s="57"/>
      <c r="AV36" s="57">
        <f t="shared" si="22"/>
        <v>7096.0962353249015</v>
      </c>
      <c r="AW36" s="57"/>
      <c r="AX36" s="57">
        <f t="shared" si="33"/>
        <v>79657.254149743138</v>
      </c>
      <c r="AY36" s="57"/>
    </row>
    <row r="37" spans="1:51" x14ac:dyDescent="0.25">
      <c r="A37" s="27">
        <v>13</v>
      </c>
      <c r="B37" s="27"/>
      <c r="C37" s="31">
        <f t="shared" si="24"/>
        <v>75000</v>
      </c>
      <c r="D37" s="31"/>
      <c r="E37" s="31">
        <f>E25</f>
        <v>6250</v>
      </c>
      <c r="F37" s="31"/>
      <c r="G37" s="31">
        <f>C37*E4</f>
        <v>781.25</v>
      </c>
      <c r="H37" s="31"/>
      <c r="I37" s="31">
        <f t="shared" si="25"/>
        <v>7031.25</v>
      </c>
      <c r="J37" s="31"/>
      <c r="K37" s="31">
        <f t="shared" si="26"/>
        <v>68750</v>
      </c>
      <c r="L37" s="31"/>
      <c r="N37" s="37">
        <v>13</v>
      </c>
      <c r="O37" s="37"/>
      <c r="P37" s="39">
        <f t="shared" si="34"/>
        <v>150000</v>
      </c>
      <c r="Q37" s="39"/>
      <c r="R37" s="39">
        <f>0</f>
        <v>0</v>
      </c>
      <c r="S37" s="39"/>
      <c r="T37" s="39">
        <f t="shared" si="23"/>
        <v>1562.5</v>
      </c>
      <c r="U37" s="39"/>
      <c r="V37" s="39">
        <f t="shared" si="28"/>
        <v>1562.5</v>
      </c>
      <c r="W37" s="39"/>
      <c r="X37" s="39">
        <f t="shared" si="29"/>
        <v>150000</v>
      </c>
      <c r="Y37" s="39"/>
      <c r="AA37" s="45">
        <v>13</v>
      </c>
      <c r="AB37" s="45"/>
      <c r="AC37" s="47">
        <f t="shared" si="35"/>
        <v>84931.203481145625</v>
      </c>
      <c r="AD37" s="47"/>
      <c r="AE37" s="47">
        <f t="shared" si="17"/>
        <v>6266.62525685537</v>
      </c>
      <c r="AF37" s="47"/>
      <c r="AG37" s="47">
        <f t="shared" si="18"/>
        <v>884.70003626193352</v>
      </c>
      <c r="AH37" s="47"/>
      <c r="AI37" s="47">
        <f t="shared" si="19"/>
        <v>7151.3252931173038</v>
      </c>
      <c r="AJ37" s="47"/>
      <c r="AK37" s="47">
        <f t="shared" si="31"/>
        <v>78664.57822429025</v>
      </c>
      <c r="AL37" s="47"/>
      <c r="AN37" s="54">
        <v>13</v>
      </c>
      <c r="AO37" s="54"/>
      <c r="AP37" s="56">
        <f t="shared" si="36"/>
        <v>79657.254149743138</v>
      </c>
      <c r="AQ37" s="56"/>
      <c r="AR37" s="56">
        <f t="shared" si="20"/>
        <v>6266.333171265077</v>
      </c>
      <c r="AS37" s="56"/>
      <c r="AT37" s="56">
        <f t="shared" si="21"/>
        <v>829.76306405982427</v>
      </c>
      <c r="AU37" s="56"/>
      <c r="AV37" s="56">
        <f t="shared" si="22"/>
        <v>7096.0962353249015</v>
      </c>
      <c r="AW37" s="56"/>
      <c r="AX37" s="56">
        <f t="shared" si="33"/>
        <v>73390.920978478054</v>
      </c>
      <c r="AY37" s="56"/>
    </row>
    <row r="38" spans="1:51" x14ac:dyDescent="0.25">
      <c r="A38" s="28">
        <v>14</v>
      </c>
      <c r="B38" s="28"/>
      <c r="C38" s="32">
        <f t="shared" si="24"/>
        <v>68750</v>
      </c>
      <c r="D38" s="32"/>
      <c r="E38" s="32">
        <f>E25</f>
        <v>6250</v>
      </c>
      <c r="F38" s="32"/>
      <c r="G38" s="32">
        <f>C38*E4</f>
        <v>716.14583333333326</v>
      </c>
      <c r="H38" s="32"/>
      <c r="I38" s="32">
        <f t="shared" si="25"/>
        <v>6966.145833333333</v>
      </c>
      <c r="J38" s="32"/>
      <c r="K38" s="32">
        <f t="shared" si="26"/>
        <v>62500</v>
      </c>
      <c r="L38" s="32"/>
      <c r="N38" s="38">
        <v>14</v>
      </c>
      <c r="O38" s="38"/>
      <c r="P38" s="40">
        <f t="shared" si="34"/>
        <v>150000</v>
      </c>
      <c r="Q38" s="40"/>
      <c r="R38" s="40">
        <f>0</f>
        <v>0</v>
      </c>
      <c r="S38" s="40"/>
      <c r="T38" s="40">
        <f t="shared" si="23"/>
        <v>1562.5</v>
      </c>
      <c r="U38" s="40"/>
      <c r="V38" s="40">
        <f t="shared" si="28"/>
        <v>1562.5</v>
      </c>
      <c r="W38" s="40"/>
      <c r="X38" s="40">
        <f t="shared" si="29"/>
        <v>150000</v>
      </c>
      <c r="Y38" s="40"/>
      <c r="AA38" s="46">
        <v>14</v>
      </c>
      <c r="AB38" s="46"/>
      <c r="AC38" s="48">
        <f t="shared" si="35"/>
        <v>78664.57822429025</v>
      </c>
      <c r="AD38" s="48"/>
      <c r="AE38" s="48">
        <f t="shared" si="17"/>
        <v>6406.3955750842515</v>
      </c>
      <c r="AF38" s="48"/>
      <c r="AG38" s="48">
        <f t="shared" si="18"/>
        <v>819.42268983635677</v>
      </c>
      <c r="AH38" s="48"/>
      <c r="AI38" s="48">
        <f t="shared" si="19"/>
        <v>7225.8182649206083</v>
      </c>
      <c r="AJ38" s="48"/>
      <c r="AK38" s="48">
        <f t="shared" si="31"/>
        <v>72258.182649205992</v>
      </c>
      <c r="AL38" s="48"/>
      <c r="AN38" s="55">
        <v>14</v>
      </c>
      <c r="AO38" s="55"/>
      <c r="AP38" s="57">
        <f t="shared" si="36"/>
        <v>73390.920978478054</v>
      </c>
      <c r="AQ38" s="57"/>
      <c r="AR38" s="57">
        <f t="shared" si="20"/>
        <v>6331.6074751324213</v>
      </c>
      <c r="AS38" s="57"/>
      <c r="AT38" s="57">
        <f t="shared" si="21"/>
        <v>764.48876019247973</v>
      </c>
      <c r="AU38" s="57"/>
      <c r="AV38" s="57">
        <f t="shared" si="22"/>
        <v>7096.0962353249015</v>
      </c>
      <c r="AW38" s="57"/>
      <c r="AX38" s="57">
        <f t="shared" si="33"/>
        <v>67059.313503345635</v>
      </c>
      <c r="AY38" s="57"/>
    </row>
    <row r="39" spans="1:51" x14ac:dyDescent="0.25">
      <c r="A39" s="27">
        <v>15</v>
      </c>
      <c r="B39" s="27"/>
      <c r="C39" s="31">
        <f t="shared" si="24"/>
        <v>62500</v>
      </c>
      <c r="D39" s="31"/>
      <c r="E39" s="31">
        <f>E25</f>
        <v>6250</v>
      </c>
      <c r="F39" s="31"/>
      <c r="G39" s="31">
        <f>C39*E4</f>
        <v>651.04166666666663</v>
      </c>
      <c r="H39" s="31"/>
      <c r="I39" s="31">
        <f t="shared" si="25"/>
        <v>6901.041666666667</v>
      </c>
      <c r="J39" s="31"/>
      <c r="K39" s="31">
        <f t="shared" si="26"/>
        <v>56250</v>
      </c>
      <c r="L39" s="31"/>
      <c r="N39" s="37">
        <v>15</v>
      </c>
      <c r="O39" s="37"/>
      <c r="P39" s="39">
        <f t="shared" si="34"/>
        <v>150000</v>
      </c>
      <c r="Q39" s="39"/>
      <c r="R39" s="39">
        <f>0</f>
        <v>0</v>
      </c>
      <c r="S39" s="39"/>
      <c r="T39" s="39">
        <f t="shared" si="23"/>
        <v>1562.5</v>
      </c>
      <c r="U39" s="39"/>
      <c r="V39" s="39">
        <f t="shared" si="28"/>
        <v>1562.5</v>
      </c>
      <c r="W39" s="39"/>
      <c r="X39" s="39">
        <f t="shared" si="29"/>
        <v>150000</v>
      </c>
      <c r="Y39" s="39"/>
      <c r="AA39" s="45">
        <v>15</v>
      </c>
      <c r="AB39" s="45"/>
      <c r="AC39" s="47">
        <f t="shared" si="35"/>
        <v>72258.182649205992</v>
      </c>
      <c r="AD39" s="47"/>
      <c r="AE39" s="47">
        <f t="shared" si="17"/>
        <v>6548.3978025843044</v>
      </c>
      <c r="AF39" s="47"/>
      <c r="AG39" s="47">
        <f t="shared" si="18"/>
        <v>752.68940259589567</v>
      </c>
      <c r="AH39" s="47"/>
      <c r="AI39" s="47">
        <f t="shared" si="19"/>
        <v>7301.0872051801998</v>
      </c>
      <c r="AJ39" s="47"/>
      <c r="AK39" s="47">
        <f t="shared" si="31"/>
        <v>65709.784846621682</v>
      </c>
      <c r="AL39" s="47"/>
      <c r="AN39" s="54">
        <v>15</v>
      </c>
      <c r="AO39" s="54"/>
      <c r="AP39" s="56">
        <f t="shared" si="36"/>
        <v>67059.313503345635</v>
      </c>
      <c r="AQ39" s="56"/>
      <c r="AR39" s="56">
        <f t="shared" si="20"/>
        <v>6397.561719665051</v>
      </c>
      <c r="AS39" s="56"/>
      <c r="AT39" s="56">
        <f t="shared" si="21"/>
        <v>698.53451565985029</v>
      </c>
      <c r="AU39" s="56"/>
      <c r="AV39" s="56">
        <f t="shared" si="22"/>
        <v>7096.0962353249015</v>
      </c>
      <c r="AW39" s="56"/>
      <c r="AX39" s="56">
        <f t="shared" si="33"/>
        <v>60661.751783680586</v>
      </c>
      <c r="AY39" s="56"/>
    </row>
    <row r="40" spans="1:51" x14ac:dyDescent="0.25">
      <c r="A40" s="28">
        <v>16</v>
      </c>
      <c r="B40" s="28"/>
      <c r="C40" s="32">
        <f t="shared" si="24"/>
        <v>56250</v>
      </c>
      <c r="D40" s="32"/>
      <c r="E40" s="32">
        <f>E25</f>
        <v>6250</v>
      </c>
      <c r="F40" s="32"/>
      <c r="G40" s="32">
        <f>C40*E4</f>
        <v>585.9375</v>
      </c>
      <c r="H40" s="32"/>
      <c r="I40" s="32">
        <f t="shared" si="25"/>
        <v>6835.9375</v>
      </c>
      <c r="J40" s="32"/>
      <c r="K40" s="32">
        <f t="shared" si="26"/>
        <v>50000</v>
      </c>
      <c r="L40" s="32"/>
      <c r="N40" s="38">
        <v>16</v>
      </c>
      <c r="O40" s="38"/>
      <c r="P40" s="40">
        <f t="shared" si="34"/>
        <v>150000</v>
      </c>
      <c r="Q40" s="40"/>
      <c r="R40" s="40">
        <f>0</f>
        <v>0</v>
      </c>
      <c r="S40" s="40"/>
      <c r="T40" s="40">
        <f t="shared" si="23"/>
        <v>1562.5</v>
      </c>
      <c r="U40" s="40"/>
      <c r="V40" s="40">
        <f t="shared" si="28"/>
        <v>1562.5</v>
      </c>
      <c r="W40" s="40"/>
      <c r="X40" s="40">
        <f t="shared" si="29"/>
        <v>150000</v>
      </c>
      <c r="Y40" s="40"/>
      <c r="AA40" s="46">
        <v>16</v>
      </c>
      <c r="AB40" s="46"/>
      <c r="AC40" s="48">
        <f t="shared" si="35"/>
        <v>65709.784846621682</v>
      </c>
      <c r="AD40" s="48"/>
      <c r="AE40" s="48">
        <f t="shared" si="17"/>
        <v>6692.6632714151838</v>
      </c>
      <c r="AF40" s="48"/>
      <c r="AG40" s="48">
        <f t="shared" si="18"/>
        <v>684.47692548564248</v>
      </c>
      <c r="AH40" s="48"/>
      <c r="AI40" s="48">
        <f t="shared" si="19"/>
        <v>7377.1401969008266</v>
      </c>
      <c r="AJ40" s="48"/>
      <c r="AK40" s="48">
        <f t="shared" si="31"/>
        <v>59017.121575206496</v>
      </c>
      <c r="AL40" s="48"/>
      <c r="AN40" s="55">
        <v>16</v>
      </c>
      <c r="AO40" s="55"/>
      <c r="AP40" s="57">
        <f t="shared" si="36"/>
        <v>60661.751783680586</v>
      </c>
      <c r="AQ40" s="57"/>
      <c r="AR40" s="57">
        <f t="shared" si="20"/>
        <v>6464.2029875782291</v>
      </c>
      <c r="AS40" s="57"/>
      <c r="AT40" s="57">
        <f t="shared" si="21"/>
        <v>631.89324774667273</v>
      </c>
      <c r="AU40" s="57"/>
      <c r="AV40" s="57">
        <f t="shared" si="22"/>
        <v>7096.0962353249015</v>
      </c>
      <c r="AW40" s="57"/>
      <c r="AX40" s="57">
        <f t="shared" si="33"/>
        <v>54197.548796102354</v>
      </c>
      <c r="AY40" s="57"/>
    </row>
    <row r="41" spans="1:51" x14ac:dyDescent="0.25">
      <c r="A41" s="27">
        <v>17</v>
      </c>
      <c r="B41" s="27"/>
      <c r="C41" s="31">
        <f t="shared" si="24"/>
        <v>50000</v>
      </c>
      <c r="D41" s="31"/>
      <c r="E41" s="31">
        <f>E25</f>
        <v>6250</v>
      </c>
      <c r="F41" s="31"/>
      <c r="G41" s="31">
        <f>C41*E4</f>
        <v>520.83333333333326</v>
      </c>
      <c r="H41" s="31"/>
      <c r="I41" s="31">
        <f t="shared" si="25"/>
        <v>6770.833333333333</v>
      </c>
      <c r="J41" s="31"/>
      <c r="K41" s="31">
        <f t="shared" si="26"/>
        <v>43750</v>
      </c>
      <c r="L41" s="31"/>
      <c r="N41" s="37">
        <v>17</v>
      </c>
      <c r="O41" s="37"/>
      <c r="P41" s="39">
        <f t="shared" si="34"/>
        <v>150000</v>
      </c>
      <c r="Q41" s="39"/>
      <c r="R41" s="39">
        <f>0</f>
        <v>0</v>
      </c>
      <c r="S41" s="39"/>
      <c r="T41" s="39">
        <f t="shared" si="23"/>
        <v>1562.5</v>
      </c>
      <c r="U41" s="39"/>
      <c r="V41" s="39">
        <f t="shared" si="28"/>
        <v>1562.5</v>
      </c>
      <c r="W41" s="39"/>
      <c r="X41" s="39">
        <f t="shared" si="29"/>
        <v>150000</v>
      </c>
      <c r="Y41" s="39"/>
      <c r="AA41" s="45">
        <v>17</v>
      </c>
      <c r="AB41" s="45"/>
      <c r="AC41" s="47">
        <f t="shared" si="35"/>
        <v>59017.121575206496</v>
      </c>
      <c r="AD41" s="47"/>
      <c r="AE41" s="47">
        <f t="shared" si="17"/>
        <v>6839.2237242101428</v>
      </c>
      <c r="AF41" s="47"/>
      <c r="AG41" s="47">
        <f t="shared" si="18"/>
        <v>614.76168307506759</v>
      </c>
      <c r="AH41" s="47"/>
      <c r="AI41" s="47">
        <f t="shared" si="19"/>
        <v>7453.9854072852104</v>
      </c>
      <c r="AJ41" s="47"/>
      <c r="AK41" s="47">
        <f t="shared" si="31"/>
        <v>52177.897850996356</v>
      </c>
      <c r="AL41" s="47"/>
      <c r="AN41" s="54">
        <v>17</v>
      </c>
      <c r="AO41" s="54"/>
      <c r="AP41" s="56">
        <f t="shared" si="36"/>
        <v>54197.548796102354</v>
      </c>
      <c r="AQ41" s="56"/>
      <c r="AR41" s="56">
        <f t="shared" si="20"/>
        <v>6531.5384353655018</v>
      </c>
      <c r="AS41" s="56"/>
      <c r="AT41" s="56">
        <f t="shared" si="21"/>
        <v>564.55779995939952</v>
      </c>
      <c r="AU41" s="56"/>
      <c r="AV41" s="56">
        <f t="shared" si="22"/>
        <v>7096.0962353249015</v>
      </c>
      <c r="AW41" s="56"/>
      <c r="AX41" s="56">
        <f t="shared" si="33"/>
        <v>47666.010360736851</v>
      </c>
      <c r="AY41" s="56"/>
    </row>
    <row r="42" spans="1:51" x14ac:dyDescent="0.25">
      <c r="A42" s="28">
        <v>18</v>
      </c>
      <c r="B42" s="28"/>
      <c r="C42" s="32">
        <f t="shared" si="24"/>
        <v>43750</v>
      </c>
      <c r="D42" s="32"/>
      <c r="E42" s="32">
        <f>E25</f>
        <v>6250</v>
      </c>
      <c r="F42" s="32"/>
      <c r="G42" s="32">
        <f>C42*E4</f>
        <v>455.72916666666663</v>
      </c>
      <c r="H42" s="32"/>
      <c r="I42" s="32">
        <f t="shared" si="25"/>
        <v>6705.729166666667</v>
      </c>
      <c r="J42" s="32"/>
      <c r="K42" s="32">
        <f t="shared" si="26"/>
        <v>37500</v>
      </c>
      <c r="L42" s="32"/>
      <c r="N42" s="38">
        <v>18</v>
      </c>
      <c r="O42" s="38"/>
      <c r="P42" s="40">
        <f t="shared" si="34"/>
        <v>150000</v>
      </c>
      <c r="Q42" s="40"/>
      <c r="R42" s="40">
        <f>0</f>
        <v>0</v>
      </c>
      <c r="S42" s="40"/>
      <c r="T42" s="40">
        <f t="shared" si="23"/>
        <v>1562.5</v>
      </c>
      <c r="U42" s="40"/>
      <c r="V42" s="40">
        <f t="shared" si="28"/>
        <v>1562.5</v>
      </c>
      <c r="W42" s="40"/>
      <c r="X42" s="40">
        <f t="shared" si="29"/>
        <v>150000</v>
      </c>
      <c r="Y42" s="40"/>
      <c r="AA42" s="46">
        <v>18</v>
      </c>
      <c r="AB42" s="46"/>
      <c r="AC42" s="48">
        <f t="shared" si="35"/>
        <v>52177.897850996356</v>
      </c>
      <c r="AD42" s="48"/>
      <c r="AE42" s="48">
        <f t="shared" si="17"/>
        <v>6988.111319329887</v>
      </c>
      <c r="AF42" s="48"/>
      <c r="AG42" s="48">
        <f t="shared" si="18"/>
        <v>543.51976928121201</v>
      </c>
      <c r="AH42" s="48"/>
      <c r="AI42" s="48">
        <f t="shared" si="19"/>
        <v>7531.6310886110987</v>
      </c>
      <c r="AJ42" s="48"/>
      <c r="AK42" s="48">
        <f t="shared" si="31"/>
        <v>45189.786531666468</v>
      </c>
      <c r="AL42" s="48"/>
      <c r="AN42" s="55">
        <v>18</v>
      </c>
      <c r="AO42" s="55"/>
      <c r="AP42" s="57">
        <f t="shared" si="36"/>
        <v>47666.010360736851</v>
      </c>
      <c r="AQ42" s="57"/>
      <c r="AR42" s="57">
        <f t="shared" si="20"/>
        <v>6599.5752940672264</v>
      </c>
      <c r="AS42" s="57"/>
      <c r="AT42" s="57">
        <f t="shared" si="21"/>
        <v>496.52094125767553</v>
      </c>
      <c r="AU42" s="57"/>
      <c r="AV42" s="57">
        <f t="shared" si="22"/>
        <v>7096.0962353249015</v>
      </c>
      <c r="AW42" s="57"/>
      <c r="AX42" s="57">
        <f t="shared" si="33"/>
        <v>41066.435066669626</v>
      </c>
      <c r="AY42" s="57"/>
    </row>
    <row r="43" spans="1:51" x14ac:dyDescent="0.25">
      <c r="A43" s="27">
        <v>19</v>
      </c>
      <c r="B43" s="27"/>
      <c r="C43" s="31">
        <f t="shared" si="24"/>
        <v>37500</v>
      </c>
      <c r="D43" s="31"/>
      <c r="E43" s="31">
        <f>E25</f>
        <v>6250</v>
      </c>
      <c r="F43" s="31"/>
      <c r="G43" s="31">
        <f>C43*E4</f>
        <v>390.625</v>
      </c>
      <c r="H43" s="31"/>
      <c r="I43" s="31">
        <f t="shared" si="25"/>
        <v>6640.625</v>
      </c>
      <c r="J43" s="31"/>
      <c r="K43" s="31">
        <f t="shared" si="26"/>
        <v>31250</v>
      </c>
      <c r="L43" s="31"/>
      <c r="N43" s="37">
        <v>19</v>
      </c>
      <c r="O43" s="37"/>
      <c r="P43" s="39">
        <f t="shared" si="34"/>
        <v>150000</v>
      </c>
      <c r="Q43" s="39"/>
      <c r="R43" s="39">
        <f>0</f>
        <v>0</v>
      </c>
      <c r="S43" s="39"/>
      <c r="T43" s="39">
        <f t="shared" si="23"/>
        <v>1562.5</v>
      </c>
      <c r="U43" s="39"/>
      <c r="V43" s="39">
        <f t="shared" si="28"/>
        <v>1562.5</v>
      </c>
      <c r="W43" s="39"/>
      <c r="X43" s="39">
        <f t="shared" si="29"/>
        <v>150000</v>
      </c>
      <c r="Y43" s="39"/>
      <c r="AA43" s="45">
        <v>19</v>
      </c>
      <c r="AB43" s="45"/>
      <c r="AC43" s="47">
        <f t="shared" si="35"/>
        <v>45189.786531666468</v>
      </c>
      <c r="AD43" s="47"/>
      <c r="AE43" s="47">
        <f t="shared" si="17"/>
        <v>7139.3586360792715</v>
      </c>
      <c r="AF43" s="47"/>
      <c r="AG43" s="47">
        <f t="shared" si="18"/>
        <v>470.72694303819236</v>
      </c>
      <c r="AH43" s="47"/>
      <c r="AI43" s="47">
        <f t="shared" si="19"/>
        <v>7610.0855791174636</v>
      </c>
      <c r="AJ43" s="47"/>
      <c r="AK43" s="47">
        <f t="shared" si="31"/>
        <v>38050.4278955872</v>
      </c>
      <c r="AL43" s="47"/>
      <c r="AN43" s="54">
        <v>19</v>
      </c>
      <c r="AO43" s="54"/>
      <c r="AP43" s="56">
        <f t="shared" si="36"/>
        <v>41066.435066669626</v>
      </c>
      <c r="AQ43" s="56"/>
      <c r="AR43" s="56">
        <f t="shared" si="20"/>
        <v>6668.3208700470932</v>
      </c>
      <c r="AS43" s="56"/>
      <c r="AT43" s="56">
        <f t="shared" si="21"/>
        <v>427.77536527780859</v>
      </c>
      <c r="AU43" s="56"/>
      <c r="AV43" s="56">
        <f t="shared" si="22"/>
        <v>7096.0962353249015</v>
      </c>
      <c r="AW43" s="56"/>
      <c r="AX43" s="56">
        <f t="shared" si="33"/>
        <v>34398.114196622533</v>
      </c>
      <c r="AY43" s="56"/>
    </row>
    <row r="44" spans="1:51" x14ac:dyDescent="0.25">
      <c r="A44" s="28">
        <v>20</v>
      </c>
      <c r="B44" s="28"/>
      <c r="C44" s="32">
        <f t="shared" si="24"/>
        <v>31250</v>
      </c>
      <c r="D44" s="32"/>
      <c r="E44" s="32">
        <f>E25</f>
        <v>6250</v>
      </c>
      <c r="F44" s="32"/>
      <c r="G44" s="32">
        <f>C44*E4</f>
        <v>325.52083333333331</v>
      </c>
      <c r="H44" s="32"/>
      <c r="I44" s="32">
        <f t="shared" si="25"/>
        <v>6575.520833333333</v>
      </c>
      <c r="J44" s="32"/>
      <c r="K44" s="32">
        <f t="shared" si="26"/>
        <v>25000</v>
      </c>
      <c r="L44" s="32"/>
      <c r="N44" s="38">
        <v>20</v>
      </c>
      <c r="O44" s="38"/>
      <c r="P44" s="40">
        <f t="shared" si="34"/>
        <v>150000</v>
      </c>
      <c r="Q44" s="40"/>
      <c r="R44" s="40">
        <f>0</f>
        <v>0</v>
      </c>
      <c r="S44" s="40"/>
      <c r="T44" s="40">
        <f t="shared" si="23"/>
        <v>1562.5</v>
      </c>
      <c r="U44" s="40"/>
      <c r="V44" s="40">
        <f t="shared" si="28"/>
        <v>1562.5</v>
      </c>
      <c r="W44" s="40"/>
      <c r="X44" s="40">
        <f t="shared" si="29"/>
        <v>150000</v>
      </c>
      <c r="Y44" s="40"/>
      <c r="AA44" s="46">
        <v>20</v>
      </c>
      <c r="AB44" s="46"/>
      <c r="AC44" s="48">
        <f t="shared" si="35"/>
        <v>38050.4278955872</v>
      </c>
      <c r="AD44" s="48"/>
      <c r="AE44" s="48">
        <f t="shared" si="17"/>
        <v>7292.9986799875714</v>
      </c>
      <c r="AF44" s="48"/>
      <c r="AG44" s="48">
        <f t="shared" si="18"/>
        <v>396.35862391236662</v>
      </c>
      <c r="AH44" s="48"/>
      <c r="AI44" s="48">
        <f t="shared" si="19"/>
        <v>7689.3573038999384</v>
      </c>
      <c r="AJ44" s="48"/>
      <c r="AK44" s="48">
        <f t="shared" si="31"/>
        <v>30757.42921559963</v>
      </c>
      <c r="AL44" s="48"/>
      <c r="AN44" s="55">
        <v>20</v>
      </c>
      <c r="AO44" s="55"/>
      <c r="AP44" s="57">
        <f t="shared" si="36"/>
        <v>34398.114196622533</v>
      </c>
      <c r="AQ44" s="57"/>
      <c r="AR44" s="57">
        <f t="shared" si="20"/>
        <v>6737.7825457767503</v>
      </c>
      <c r="AS44" s="57"/>
      <c r="AT44" s="57">
        <f t="shared" si="21"/>
        <v>358.31368954815139</v>
      </c>
      <c r="AU44" s="57"/>
      <c r="AV44" s="57">
        <f t="shared" si="22"/>
        <v>7096.0962353249015</v>
      </c>
      <c r="AW44" s="57"/>
      <c r="AX44" s="57">
        <f t="shared" si="33"/>
        <v>27660.331650845783</v>
      </c>
      <c r="AY44" s="57"/>
    </row>
    <row r="45" spans="1:51" x14ac:dyDescent="0.25">
      <c r="A45" s="27">
        <v>21</v>
      </c>
      <c r="B45" s="27"/>
      <c r="C45" s="31">
        <f t="shared" si="24"/>
        <v>25000</v>
      </c>
      <c r="D45" s="31"/>
      <c r="E45" s="31">
        <f>E25</f>
        <v>6250</v>
      </c>
      <c r="F45" s="31"/>
      <c r="G45" s="31">
        <f>C45*E4</f>
        <v>260.41666666666663</v>
      </c>
      <c r="H45" s="31"/>
      <c r="I45" s="31">
        <f t="shared" si="25"/>
        <v>6510.416666666667</v>
      </c>
      <c r="J45" s="31"/>
      <c r="K45" s="31">
        <f t="shared" si="26"/>
        <v>18750</v>
      </c>
      <c r="L45" s="31"/>
      <c r="N45" s="37">
        <v>21</v>
      </c>
      <c r="O45" s="37"/>
      <c r="P45" s="39">
        <f t="shared" si="34"/>
        <v>150000</v>
      </c>
      <c r="Q45" s="39"/>
      <c r="R45" s="39">
        <f>0</f>
        <v>0</v>
      </c>
      <c r="S45" s="39"/>
      <c r="T45" s="39">
        <f t="shared" si="23"/>
        <v>1562.5</v>
      </c>
      <c r="U45" s="39"/>
      <c r="V45" s="39">
        <f t="shared" si="28"/>
        <v>1562.5</v>
      </c>
      <c r="W45" s="39"/>
      <c r="X45" s="39">
        <f t="shared" si="29"/>
        <v>150000</v>
      </c>
      <c r="Y45" s="39"/>
      <c r="AA45" s="45">
        <v>21</v>
      </c>
      <c r="AB45" s="45"/>
      <c r="AC45" s="47">
        <f t="shared" si="35"/>
        <v>30757.42921559963</v>
      </c>
      <c r="AD45" s="47"/>
      <c r="AE45" s="47">
        <f t="shared" si="17"/>
        <v>7449.0648881530678</v>
      </c>
      <c r="AF45" s="47"/>
      <c r="AG45" s="47">
        <f t="shared" si="18"/>
        <v>320.38988766249611</v>
      </c>
      <c r="AH45" s="47"/>
      <c r="AI45" s="47">
        <f t="shared" si="19"/>
        <v>7769.4547758155641</v>
      </c>
      <c r="AJ45" s="47"/>
      <c r="AK45" s="47">
        <f t="shared" si="31"/>
        <v>23308.364327446561</v>
      </c>
      <c r="AL45" s="47"/>
      <c r="AN45" s="54">
        <v>21</v>
      </c>
      <c r="AO45" s="54"/>
      <c r="AP45" s="56">
        <f t="shared" si="36"/>
        <v>27660.331650845783</v>
      </c>
      <c r="AQ45" s="56"/>
      <c r="AR45" s="56">
        <f t="shared" si="20"/>
        <v>6807.9677806285908</v>
      </c>
      <c r="AS45" s="56"/>
      <c r="AT45" s="56">
        <f t="shared" si="21"/>
        <v>288.1284546963102</v>
      </c>
      <c r="AU45" s="56"/>
      <c r="AV45" s="56">
        <f t="shared" si="22"/>
        <v>7096.0962353249015</v>
      </c>
      <c r="AW45" s="56"/>
      <c r="AX45" s="56">
        <f t="shared" si="33"/>
        <v>20852.363870217192</v>
      </c>
      <c r="AY45" s="56"/>
    </row>
    <row r="46" spans="1:51" x14ac:dyDescent="0.25">
      <c r="A46" s="28">
        <v>22</v>
      </c>
      <c r="B46" s="28"/>
      <c r="C46" s="32">
        <f t="shared" si="24"/>
        <v>18750</v>
      </c>
      <c r="D46" s="32"/>
      <c r="E46" s="32">
        <f>E25</f>
        <v>6250</v>
      </c>
      <c r="F46" s="32"/>
      <c r="G46" s="32">
        <f>C46*E4</f>
        <v>195.3125</v>
      </c>
      <c r="H46" s="32"/>
      <c r="I46" s="32">
        <f t="shared" si="25"/>
        <v>6445.3125</v>
      </c>
      <c r="J46" s="32"/>
      <c r="K46" s="32">
        <f t="shared" si="26"/>
        <v>12500</v>
      </c>
      <c r="L46" s="32"/>
      <c r="N46" s="38">
        <v>22</v>
      </c>
      <c r="O46" s="38"/>
      <c r="P46" s="40">
        <f t="shared" si="34"/>
        <v>150000</v>
      </c>
      <c r="Q46" s="40"/>
      <c r="R46" s="40">
        <f>0</f>
        <v>0</v>
      </c>
      <c r="S46" s="40"/>
      <c r="T46" s="40">
        <f t="shared" si="23"/>
        <v>1562.5</v>
      </c>
      <c r="U46" s="40"/>
      <c r="V46" s="40">
        <f t="shared" si="28"/>
        <v>1562.5</v>
      </c>
      <c r="W46" s="40"/>
      <c r="X46" s="40">
        <f t="shared" si="29"/>
        <v>150000</v>
      </c>
      <c r="Y46" s="40"/>
      <c r="AA46" s="46">
        <v>22</v>
      </c>
      <c r="AB46" s="46"/>
      <c r="AC46" s="48">
        <f t="shared" si="35"/>
        <v>23308.364327446561</v>
      </c>
      <c r="AD46" s="48"/>
      <c r="AE46" s="48">
        <f t="shared" si="17"/>
        <v>7607.5911346527409</v>
      </c>
      <c r="AF46" s="48"/>
      <c r="AG46" s="48">
        <f t="shared" si="18"/>
        <v>242.79546174423501</v>
      </c>
      <c r="AH46" s="48"/>
      <c r="AI46" s="48">
        <f t="shared" si="19"/>
        <v>7850.3865963969756</v>
      </c>
      <c r="AJ46" s="48"/>
      <c r="AK46" s="48">
        <f t="shared" si="31"/>
        <v>15700.77319279382</v>
      </c>
      <c r="AL46" s="48"/>
      <c r="AN46" s="55">
        <v>22</v>
      </c>
      <c r="AO46" s="55"/>
      <c r="AP46" s="57">
        <f t="shared" si="36"/>
        <v>20852.363870217192</v>
      </c>
      <c r="AQ46" s="57"/>
      <c r="AR46" s="57">
        <f t="shared" si="20"/>
        <v>6878.8841116768053</v>
      </c>
      <c r="AS46" s="57"/>
      <c r="AT46" s="57">
        <f t="shared" si="21"/>
        <v>217.21212364809574</v>
      </c>
      <c r="AU46" s="57"/>
      <c r="AV46" s="57">
        <f t="shared" si="22"/>
        <v>7096.0962353249015</v>
      </c>
      <c r="AW46" s="57"/>
      <c r="AX46" s="57">
        <f t="shared" si="33"/>
        <v>13973.479758540387</v>
      </c>
      <c r="AY46" s="57"/>
    </row>
    <row r="47" spans="1:51" x14ac:dyDescent="0.25">
      <c r="A47" s="27">
        <v>23</v>
      </c>
      <c r="B47" s="27"/>
      <c r="C47" s="31">
        <f t="shared" si="24"/>
        <v>12500</v>
      </c>
      <c r="D47" s="31"/>
      <c r="E47" s="31">
        <f>E25</f>
        <v>6250</v>
      </c>
      <c r="F47" s="31"/>
      <c r="G47" s="31">
        <f>C47*E4</f>
        <v>130.20833333333331</v>
      </c>
      <c r="H47" s="31"/>
      <c r="I47" s="31">
        <f t="shared" si="25"/>
        <v>6380.208333333333</v>
      </c>
      <c r="J47" s="31"/>
      <c r="K47" s="31">
        <f t="shared" si="26"/>
        <v>6250</v>
      </c>
      <c r="L47" s="31"/>
      <c r="N47" s="37">
        <v>23</v>
      </c>
      <c r="O47" s="37"/>
      <c r="P47" s="39">
        <f t="shared" si="34"/>
        <v>150000</v>
      </c>
      <c r="Q47" s="39"/>
      <c r="R47" s="39">
        <f>0</f>
        <v>0</v>
      </c>
      <c r="S47" s="39"/>
      <c r="T47" s="39">
        <f t="shared" si="23"/>
        <v>1562.5</v>
      </c>
      <c r="U47" s="39"/>
      <c r="V47" s="39">
        <f t="shared" si="28"/>
        <v>1562.5</v>
      </c>
      <c r="W47" s="39"/>
      <c r="X47" s="39">
        <f t="shared" si="29"/>
        <v>150000</v>
      </c>
      <c r="Y47" s="39"/>
      <c r="AA47" s="45">
        <v>23</v>
      </c>
      <c r="AB47" s="45"/>
      <c r="AC47" s="47">
        <f t="shared" si="35"/>
        <v>15700.77319279382</v>
      </c>
      <c r="AD47" s="47"/>
      <c r="AE47" s="47">
        <f t="shared" si="17"/>
        <v>7768.6117360178423</v>
      </c>
      <c r="AF47" s="47"/>
      <c r="AG47" s="47">
        <f t="shared" si="18"/>
        <v>163.54972075826896</v>
      </c>
      <c r="AH47" s="47"/>
      <c r="AI47" s="47">
        <f t="shared" si="19"/>
        <v>7932.1614567761117</v>
      </c>
      <c r="AJ47" s="47"/>
      <c r="AK47" s="47">
        <f t="shared" si="31"/>
        <v>7932.161456775978</v>
      </c>
      <c r="AL47" s="47"/>
      <c r="AN47" s="54">
        <v>23</v>
      </c>
      <c r="AO47" s="54"/>
      <c r="AP47" s="56">
        <f t="shared" si="36"/>
        <v>13973.479758540387</v>
      </c>
      <c r="AQ47" s="56"/>
      <c r="AR47" s="56">
        <f t="shared" si="20"/>
        <v>6950.5391545067723</v>
      </c>
      <c r="AS47" s="56"/>
      <c r="AT47" s="56">
        <f t="shared" si="21"/>
        <v>145.55708081812901</v>
      </c>
      <c r="AU47" s="56"/>
      <c r="AV47" s="56">
        <f t="shared" si="22"/>
        <v>7096.0962353249015</v>
      </c>
      <c r="AW47" s="56"/>
      <c r="AX47" s="56">
        <f t="shared" si="33"/>
        <v>7022.9406040336144</v>
      </c>
      <c r="AY47" s="56"/>
    </row>
    <row r="48" spans="1:51" x14ac:dyDescent="0.25">
      <c r="A48" s="28">
        <v>24</v>
      </c>
      <c r="B48" s="28"/>
      <c r="C48" s="32">
        <f t="shared" si="24"/>
        <v>6250</v>
      </c>
      <c r="D48" s="32"/>
      <c r="E48" s="32">
        <f>E25</f>
        <v>6250</v>
      </c>
      <c r="F48" s="32"/>
      <c r="G48" s="32">
        <f>C48*E4</f>
        <v>65.104166666666657</v>
      </c>
      <c r="H48" s="32"/>
      <c r="I48" s="32">
        <f t="shared" si="25"/>
        <v>6315.104166666667</v>
      </c>
      <c r="J48" s="32"/>
      <c r="K48" s="32">
        <f t="shared" si="26"/>
        <v>0</v>
      </c>
      <c r="L48" s="32"/>
      <c r="N48" s="38">
        <v>24</v>
      </c>
      <c r="O48" s="38"/>
      <c r="P48" s="40">
        <f t="shared" si="34"/>
        <v>150000</v>
      </c>
      <c r="Q48" s="40"/>
      <c r="R48" s="40">
        <f>C4</f>
        <v>150000</v>
      </c>
      <c r="S48" s="40"/>
      <c r="T48" s="40">
        <f t="shared" si="23"/>
        <v>1562.5</v>
      </c>
      <c r="U48" s="40"/>
      <c r="V48" s="40">
        <f t="shared" si="28"/>
        <v>151562.5</v>
      </c>
      <c r="W48" s="40"/>
      <c r="X48" s="40">
        <f t="shared" si="29"/>
        <v>0</v>
      </c>
      <c r="Y48" s="40"/>
      <c r="AA48" s="46">
        <v>24</v>
      </c>
      <c r="AB48" s="46"/>
      <c r="AC48" s="48">
        <f t="shared" si="35"/>
        <v>7932.161456775978</v>
      </c>
      <c r="AD48" s="48"/>
      <c r="AE48" s="48">
        <f t="shared" si="17"/>
        <v>7932.1614567761126</v>
      </c>
      <c r="AF48" s="48"/>
      <c r="AG48" s="48">
        <f t="shared" si="18"/>
        <v>82.626681841416428</v>
      </c>
      <c r="AH48" s="48"/>
      <c r="AI48" s="48">
        <f>($AC$25/24)*((1+$E$4)^AA48)</f>
        <v>8014.7881386175286</v>
      </c>
      <c r="AJ48" s="48"/>
      <c r="AK48" s="48">
        <f t="shared" si="31"/>
        <v>-1.3460521586239338E-10</v>
      </c>
      <c r="AL48" s="48"/>
      <c r="AN48" s="55">
        <v>24</v>
      </c>
      <c r="AO48" s="55"/>
      <c r="AP48" s="57">
        <f t="shared" si="36"/>
        <v>7022.9406040336144</v>
      </c>
      <c r="AQ48" s="57"/>
      <c r="AR48" s="57">
        <f t="shared" si="20"/>
        <v>7022.9406040328849</v>
      </c>
      <c r="AS48" s="57"/>
      <c r="AT48" s="57">
        <f t="shared" si="21"/>
        <v>73.155631292016807</v>
      </c>
      <c r="AU48" s="57"/>
      <c r="AV48" s="57">
        <f>$AP$25*($E$4/(1-((1+$E$4)^(-24))))</f>
        <v>7096.0962353249015</v>
      </c>
      <c r="AW48" s="57"/>
      <c r="AX48" s="57">
        <f t="shared" si="33"/>
        <v>7.2941475082188845E-10</v>
      </c>
      <c r="AY48" s="57"/>
    </row>
    <row r="49" spans="1:51" ht="15.75" x14ac:dyDescent="0.3">
      <c r="A49" s="34" t="s">
        <v>38</v>
      </c>
      <c r="B49" s="34"/>
      <c r="C49" s="34"/>
      <c r="D49" s="34"/>
      <c r="E49" s="34"/>
      <c r="F49" s="34"/>
      <c r="G49" s="33">
        <f>SUM(G25:H48)</f>
        <v>19531.25</v>
      </c>
      <c r="H49" s="27"/>
      <c r="I49" s="33">
        <f>I25+I26+I27+I28+I29+I30+I31+I32+I33+I34+I35+I36+I37+I38+I39+I40+I41+I42+I43+I44+I45+I46+I47+I48</f>
        <v>169531.25</v>
      </c>
      <c r="J49" s="27"/>
      <c r="K49" s="5"/>
      <c r="L49" s="5"/>
      <c r="N49" s="42" t="s">
        <v>38</v>
      </c>
      <c r="O49" s="42"/>
      <c r="P49" s="42"/>
      <c r="Q49" s="42"/>
      <c r="R49" s="42"/>
      <c r="S49" s="42"/>
      <c r="T49" s="41">
        <f>SUM(T25:U48)</f>
        <v>37500</v>
      </c>
      <c r="U49" s="37"/>
      <c r="V49" s="41">
        <f>V25+V26+V27+V28+V29+V30+V31+V32+V33+V34+V35+V36+V37+V38+V39+V40+V41+V42+V43+V44+V45+V46+V47+V48</f>
        <v>187500</v>
      </c>
      <c r="W49" s="37"/>
      <c r="X49" s="6"/>
      <c r="Y49" s="6"/>
      <c r="AA49" s="51" t="s">
        <v>38</v>
      </c>
      <c r="AB49" s="51"/>
      <c r="AC49" s="51"/>
      <c r="AD49" s="51"/>
      <c r="AE49" s="51"/>
      <c r="AF49" s="51"/>
      <c r="AG49" s="49">
        <f>SUM(AG25:AH48)</f>
        <v>21184.449445899481</v>
      </c>
      <c r="AH49" s="45"/>
      <c r="AI49" s="49">
        <f>AI25+AI26+AI27+AI28+AI29+AI30+AI31+AI32+AI33+AI34+AI35+AI36+AI37+AI38+AI39+AI40+AI41+AI42+AI43+AI44+AI45+AI46+AI47+AI48</f>
        <v>171184.44944589961</v>
      </c>
      <c r="AJ49" s="45"/>
      <c r="AK49" s="7"/>
      <c r="AL49" s="7"/>
      <c r="AN49" s="59" t="s">
        <v>38</v>
      </c>
      <c r="AO49" s="59"/>
      <c r="AP49" s="59"/>
      <c r="AQ49" s="59"/>
      <c r="AR49" s="59"/>
      <c r="AS49" s="59"/>
      <c r="AT49" s="58">
        <f>SUM(AT25:AU48)</f>
        <v>20306.309647798367</v>
      </c>
      <c r="AU49" s="54"/>
      <c r="AV49" s="58">
        <f>AV25+AV26+AV27+AV28+AV29+AV30+AV31+AV32+AV33+AV34+AV35+AV36+AV37+AV38+AV39+AV40+AV41+AV42+AV43+AV44+AV45+AV46+AV47+AV48</f>
        <v>170306.30964779764</v>
      </c>
      <c r="AW49" s="54"/>
      <c r="AX49" s="8"/>
      <c r="AY49" s="8"/>
    </row>
    <row r="51" spans="1:51" ht="15.75" x14ac:dyDescent="0.3">
      <c r="A51" s="34" t="s">
        <v>39</v>
      </c>
      <c r="B51" s="34"/>
      <c r="C51" s="34"/>
      <c r="D51" s="34"/>
      <c r="E51" s="34"/>
      <c r="F51" s="34"/>
      <c r="G51" s="34"/>
      <c r="H51" s="34"/>
      <c r="I51" s="34"/>
      <c r="J51" s="34"/>
      <c r="K51" s="34"/>
      <c r="L51" s="34"/>
      <c r="N51" s="42" t="s">
        <v>39</v>
      </c>
      <c r="O51" s="42"/>
      <c r="P51" s="42"/>
      <c r="Q51" s="42"/>
      <c r="R51" s="42"/>
      <c r="S51" s="42"/>
      <c r="T51" s="42"/>
      <c r="U51" s="42"/>
      <c r="V51" s="42"/>
      <c r="W51" s="42"/>
      <c r="X51" s="42"/>
      <c r="Y51" s="42"/>
      <c r="AA51" s="51" t="s">
        <v>39</v>
      </c>
      <c r="AB51" s="51"/>
      <c r="AC51" s="51"/>
      <c r="AD51" s="51"/>
      <c r="AE51" s="51"/>
      <c r="AF51" s="51"/>
      <c r="AG51" s="51"/>
      <c r="AH51" s="51"/>
      <c r="AI51" s="51"/>
      <c r="AJ51" s="51"/>
      <c r="AK51" s="51"/>
      <c r="AL51" s="51"/>
      <c r="AN51" s="59" t="s">
        <v>39</v>
      </c>
      <c r="AO51" s="59"/>
      <c r="AP51" s="59"/>
      <c r="AQ51" s="59"/>
      <c r="AR51" s="59"/>
      <c r="AS51" s="59"/>
      <c r="AT51" s="59"/>
      <c r="AU51" s="59"/>
      <c r="AV51" s="59"/>
      <c r="AW51" s="59"/>
      <c r="AX51" s="59"/>
      <c r="AY51" s="59"/>
    </row>
    <row r="52" spans="1:51" x14ac:dyDescent="0.25">
      <c r="A52" s="28" t="s">
        <v>29</v>
      </c>
      <c r="B52" s="28"/>
      <c r="C52" s="28" t="s">
        <v>30</v>
      </c>
      <c r="D52" s="28"/>
      <c r="E52" s="28" t="s">
        <v>31</v>
      </c>
      <c r="F52" s="28"/>
      <c r="G52" s="28" t="s">
        <v>32</v>
      </c>
      <c r="H52" s="28"/>
      <c r="I52" s="28" t="s">
        <v>33</v>
      </c>
      <c r="J52" s="28"/>
      <c r="K52" s="28" t="s">
        <v>40</v>
      </c>
      <c r="L52" s="28"/>
      <c r="N52" s="38" t="s">
        <v>29</v>
      </c>
      <c r="O52" s="38"/>
      <c r="P52" s="38" t="s">
        <v>30</v>
      </c>
      <c r="Q52" s="38"/>
      <c r="R52" s="38" t="s">
        <v>31</v>
      </c>
      <c r="S52" s="38"/>
      <c r="T52" s="38" t="s">
        <v>32</v>
      </c>
      <c r="U52" s="38"/>
      <c r="V52" s="38" t="s">
        <v>33</v>
      </c>
      <c r="W52" s="38"/>
      <c r="X52" s="38" t="s">
        <v>40</v>
      </c>
      <c r="Y52" s="38"/>
      <c r="AA52" s="46" t="s">
        <v>29</v>
      </c>
      <c r="AB52" s="46"/>
      <c r="AC52" s="46" t="s">
        <v>30</v>
      </c>
      <c r="AD52" s="46"/>
      <c r="AE52" s="46" t="s">
        <v>31</v>
      </c>
      <c r="AF52" s="46"/>
      <c r="AG52" s="46" t="s">
        <v>32</v>
      </c>
      <c r="AH52" s="46"/>
      <c r="AI52" s="46" t="s">
        <v>33</v>
      </c>
      <c r="AJ52" s="46"/>
      <c r="AK52" s="46" t="s">
        <v>40</v>
      </c>
      <c r="AL52" s="46"/>
      <c r="AN52" s="55" t="s">
        <v>29</v>
      </c>
      <c r="AO52" s="55"/>
      <c r="AP52" s="55" t="s">
        <v>30</v>
      </c>
      <c r="AQ52" s="55"/>
      <c r="AR52" s="55" t="s">
        <v>31</v>
      </c>
      <c r="AS52" s="55"/>
      <c r="AT52" s="55" t="s">
        <v>32</v>
      </c>
      <c r="AU52" s="55"/>
      <c r="AV52" s="55" t="s">
        <v>33</v>
      </c>
      <c r="AW52" s="55"/>
      <c r="AX52" s="55" t="s">
        <v>40</v>
      </c>
      <c r="AY52" s="55"/>
    </row>
    <row r="53" spans="1:51" x14ac:dyDescent="0.25">
      <c r="A53" s="27">
        <v>1</v>
      </c>
      <c r="B53" s="27"/>
      <c r="C53" s="33">
        <f>C4</f>
        <v>150000</v>
      </c>
      <c r="D53" s="27"/>
      <c r="E53" s="33">
        <f>C4/36</f>
        <v>4166.666666666667</v>
      </c>
      <c r="F53" s="27"/>
      <c r="G53" s="33">
        <f>C53*$E$4</f>
        <v>1562.5</v>
      </c>
      <c r="H53" s="27"/>
      <c r="I53" s="33">
        <f>E53+G53</f>
        <v>5729.166666666667</v>
      </c>
      <c r="J53" s="33"/>
      <c r="K53" s="33">
        <f>C53-E53</f>
        <v>145833.33333333334</v>
      </c>
      <c r="L53" s="27"/>
      <c r="N53" s="37">
        <v>1</v>
      </c>
      <c r="O53" s="37"/>
      <c r="P53" s="41">
        <f>C4</f>
        <v>150000</v>
      </c>
      <c r="Q53" s="37"/>
      <c r="R53" s="41">
        <f>0</f>
        <v>0</v>
      </c>
      <c r="S53" s="37"/>
      <c r="T53" s="41">
        <f>P53*$E$4</f>
        <v>1562.5</v>
      </c>
      <c r="U53" s="37"/>
      <c r="V53" s="41">
        <f>R53+T53</f>
        <v>1562.5</v>
      </c>
      <c r="W53" s="41"/>
      <c r="X53" s="41">
        <f>P53-R53</f>
        <v>150000</v>
      </c>
      <c r="Y53" s="37"/>
      <c r="AA53" s="45">
        <v>1</v>
      </c>
      <c r="AB53" s="45"/>
      <c r="AC53" s="49">
        <f>C4</f>
        <v>150000</v>
      </c>
      <c r="AD53" s="45"/>
      <c r="AE53" s="49">
        <f>AI53-AG53</f>
        <v>2647.5694444444453</v>
      </c>
      <c r="AF53" s="45"/>
      <c r="AG53" s="49">
        <f>AC53*$E$4</f>
        <v>1562.5</v>
      </c>
      <c r="AH53" s="45"/>
      <c r="AI53" s="49">
        <f>($AC$53/36)*((1+$E$4)^AA53)</f>
        <v>4210.0694444444453</v>
      </c>
      <c r="AJ53" s="49"/>
      <c r="AK53" s="49">
        <f>AC53-AE53</f>
        <v>147352.43055555556</v>
      </c>
      <c r="AL53" s="45"/>
      <c r="AN53" s="54">
        <v>1</v>
      </c>
      <c r="AO53" s="54"/>
      <c r="AP53" s="58">
        <f>C4</f>
        <v>150000</v>
      </c>
      <c r="AQ53" s="54"/>
      <c r="AR53" s="58">
        <f>AV53-AT53</f>
        <v>3455.5438365074615</v>
      </c>
      <c r="AS53" s="54"/>
      <c r="AT53" s="58">
        <f>AP53*$E$4</f>
        <v>1562.5</v>
      </c>
      <c r="AU53" s="54"/>
      <c r="AV53" s="58">
        <f>$AP$53*($E$4/(1-((1+$E$4)^(-36))))</f>
        <v>5018.0438365074615</v>
      </c>
      <c r="AW53" s="58"/>
      <c r="AX53" s="58">
        <f>AP53-AR53</f>
        <v>146544.45616349255</v>
      </c>
      <c r="AY53" s="54"/>
    </row>
    <row r="54" spans="1:51" x14ac:dyDescent="0.25">
      <c r="A54" s="28">
        <v>2</v>
      </c>
      <c r="B54" s="28"/>
      <c r="C54" s="35">
        <f>K53</f>
        <v>145833.33333333334</v>
      </c>
      <c r="D54" s="28"/>
      <c r="E54" s="35">
        <f>E53</f>
        <v>4166.666666666667</v>
      </c>
      <c r="F54" s="28"/>
      <c r="G54" s="35">
        <f t="shared" ref="G54:G88" si="37">C54*$E$4</f>
        <v>1519.0972222222222</v>
      </c>
      <c r="H54" s="28"/>
      <c r="I54" s="35">
        <f>E54+G54</f>
        <v>5685.7638888888887</v>
      </c>
      <c r="J54" s="35"/>
      <c r="K54" s="35">
        <f>C54-E54</f>
        <v>141666.66666666669</v>
      </c>
      <c r="L54" s="28"/>
      <c r="N54" s="38">
        <v>2</v>
      </c>
      <c r="O54" s="38"/>
      <c r="P54" s="43">
        <f>X53</f>
        <v>150000</v>
      </c>
      <c r="Q54" s="38"/>
      <c r="R54" s="43">
        <f>0</f>
        <v>0</v>
      </c>
      <c r="S54" s="38"/>
      <c r="T54" s="43">
        <f t="shared" ref="T54:T88" si="38">P54*$E$4</f>
        <v>1562.5</v>
      </c>
      <c r="U54" s="38"/>
      <c r="V54" s="43">
        <f>R54+T54</f>
        <v>1562.5</v>
      </c>
      <c r="W54" s="43"/>
      <c r="X54" s="43">
        <f>P54-R54</f>
        <v>150000</v>
      </c>
      <c r="Y54" s="38"/>
      <c r="AA54" s="46">
        <v>2</v>
      </c>
      <c r="AB54" s="46"/>
      <c r="AC54" s="52">
        <f>AK53</f>
        <v>147352.43055555556</v>
      </c>
      <c r="AD54" s="46"/>
      <c r="AE54" s="52">
        <f t="shared" ref="AE54:AE88" si="39">AI54-AG54</f>
        <v>2719.0031828703713</v>
      </c>
      <c r="AF54" s="46"/>
      <c r="AG54" s="52">
        <f t="shared" ref="AG54:AG88" si="40">AC54*$E$4</f>
        <v>1534.9211516203704</v>
      </c>
      <c r="AH54" s="46"/>
      <c r="AI54" s="52">
        <f t="shared" ref="AI54:AI88" si="41">($AC$53/36)*((1+$E$4)^AA54)</f>
        <v>4253.9243344907418</v>
      </c>
      <c r="AJ54" s="52"/>
      <c r="AK54" s="52">
        <f>AC54-AE54</f>
        <v>144633.4273726852</v>
      </c>
      <c r="AL54" s="46"/>
      <c r="AN54" s="55">
        <v>2</v>
      </c>
      <c r="AO54" s="55"/>
      <c r="AP54" s="60">
        <f>AX53</f>
        <v>146544.45616349255</v>
      </c>
      <c r="AQ54" s="55"/>
      <c r="AR54" s="60">
        <f t="shared" ref="AR54:AR88" si="42">AV54-AT54</f>
        <v>3491.5390848044144</v>
      </c>
      <c r="AS54" s="55"/>
      <c r="AT54" s="60">
        <f t="shared" ref="AT54:AT88" si="43">AP54*$E$4</f>
        <v>1526.5047517030473</v>
      </c>
      <c r="AU54" s="55"/>
      <c r="AV54" s="60">
        <f t="shared" ref="AV54:AV87" si="44">$AP$53*($E$4/(1-((1+$E$4)^(-36))))</f>
        <v>5018.0438365074615</v>
      </c>
      <c r="AW54" s="60"/>
      <c r="AX54" s="60">
        <f>AP54-AR54</f>
        <v>143052.91707868813</v>
      </c>
      <c r="AY54" s="55"/>
    </row>
    <row r="55" spans="1:51" x14ac:dyDescent="0.25">
      <c r="A55" s="27">
        <v>3</v>
      </c>
      <c r="B55" s="27"/>
      <c r="C55" s="33">
        <f>K54</f>
        <v>141666.66666666669</v>
      </c>
      <c r="D55" s="27"/>
      <c r="E55" s="33">
        <f>E54</f>
        <v>4166.666666666667</v>
      </c>
      <c r="F55" s="27"/>
      <c r="G55" s="33">
        <f t="shared" si="37"/>
        <v>1475.6944444444446</v>
      </c>
      <c r="H55" s="27"/>
      <c r="I55" s="33">
        <f t="shared" ref="I55:I88" si="45">E55+G55</f>
        <v>5642.3611111111113</v>
      </c>
      <c r="J55" s="33"/>
      <c r="K55" s="33">
        <f t="shared" ref="K55:K88" si="46">C55-E55</f>
        <v>137500.00000000003</v>
      </c>
      <c r="L55" s="27"/>
      <c r="N55" s="37">
        <v>3</v>
      </c>
      <c r="O55" s="37"/>
      <c r="P55" s="41">
        <f>X54</f>
        <v>150000</v>
      </c>
      <c r="Q55" s="37"/>
      <c r="R55" s="41">
        <f>0</f>
        <v>0</v>
      </c>
      <c r="S55" s="37"/>
      <c r="T55" s="41">
        <f t="shared" si="38"/>
        <v>1562.5</v>
      </c>
      <c r="U55" s="37"/>
      <c r="V55" s="41">
        <f t="shared" ref="V55:V88" si="47">R55+T55</f>
        <v>1562.5</v>
      </c>
      <c r="W55" s="41"/>
      <c r="X55" s="41">
        <f t="shared" ref="X55:X88" si="48">P55-R55</f>
        <v>150000</v>
      </c>
      <c r="Y55" s="37"/>
      <c r="AA55" s="45">
        <v>3</v>
      </c>
      <c r="AB55" s="45"/>
      <c r="AC55" s="49">
        <f>AK54</f>
        <v>144633.4273726852</v>
      </c>
      <c r="AD55" s="45"/>
      <c r="AE55" s="49">
        <f t="shared" si="39"/>
        <v>2791.6378445095493</v>
      </c>
      <c r="AF55" s="45"/>
      <c r="AG55" s="49">
        <f t="shared" si="40"/>
        <v>1506.598201798804</v>
      </c>
      <c r="AH55" s="45"/>
      <c r="AI55" s="49">
        <f t="shared" si="41"/>
        <v>4298.2360463083533</v>
      </c>
      <c r="AJ55" s="49"/>
      <c r="AK55" s="49">
        <f t="shared" ref="AK55:AK88" si="49">AC55-AE55</f>
        <v>141841.78952817564</v>
      </c>
      <c r="AL55" s="45"/>
      <c r="AN55" s="54">
        <v>3</v>
      </c>
      <c r="AO55" s="54"/>
      <c r="AP55" s="58">
        <f>AX54</f>
        <v>143052.91707868813</v>
      </c>
      <c r="AQ55" s="54"/>
      <c r="AR55" s="58">
        <f t="shared" si="42"/>
        <v>3527.9092836044601</v>
      </c>
      <c r="AS55" s="54"/>
      <c r="AT55" s="58">
        <f t="shared" si="43"/>
        <v>1490.1345529030013</v>
      </c>
      <c r="AU55" s="54"/>
      <c r="AV55" s="58">
        <f t="shared" si="44"/>
        <v>5018.0438365074615</v>
      </c>
      <c r="AW55" s="58"/>
      <c r="AX55" s="58">
        <f t="shared" ref="AX55:AX88" si="50">AP55-AR55</f>
        <v>139525.00779508366</v>
      </c>
      <c r="AY55" s="54"/>
    </row>
    <row r="56" spans="1:51" x14ac:dyDescent="0.25">
      <c r="A56" s="28">
        <v>4</v>
      </c>
      <c r="B56" s="28"/>
      <c r="C56" s="35">
        <f t="shared" ref="C56:C88" si="51">K55</f>
        <v>137500.00000000003</v>
      </c>
      <c r="D56" s="28"/>
      <c r="E56" s="35">
        <f>E55</f>
        <v>4166.666666666667</v>
      </c>
      <c r="F56" s="28"/>
      <c r="G56" s="35">
        <f t="shared" si="37"/>
        <v>1432.291666666667</v>
      </c>
      <c r="H56" s="28"/>
      <c r="I56" s="35">
        <f t="shared" si="45"/>
        <v>5598.9583333333339</v>
      </c>
      <c r="J56" s="35"/>
      <c r="K56" s="35">
        <f t="shared" si="46"/>
        <v>133333.33333333337</v>
      </c>
      <c r="L56" s="28"/>
      <c r="N56" s="38">
        <v>4</v>
      </c>
      <c r="O56" s="38"/>
      <c r="P56" s="43">
        <f t="shared" ref="P56:P88" si="52">X55</f>
        <v>150000</v>
      </c>
      <c r="Q56" s="38"/>
      <c r="R56" s="43">
        <f>0</f>
        <v>0</v>
      </c>
      <c r="S56" s="38"/>
      <c r="T56" s="43">
        <f t="shared" si="38"/>
        <v>1562.5</v>
      </c>
      <c r="U56" s="38"/>
      <c r="V56" s="43">
        <f t="shared" si="47"/>
        <v>1562.5</v>
      </c>
      <c r="W56" s="43"/>
      <c r="X56" s="43">
        <f t="shared" si="48"/>
        <v>150000</v>
      </c>
      <c r="Y56" s="38"/>
      <c r="AA56" s="46">
        <v>4</v>
      </c>
      <c r="AB56" s="46"/>
      <c r="AC56" s="52">
        <f t="shared" ref="AC56:AC88" si="53">AK55</f>
        <v>141841.78952817564</v>
      </c>
      <c r="AD56" s="46"/>
      <c r="AE56" s="52">
        <f t="shared" si="39"/>
        <v>2865.4906975389031</v>
      </c>
      <c r="AF56" s="46"/>
      <c r="AG56" s="52">
        <f t="shared" si="40"/>
        <v>1477.5186409184962</v>
      </c>
      <c r="AH56" s="46"/>
      <c r="AI56" s="52">
        <f t="shared" si="41"/>
        <v>4343.0093384573993</v>
      </c>
      <c r="AJ56" s="52"/>
      <c r="AK56" s="52">
        <f t="shared" si="49"/>
        <v>138976.29883063672</v>
      </c>
      <c r="AL56" s="46"/>
      <c r="AN56" s="55">
        <v>4</v>
      </c>
      <c r="AO56" s="55"/>
      <c r="AP56" s="60">
        <f t="shared" ref="AP56:AP88" si="54">AX55</f>
        <v>139525.00779508366</v>
      </c>
      <c r="AQ56" s="55"/>
      <c r="AR56" s="60">
        <f t="shared" si="42"/>
        <v>3564.658338642007</v>
      </c>
      <c r="AS56" s="55"/>
      <c r="AT56" s="60">
        <f t="shared" si="43"/>
        <v>1453.3854978654547</v>
      </c>
      <c r="AU56" s="55"/>
      <c r="AV56" s="60">
        <f t="shared" si="44"/>
        <v>5018.0438365074615</v>
      </c>
      <c r="AW56" s="60"/>
      <c r="AX56" s="60">
        <f t="shared" si="50"/>
        <v>135960.34945644165</v>
      </c>
      <c r="AY56" s="55"/>
    </row>
    <row r="57" spans="1:51" x14ac:dyDescent="0.25">
      <c r="A57" s="27">
        <v>5</v>
      </c>
      <c r="B57" s="27"/>
      <c r="C57" s="33">
        <f t="shared" si="51"/>
        <v>133333.33333333337</v>
      </c>
      <c r="D57" s="27"/>
      <c r="E57" s="33">
        <f t="shared" ref="E57:E88" si="55">E56</f>
        <v>4166.666666666667</v>
      </c>
      <c r="F57" s="27"/>
      <c r="G57" s="33">
        <f t="shared" si="37"/>
        <v>1388.8888888888891</v>
      </c>
      <c r="H57" s="27"/>
      <c r="I57" s="33">
        <f t="shared" si="45"/>
        <v>5555.5555555555566</v>
      </c>
      <c r="J57" s="33"/>
      <c r="K57" s="33">
        <f t="shared" si="46"/>
        <v>129166.6666666667</v>
      </c>
      <c r="L57" s="27"/>
      <c r="N57" s="37">
        <v>5</v>
      </c>
      <c r="O57" s="37"/>
      <c r="P57" s="41">
        <f t="shared" si="52"/>
        <v>150000</v>
      </c>
      <c r="Q57" s="37"/>
      <c r="R57" s="41">
        <f>0</f>
        <v>0</v>
      </c>
      <c r="S57" s="37"/>
      <c r="T57" s="41">
        <f t="shared" si="38"/>
        <v>1562.5</v>
      </c>
      <c r="U57" s="37"/>
      <c r="V57" s="41">
        <f t="shared" si="47"/>
        <v>1562.5</v>
      </c>
      <c r="W57" s="41"/>
      <c r="X57" s="41">
        <f t="shared" si="48"/>
        <v>150000</v>
      </c>
      <c r="Y57" s="37"/>
      <c r="AA57" s="45">
        <v>5</v>
      </c>
      <c r="AB57" s="45"/>
      <c r="AC57" s="49">
        <f t="shared" si="53"/>
        <v>138976.29883063672</v>
      </c>
      <c r="AD57" s="45"/>
      <c r="AE57" s="49">
        <f t="shared" si="39"/>
        <v>2940.579239580532</v>
      </c>
      <c r="AF57" s="45"/>
      <c r="AG57" s="49">
        <f t="shared" si="40"/>
        <v>1447.6697794857992</v>
      </c>
      <c r="AH57" s="45"/>
      <c r="AI57" s="49">
        <f t="shared" si="41"/>
        <v>4388.2490190663311</v>
      </c>
      <c r="AJ57" s="49"/>
      <c r="AK57" s="49">
        <f t="shared" si="49"/>
        <v>136035.7195910562</v>
      </c>
      <c r="AL57" s="45"/>
      <c r="AN57" s="54">
        <v>5</v>
      </c>
      <c r="AO57" s="54"/>
      <c r="AP57" s="58">
        <f t="shared" si="54"/>
        <v>135960.34945644165</v>
      </c>
      <c r="AQ57" s="54"/>
      <c r="AR57" s="58">
        <f t="shared" si="42"/>
        <v>3601.7901963361946</v>
      </c>
      <c r="AS57" s="54"/>
      <c r="AT57" s="58">
        <f t="shared" si="43"/>
        <v>1416.2536401712671</v>
      </c>
      <c r="AU57" s="54"/>
      <c r="AV57" s="58">
        <f t="shared" si="44"/>
        <v>5018.0438365074615</v>
      </c>
      <c r="AW57" s="58"/>
      <c r="AX57" s="58">
        <f t="shared" si="50"/>
        <v>132358.55926010545</v>
      </c>
      <c r="AY57" s="54"/>
    </row>
    <row r="58" spans="1:51" x14ac:dyDescent="0.25">
      <c r="A58" s="28">
        <v>6</v>
      </c>
      <c r="B58" s="28"/>
      <c r="C58" s="35">
        <f t="shared" si="51"/>
        <v>129166.6666666667</v>
      </c>
      <c r="D58" s="28"/>
      <c r="E58" s="35">
        <f t="shared" si="55"/>
        <v>4166.666666666667</v>
      </c>
      <c r="F58" s="28"/>
      <c r="G58" s="35">
        <f t="shared" si="37"/>
        <v>1345.4861111111113</v>
      </c>
      <c r="H58" s="28"/>
      <c r="I58" s="35">
        <f t="shared" si="45"/>
        <v>5512.1527777777783</v>
      </c>
      <c r="J58" s="35"/>
      <c r="K58" s="35">
        <f t="shared" si="46"/>
        <v>125000.00000000003</v>
      </c>
      <c r="L58" s="28"/>
      <c r="N58" s="38">
        <v>6</v>
      </c>
      <c r="O58" s="38"/>
      <c r="P58" s="43">
        <f t="shared" si="52"/>
        <v>150000</v>
      </c>
      <c r="Q58" s="38"/>
      <c r="R58" s="43">
        <f>0</f>
        <v>0</v>
      </c>
      <c r="S58" s="38"/>
      <c r="T58" s="43">
        <f t="shared" si="38"/>
        <v>1562.5</v>
      </c>
      <c r="U58" s="38"/>
      <c r="V58" s="43">
        <f t="shared" si="47"/>
        <v>1562.5</v>
      </c>
      <c r="W58" s="43"/>
      <c r="X58" s="43">
        <f t="shared" si="48"/>
        <v>150000</v>
      </c>
      <c r="Y58" s="38"/>
      <c r="AA58" s="46">
        <v>6</v>
      </c>
      <c r="AB58" s="46"/>
      <c r="AC58" s="52">
        <f t="shared" si="53"/>
        <v>136035.7195910562</v>
      </c>
      <c r="AD58" s="46"/>
      <c r="AE58" s="52">
        <f t="shared" si="39"/>
        <v>3016.9212006081034</v>
      </c>
      <c r="AF58" s="46"/>
      <c r="AG58" s="52">
        <f t="shared" si="40"/>
        <v>1417.0387457401687</v>
      </c>
      <c r="AH58" s="46"/>
      <c r="AI58" s="52">
        <f t="shared" si="41"/>
        <v>4433.9599463482718</v>
      </c>
      <c r="AJ58" s="52"/>
      <c r="AK58" s="52">
        <f t="shared" si="49"/>
        <v>133018.79839044809</v>
      </c>
      <c r="AL58" s="46"/>
      <c r="AN58" s="55">
        <v>6</v>
      </c>
      <c r="AO58" s="55"/>
      <c r="AP58" s="60">
        <f t="shared" si="54"/>
        <v>132358.55926010545</v>
      </c>
      <c r="AQ58" s="55"/>
      <c r="AR58" s="60">
        <f t="shared" si="42"/>
        <v>3639.3088442146964</v>
      </c>
      <c r="AS58" s="55"/>
      <c r="AT58" s="60">
        <f t="shared" si="43"/>
        <v>1378.7349922927651</v>
      </c>
      <c r="AU58" s="55"/>
      <c r="AV58" s="60">
        <f t="shared" si="44"/>
        <v>5018.0438365074615</v>
      </c>
      <c r="AW58" s="60"/>
      <c r="AX58" s="60">
        <f t="shared" si="50"/>
        <v>128719.25041589075</v>
      </c>
      <c r="AY58" s="55"/>
    </row>
    <row r="59" spans="1:51" x14ac:dyDescent="0.25">
      <c r="A59" s="27">
        <v>7</v>
      </c>
      <c r="B59" s="27"/>
      <c r="C59" s="33">
        <f t="shared" si="51"/>
        <v>125000.00000000003</v>
      </c>
      <c r="D59" s="27"/>
      <c r="E59" s="33">
        <f t="shared" si="55"/>
        <v>4166.666666666667</v>
      </c>
      <c r="F59" s="27"/>
      <c r="G59" s="33">
        <f t="shared" si="37"/>
        <v>1302.0833333333335</v>
      </c>
      <c r="H59" s="27"/>
      <c r="I59" s="33">
        <f t="shared" si="45"/>
        <v>5468.75</v>
      </c>
      <c r="J59" s="33"/>
      <c r="K59" s="33">
        <f t="shared" si="46"/>
        <v>120833.33333333336</v>
      </c>
      <c r="L59" s="27"/>
      <c r="N59" s="37">
        <v>7</v>
      </c>
      <c r="O59" s="37"/>
      <c r="P59" s="41">
        <f t="shared" si="52"/>
        <v>150000</v>
      </c>
      <c r="Q59" s="37"/>
      <c r="R59" s="41">
        <f>0</f>
        <v>0</v>
      </c>
      <c r="S59" s="37"/>
      <c r="T59" s="41">
        <f t="shared" si="38"/>
        <v>1562.5</v>
      </c>
      <c r="U59" s="37"/>
      <c r="V59" s="41">
        <f t="shared" si="47"/>
        <v>1562.5</v>
      </c>
      <c r="W59" s="41"/>
      <c r="X59" s="41">
        <f t="shared" si="48"/>
        <v>150000</v>
      </c>
      <c r="Y59" s="37"/>
      <c r="AA59" s="45">
        <v>7</v>
      </c>
      <c r="AB59" s="45"/>
      <c r="AC59" s="49">
        <f t="shared" si="53"/>
        <v>133018.79839044809</v>
      </c>
      <c r="AD59" s="45"/>
      <c r="AE59" s="49">
        <f t="shared" si="39"/>
        <v>3094.5345458888992</v>
      </c>
      <c r="AF59" s="45"/>
      <c r="AG59" s="49">
        <f t="shared" si="40"/>
        <v>1385.6124832338342</v>
      </c>
      <c r="AH59" s="45"/>
      <c r="AI59" s="49">
        <f t="shared" si="41"/>
        <v>4480.1470291227333</v>
      </c>
      <c r="AJ59" s="49"/>
      <c r="AK59" s="49">
        <f t="shared" si="49"/>
        <v>129924.26384455919</v>
      </c>
      <c r="AL59" s="45"/>
      <c r="AN59" s="54">
        <v>7</v>
      </c>
      <c r="AO59" s="54"/>
      <c r="AP59" s="58">
        <f t="shared" si="54"/>
        <v>128719.25041589075</v>
      </c>
      <c r="AQ59" s="54"/>
      <c r="AR59" s="58">
        <f t="shared" si="42"/>
        <v>3677.2183113419328</v>
      </c>
      <c r="AS59" s="54"/>
      <c r="AT59" s="58">
        <f t="shared" si="43"/>
        <v>1340.8255251655287</v>
      </c>
      <c r="AU59" s="54"/>
      <c r="AV59" s="58">
        <f t="shared" si="44"/>
        <v>5018.0438365074615</v>
      </c>
      <c r="AW59" s="58"/>
      <c r="AX59" s="58">
        <f t="shared" si="50"/>
        <v>125042.03210454882</v>
      </c>
      <c r="AY59" s="54"/>
    </row>
    <row r="60" spans="1:51" x14ac:dyDescent="0.25">
      <c r="A60" s="28">
        <v>8</v>
      </c>
      <c r="B60" s="28"/>
      <c r="C60" s="35">
        <f t="shared" si="51"/>
        <v>120833.33333333336</v>
      </c>
      <c r="D60" s="28"/>
      <c r="E60" s="35">
        <f t="shared" si="55"/>
        <v>4166.666666666667</v>
      </c>
      <c r="F60" s="28"/>
      <c r="G60" s="35">
        <f t="shared" si="37"/>
        <v>1258.6805555555557</v>
      </c>
      <c r="H60" s="28"/>
      <c r="I60" s="35">
        <f t="shared" si="45"/>
        <v>5425.3472222222226</v>
      </c>
      <c r="J60" s="35"/>
      <c r="K60" s="35">
        <f t="shared" si="46"/>
        <v>116666.66666666669</v>
      </c>
      <c r="L60" s="28"/>
      <c r="N60" s="38">
        <v>8</v>
      </c>
      <c r="O60" s="38"/>
      <c r="P60" s="43">
        <f t="shared" si="52"/>
        <v>150000</v>
      </c>
      <c r="Q60" s="38"/>
      <c r="R60" s="43">
        <f>0</f>
        <v>0</v>
      </c>
      <c r="S60" s="38"/>
      <c r="T60" s="43">
        <f t="shared" si="38"/>
        <v>1562.5</v>
      </c>
      <c r="U60" s="38"/>
      <c r="V60" s="43">
        <f t="shared" si="47"/>
        <v>1562.5</v>
      </c>
      <c r="W60" s="43"/>
      <c r="X60" s="43">
        <f t="shared" si="48"/>
        <v>150000</v>
      </c>
      <c r="Y60" s="38"/>
      <c r="AA60" s="46">
        <v>8</v>
      </c>
      <c r="AB60" s="46"/>
      <c r="AC60" s="52">
        <f t="shared" si="53"/>
        <v>129924.26384455919</v>
      </c>
      <c r="AD60" s="46"/>
      <c r="AE60" s="52">
        <f t="shared" si="39"/>
        <v>3173.4374789619364</v>
      </c>
      <c r="AF60" s="46"/>
      <c r="AG60" s="52">
        <f t="shared" si="40"/>
        <v>1353.3777483808249</v>
      </c>
      <c r="AH60" s="46"/>
      <c r="AI60" s="52">
        <f t="shared" si="41"/>
        <v>4526.8152273427613</v>
      </c>
      <c r="AJ60" s="52"/>
      <c r="AK60" s="52">
        <f t="shared" si="49"/>
        <v>126750.82636559726</v>
      </c>
      <c r="AL60" s="46"/>
      <c r="AN60" s="55">
        <v>8</v>
      </c>
      <c r="AO60" s="55"/>
      <c r="AP60" s="60">
        <f t="shared" si="54"/>
        <v>125042.03210454882</v>
      </c>
      <c r="AQ60" s="55"/>
      <c r="AR60" s="60">
        <f t="shared" si="42"/>
        <v>3715.5226687517447</v>
      </c>
      <c r="AS60" s="55"/>
      <c r="AT60" s="60">
        <f t="shared" si="43"/>
        <v>1302.5211677557168</v>
      </c>
      <c r="AU60" s="55"/>
      <c r="AV60" s="60">
        <f t="shared" si="44"/>
        <v>5018.0438365074615</v>
      </c>
      <c r="AW60" s="60"/>
      <c r="AX60" s="60">
        <f t="shared" si="50"/>
        <v>121326.50943579708</v>
      </c>
      <c r="AY60" s="55"/>
    </row>
    <row r="61" spans="1:51" x14ac:dyDescent="0.25">
      <c r="A61" s="27">
        <v>9</v>
      </c>
      <c r="B61" s="27"/>
      <c r="C61" s="33">
        <f t="shared" si="51"/>
        <v>116666.66666666669</v>
      </c>
      <c r="D61" s="27"/>
      <c r="E61" s="33">
        <f t="shared" si="55"/>
        <v>4166.666666666667</v>
      </c>
      <c r="F61" s="27"/>
      <c r="G61" s="33">
        <f t="shared" si="37"/>
        <v>1215.2777777777778</v>
      </c>
      <c r="H61" s="27"/>
      <c r="I61" s="33">
        <f t="shared" si="45"/>
        <v>5381.9444444444453</v>
      </c>
      <c r="J61" s="33"/>
      <c r="K61" s="33">
        <f t="shared" si="46"/>
        <v>112500.00000000001</v>
      </c>
      <c r="L61" s="27"/>
      <c r="N61" s="37">
        <v>9</v>
      </c>
      <c r="O61" s="37"/>
      <c r="P61" s="41">
        <f t="shared" si="52"/>
        <v>150000</v>
      </c>
      <c r="Q61" s="37"/>
      <c r="R61" s="41">
        <f>0</f>
        <v>0</v>
      </c>
      <c r="S61" s="37"/>
      <c r="T61" s="41">
        <f t="shared" si="38"/>
        <v>1562.5</v>
      </c>
      <c r="U61" s="37"/>
      <c r="V61" s="41">
        <f t="shared" si="47"/>
        <v>1562.5</v>
      </c>
      <c r="W61" s="41"/>
      <c r="X61" s="41">
        <f t="shared" si="48"/>
        <v>150000</v>
      </c>
      <c r="Y61" s="37"/>
      <c r="AA61" s="45">
        <v>9</v>
      </c>
      <c r="AB61" s="45"/>
      <c r="AC61" s="49">
        <f t="shared" si="53"/>
        <v>126750.82636559726</v>
      </c>
      <c r="AD61" s="45"/>
      <c r="AE61" s="49">
        <f t="shared" si="39"/>
        <v>3253.6484446526106</v>
      </c>
      <c r="AF61" s="45"/>
      <c r="AG61" s="49">
        <f t="shared" si="40"/>
        <v>1320.3211079749713</v>
      </c>
      <c r="AH61" s="45"/>
      <c r="AI61" s="49">
        <f t="shared" si="41"/>
        <v>4573.9695526275818</v>
      </c>
      <c r="AJ61" s="49"/>
      <c r="AK61" s="49">
        <f t="shared" si="49"/>
        <v>123497.17792094464</v>
      </c>
      <c r="AL61" s="45"/>
      <c r="AN61" s="54">
        <v>9</v>
      </c>
      <c r="AO61" s="54"/>
      <c r="AP61" s="58">
        <f t="shared" si="54"/>
        <v>121326.50943579708</v>
      </c>
      <c r="AQ61" s="54"/>
      <c r="AR61" s="58">
        <f t="shared" si="42"/>
        <v>3754.2260298845754</v>
      </c>
      <c r="AS61" s="54"/>
      <c r="AT61" s="58">
        <f t="shared" si="43"/>
        <v>1263.8178066228861</v>
      </c>
      <c r="AU61" s="54"/>
      <c r="AV61" s="58">
        <f t="shared" si="44"/>
        <v>5018.0438365074615</v>
      </c>
      <c r="AW61" s="58"/>
      <c r="AX61" s="58">
        <f t="shared" si="50"/>
        <v>117572.2834059125</v>
      </c>
      <c r="AY61" s="54"/>
    </row>
    <row r="62" spans="1:51" x14ac:dyDescent="0.25">
      <c r="A62" s="28">
        <v>10</v>
      </c>
      <c r="B62" s="28"/>
      <c r="C62" s="35">
        <f t="shared" si="51"/>
        <v>112500.00000000001</v>
      </c>
      <c r="D62" s="28"/>
      <c r="E62" s="35">
        <f t="shared" si="55"/>
        <v>4166.666666666667</v>
      </c>
      <c r="F62" s="28"/>
      <c r="G62" s="35">
        <f t="shared" si="37"/>
        <v>1171.875</v>
      </c>
      <c r="H62" s="28"/>
      <c r="I62" s="35">
        <f t="shared" si="45"/>
        <v>5338.541666666667</v>
      </c>
      <c r="J62" s="35"/>
      <c r="K62" s="35">
        <f t="shared" si="46"/>
        <v>108333.33333333334</v>
      </c>
      <c r="L62" s="28"/>
      <c r="N62" s="38">
        <v>10</v>
      </c>
      <c r="O62" s="38"/>
      <c r="P62" s="43">
        <f t="shared" si="52"/>
        <v>150000</v>
      </c>
      <c r="Q62" s="38"/>
      <c r="R62" s="43">
        <f>0</f>
        <v>0</v>
      </c>
      <c r="S62" s="38"/>
      <c r="T62" s="43">
        <f t="shared" si="38"/>
        <v>1562.5</v>
      </c>
      <c r="U62" s="38"/>
      <c r="V62" s="43">
        <f t="shared" si="47"/>
        <v>1562.5</v>
      </c>
      <c r="W62" s="43"/>
      <c r="X62" s="43">
        <f t="shared" si="48"/>
        <v>150000</v>
      </c>
      <c r="Y62" s="38"/>
      <c r="AA62" s="46">
        <v>10</v>
      </c>
      <c r="AB62" s="46"/>
      <c r="AC62" s="52">
        <f t="shared" si="53"/>
        <v>123497.17792094464</v>
      </c>
      <c r="AD62" s="46"/>
      <c r="AE62" s="52">
        <f t="shared" si="39"/>
        <v>3335.1861321242791</v>
      </c>
      <c r="AF62" s="46"/>
      <c r="AG62" s="52">
        <f t="shared" si="40"/>
        <v>1286.4289366765065</v>
      </c>
      <c r="AH62" s="46"/>
      <c r="AI62" s="52">
        <f t="shared" si="41"/>
        <v>4621.6150688007856</v>
      </c>
      <c r="AJ62" s="52"/>
      <c r="AK62" s="52">
        <f t="shared" si="49"/>
        <v>120161.99178882036</v>
      </c>
      <c r="AL62" s="46"/>
      <c r="AN62" s="55">
        <v>10</v>
      </c>
      <c r="AO62" s="55"/>
      <c r="AP62" s="60">
        <f t="shared" si="54"/>
        <v>117572.2834059125</v>
      </c>
      <c r="AQ62" s="55"/>
      <c r="AR62" s="60">
        <f t="shared" si="42"/>
        <v>3793.3325510292061</v>
      </c>
      <c r="AS62" s="55"/>
      <c r="AT62" s="60">
        <f t="shared" si="43"/>
        <v>1224.7112854782551</v>
      </c>
      <c r="AU62" s="55"/>
      <c r="AV62" s="60">
        <f t="shared" si="44"/>
        <v>5018.0438365074615</v>
      </c>
      <c r="AW62" s="60"/>
      <c r="AX62" s="60">
        <f t="shared" si="50"/>
        <v>113778.9508548833</v>
      </c>
      <c r="AY62" s="55"/>
    </row>
    <row r="63" spans="1:51" x14ac:dyDescent="0.25">
      <c r="A63" s="27">
        <v>11</v>
      </c>
      <c r="B63" s="27"/>
      <c r="C63" s="33">
        <f t="shared" si="51"/>
        <v>108333.33333333334</v>
      </c>
      <c r="D63" s="27"/>
      <c r="E63" s="33">
        <f t="shared" si="55"/>
        <v>4166.666666666667</v>
      </c>
      <c r="F63" s="27"/>
      <c r="G63" s="33">
        <f t="shared" si="37"/>
        <v>1128.4722222222222</v>
      </c>
      <c r="H63" s="27"/>
      <c r="I63" s="33">
        <f t="shared" si="45"/>
        <v>5295.1388888888887</v>
      </c>
      <c r="J63" s="33"/>
      <c r="K63" s="33">
        <f t="shared" si="46"/>
        <v>104166.66666666667</v>
      </c>
      <c r="L63" s="27"/>
      <c r="N63" s="37">
        <v>11</v>
      </c>
      <c r="O63" s="37"/>
      <c r="P63" s="41">
        <f t="shared" si="52"/>
        <v>150000</v>
      </c>
      <c r="Q63" s="37"/>
      <c r="R63" s="41">
        <f>0</f>
        <v>0</v>
      </c>
      <c r="S63" s="37"/>
      <c r="T63" s="41">
        <f t="shared" si="38"/>
        <v>1562.5</v>
      </c>
      <c r="U63" s="37"/>
      <c r="V63" s="41">
        <f t="shared" si="47"/>
        <v>1562.5</v>
      </c>
      <c r="W63" s="41"/>
      <c r="X63" s="41">
        <f t="shared" si="48"/>
        <v>150000</v>
      </c>
      <c r="Y63" s="37"/>
      <c r="AA63" s="45">
        <v>11</v>
      </c>
      <c r="AB63" s="45"/>
      <c r="AC63" s="49">
        <f t="shared" si="53"/>
        <v>120161.99178882036</v>
      </c>
      <c r="AD63" s="45"/>
      <c r="AE63" s="49">
        <f t="shared" si="39"/>
        <v>3418.069477967249</v>
      </c>
      <c r="AF63" s="45"/>
      <c r="AG63" s="49">
        <f t="shared" si="40"/>
        <v>1251.6874144668786</v>
      </c>
      <c r="AH63" s="45"/>
      <c r="AI63" s="49">
        <f t="shared" si="41"/>
        <v>4669.7568924341276</v>
      </c>
      <c r="AJ63" s="49"/>
      <c r="AK63" s="49">
        <f t="shared" si="49"/>
        <v>116743.92231085312</v>
      </c>
      <c r="AL63" s="45"/>
      <c r="AN63" s="54">
        <v>11</v>
      </c>
      <c r="AO63" s="54"/>
      <c r="AP63" s="58">
        <f t="shared" si="54"/>
        <v>113778.9508548833</v>
      </c>
      <c r="AQ63" s="54"/>
      <c r="AR63" s="58">
        <f t="shared" si="42"/>
        <v>3832.8464317690941</v>
      </c>
      <c r="AS63" s="54"/>
      <c r="AT63" s="58">
        <f t="shared" si="43"/>
        <v>1185.1974047383676</v>
      </c>
      <c r="AU63" s="54"/>
      <c r="AV63" s="58">
        <f t="shared" si="44"/>
        <v>5018.0438365074615</v>
      </c>
      <c r="AW63" s="58"/>
      <c r="AX63" s="58">
        <f t="shared" si="50"/>
        <v>109946.1044231142</v>
      </c>
      <c r="AY63" s="54"/>
    </row>
    <row r="64" spans="1:51" x14ac:dyDescent="0.25">
      <c r="A64" s="28">
        <v>12</v>
      </c>
      <c r="B64" s="28"/>
      <c r="C64" s="35">
        <f t="shared" si="51"/>
        <v>104166.66666666667</v>
      </c>
      <c r="D64" s="28"/>
      <c r="E64" s="35">
        <f t="shared" si="55"/>
        <v>4166.666666666667</v>
      </c>
      <c r="F64" s="28"/>
      <c r="G64" s="35">
        <f t="shared" si="37"/>
        <v>1085.0694444444443</v>
      </c>
      <c r="H64" s="28"/>
      <c r="I64" s="35">
        <f t="shared" si="45"/>
        <v>5251.7361111111113</v>
      </c>
      <c r="J64" s="35"/>
      <c r="K64" s="35">
        <f t="shared" si="46"/>
        <v>100000</v>
      </c>
      <c r="L64" s="28"/>
      <c r="N64" s="38">
        <v>12</v>
      </c>
      <c r="O64" s="38"/>
      <c r="P64" s="43">
        <f t="shared" si="52"/>
        <v>150000</v>
      </c>
      <c r="Q64" s="38"/>
      <c r="R64" s="43">
        <f>0</f>
        <v>0</v>
      </c>
      <c r="S64" s="38"/>
      <c r="T64" s="43">
        <f t="shared" si="38"/>
        <v>1562.5</v>
      </c>
      <c r="U64" s="38"/>
      <c r="V64" s="43">
        <f t="shared" si="47"/>
        <v>1562.5</v>
      </c>
      <c r="W64" s="43"/>
      <c r="X64" s="43">
        <f t="shared" si="48"/>
        <v>150000</v>
      </c>
      <c r="Y64" s="38"/>
      <c r="AA64" s="46">
        <v>12</v>
      </c>
      <c r="AB64" s="46"/>
      <c r="AC64" s="52">
        <f t="shared" si="53"/>
        <v>116743.92231085312</v>
      </c>
      <c r="AD64" s="46"/>
      <c r="AE64" s="52">
        <f t="shared" si="39"/>
        <v>3502.3176693255964</v>
      </c>
      <c r="AF64" s="46"/>
      <c r="AG64" s="52">
        <f t="shared" si="40"/>
        <v>1216.0825240713866</v>
      </c>
      <c r="AH64" s="46"/>
      <c r="AI64" s="52">
        <f t="shared" si="41"/>
        <v>4718.400193396983</v>
      </c>
      <c r="AJ64" s="52"/>
      <c r="AK64" s="52">
        <f t="shared" si="49"/>
        <v>113241.60464152752</v>
      </c>
      <c r="AL64" s="46"/>
      <c r="AN64" s="55">
        <v>12</v>
      </c>
      <c r="AO64" s="55"/>
      <c r="AP64" s="60">
        <f t="shared" si="54"/>
        <v>109946.1044231142</v>
      </c>
      <c r="AQ64" s="55"/>
      <c r="AR64" s="60">
        <f t="shared" si="42"/>
        <v>3872.7719154333554</v>
      </c>
      <c r="AS64" s="55"/>
      <c r="AT64" s="60">
        <f t="shared" si="43"/>
        <v>1145.2719210741061</v>
      </c>
      <c r="AU64" s="55"/>
      <c r="AV64" s="60">
        <f t="shared" si="44"/>
        <v>5018.0438365074615</v>
      </c>
      <c r="AW64" s="60"/>
      <c r="AX64" s="60">
        <f t="shared" si="50"/>
        <v>106073.33250768084</v>
      </c>
      <c r="AY64" s="55"/>
    </row>
    <row r="65" spans="1:51" x14ac:dyDescent="0.25">
      <c r="A65" s="27">
        <v>13</v>
      </c>
      <c r="B65" s="27"/>
      <c r="C65" s="33">
        <f t="shared" si="51"/>
        <v>100000</v>
      </c>
      <c r="D65" s="27"/>
      <c r="E65" s="33">
        <f t="shared" si="55"/>
        <v>4166.666666666667</v>
      </c>
      <c r="F65" s="27"/>
      <c r="G65" s="33">
        <f t="shared" si="37"/>
        <v>1041.6666666666665</v>
      </c>
      <c r="H65" s="27"/>
      <c r="I65" s="33">
        <f t="shared" si="45"/>
        <v>5208.3333333333339</v>
      </c>
      <c r="J65" s="33"/>
      <c r="K65" s="33">
        <f t="shared" si="46"/>
        <v>95833.333333333328</v>
      </c>
      <c r="L65" s="27"/>
      <c r="N65" s="37">
        <v>13</v>
      </c>
      <c r="O65" s="37"/>
      <c r="P65" s="41">
        <f t="shared" si="52"/>
        <v>150000</v>
      </c>
      <c r="Q65" s="37"/>
      <c r="R65" s="41">
        <f>0</f>
        <v>0</v>
      </c>
      <c r="S65" s="37"/>
      <c r="T65" s="41">
        <f t="shared" si="38"/>
        <v>1562.5</v>
      </c>
      <c r="U65" s="37"/>
      <c r="V65" s="41">
        <f t="shared" si="47"/>
        <v>1562.5</v>
      </c>
      <c r="W65" s="41"/>
      <c r="X65" s="41">
        <f t="shared" si="48"/>
        <v>150000</v>
      </c>
      <c r="Y65" s="37"/>
      <c r="AA65" s="45">
        <v>13</v>
      </c>
      <c r="AB65" s="45"/>
      <c r="AC65" s="49">
        <f t="shared" si="53"/>
        <v>113241.60464152752</v>
      </c>
      <c r="AD65" s="45"/>
      <c r="AE65" s="49">
        <f t="shared" si="39"/>
        <v>3587.9501470622913</v>
      </c>
      <c r="AF65" s="45"/>
      <c r="AG65" s="49">
        <f t="shared" si="40"/>
        <v>1179.6000483492448</v>
      </c>
      <c r="AH65" s="45"/>
      <c r="AI65" s="49">
        <f t="shared" si="41"/>
        <v>4767.5501954115362</v>
      </c>
      <c r="AJ65" s="49"/>
      <c r="AK65" s="49">
        <f t="shared" si="49"/>
        <v>109653.65449446523</v>
      </c>
      <c r="AL65" s="45"/>
      <c r="AN65" s="54">
        <v>13</v>
      </c>
      <c r="AO65" s="54"/>
      <c r="AP65" s="58">
        <f t="shared" si="54"/>
        <v>106073.33250768084</v>
      </c>
      <c r="AQ65" s="54"/>
      <c r="AR65" s="58">
        <f t="shared" si="42"/>
        <v>3913.1132895524529</v>
      </c>
      <c r="AS65" s="54"/>
      <c r="AT65" s="58">
        <f t="shared" si="43"/>
        <v>1104.9305469550086</v>
      </c>
      <c r="AU65" s="54"/>
      <c r="AV65" s="58">
        <f t="shared" si="44"/>
        <v>5018.0438365074615</v>
      </c>
      <c r="AW65" s="58"/>
      <c r="AX65" s="58">
        <f t="shared" si="50"/>
        <v>102160.21921812839</v>
      </c>
      <c r="AY65" s="54"/>
    </row>
    <row r="66" spans="1:51" x14ac:dyDescent="0.25">
      <c r="A66" s="28">
        <v>14</v>
      </c>
      <c r="B66" s="28"/>
      <c r="C66" s="35">
        <f t="shared" si="51"/>
        <v>95833.333333333328</v>
      </c>
      <c r="D66" s="28"/>
      <c r="E66" s="35">
        <f t="shared" si="55"/>
        <v>4166.666666666667</v>
      </c>
      <c r="F66" s="28"/>
      <c r="G66" s="35">
        <f t="shared" si="37"/>
        <v>998.2638888888888</v>
      </c>
      <c r="H66" s="28"/>
      <c r="I66" s="35">
        <f t="shared" si="45"/>
        <v>5164.9305555555557</v>
      </c>
      <c r="J66" s="35"/>
      <c r="K66" s="35">
        <f t="shared" si="46"/>
        <v>91666.666666666657</v>
      </c>
      <c r="L66" s="28"/>
      <c r="N66" s="38">
        <v>14</v>
      </c>
      <c r="O66" s="38"/>
      <c r="P66" s="43">
        <f t="shared" si="52"/>
        <v>150000</v>
      </c>
      <c r="Q66" s="38"/>
      <c r="R66" s="43">
        <f>0</f>
        <v>0</v>
      </c>
      <c r="S66" s="38"/>
      <c r="T66" s="43">
        <f t="shared" si="38"/>
        <v>1562.5</v>
      </c>
      <c r="U66" s="38"/>
      <c r="V66" s="43">
        <f t="shared" si="47"/>
        <v>1562.5</v>
      </c>
      <c r="W66" s="43"/>
      <c r="X66" s="43">
        <f t="shared" si="48"/>
        <v>150000</v>
      </c>
      <c r="Y66" s="38"/>
      <c r="AA66" s="46">
        <v>14</v>
      </c>
      <c r="AB66" s="46"/>
      <c r="AC66" s="52">
        <f t="shared" si="53"/>
        <v>109653.65449446523</v>
      </c>
      <c r="AD66" s="46"/>
      <c r="AE66" s="52">
        <f t="shared" si="39"/>
        <v>3674.9866089630596</v>
      </c>
      <c r="AF66" s="46"/>
      <c r="AG66" s="52">
        <f t="shared" si="40"/>
        <v>1142.2255676506793</v>
      </c>
      <c r="AH66" s="46"/>
      <c r="AI66" s="52">
        <f t="shared" si="41"/>
        <v>4817.2121766137388</v>
      </c>
      <c r="AJ66" s="52"/>
      <c r="AK66" s="52">
        <f t="shared" si="49"/>
        <v>105978.66788550216</v>
      </c>
      <c r="AL66" s="46"/>
      <c r="AN66" s="55">
        <v>14</v>
      </c>
      <c r="AO66" s="55"/>
      <c r="AP66" s="60">
        <f t="shared" si="54"/>
        <v>102160.21921812839</v>
      </c>
      <c r="AQ66" s="55"/>
      <c r="AR66" s="60">
        <f t="shared" si="42"/>
        <v>3953.8748863186242</v>
      </c>
      <c r="AS66" s="55"/>
      <c r="AT66" s="60">
        <f t="shared" si="43"/>
        <v>1064.1689501888372</v>
      </c>
      <c r="AU66" s="55"/>
      <c r="AV66" s="60">
        <f t="shared" si="44"/>
        <v>5018.0438365074615</v>
      </c>
      <c r="AW66" s="60"/>
      <c r="AX66" s="60">
        <f t="shared" si="50"/>
        <v>98206.344331809771</v>
      </c>
      <c r="AY66" s="55"/>
    </row>
    <row r="67" spans="1:51" x14ac:dyDescent="0.25">
      <c r="A67" s="27">
        <v>15</v>
      </c>
      <c r="B67" s="27"/>
      <c r="C67" s="33">
        <f t="shared" si="51"/>
        <v>91666.666666666657</v>
      </c>
      <c r="D67" s="27"/>
      <c r="E67" s="33">
        <f t="shared" si="55"/>
        <v>4166.666666666667</v>
      </c>
      <c r="F67" s="27"/>
      <c r="G67" s="33">
        <f t="shared" si="37"/>
        <v>954.86111111111097</v>
      </c>
      <c r="H67" s="27"/>
      <c r="I67" s="33">
        <f t="shared" si="45"/>
        <v>5121.5277777777783</v>
      </c>
      <c r="J67" s="33"/>
      <c r="K67" s="33">
        <f t="shared" si="46"/>
        <v>87499.999999999985</v>
      </c>
      <c r="L67" s="27"/>
      <c r="N67" s="37">
        <v>15</v>
      </c>
      <c r="O67" s="37"/>
      <c r="P67" s="41">
        <f t="shared" si="52"/>
        <v>150000</v>
      </c>
      <c r="Q67" s="37"/>
      <c r="R67" s="41">
        <f>0</f>
        <v>0</v>
      </c>
      <c r="S67" s="37"/>
      <c r="T67" s="41">
        <f t="shared" si="38"/>
        <v>1562.5</v>
      </c>
      <c r="U67" s="37"/>
      <c r="V67" s="41">
        <f t="shared" si="47"/>
        <v>1562.5</v>
      </c>
      <c r="W67" s="41"/>
      <c r="X67" s="41">
        <f t="shared" si="48"/>
        <v>150000</v>
      </c>
      <c r="Y67" s="37"/>
      <c r="AA67" s="45">
        <v>15</v>
      </c>
      <c r="AB67" s="45"/>
      <c r="AC67" s="49">
        <f t="shared" si="53"/>
        <v>105978.66788550216</v>
      </c>
      <c r="AD67" s="45"/>
      <c r="AE67" s="49">
        <f t="shared" si="39"/>
        <v>3763.4470129794863</v>
      </c>
      <c r="AF67" s="45"/>
      <c r="AG67" s="49">
        <f t="shared" si="40"/>
        <v>1103.9444571406475</v>
      </c>
      <c r="AH67" s="45"/>
      <c r="AI67" s="49">
        <f t="shared" si="41"/>
        <v>4867.3914701201338</v>
      </c>
      <c r="AJ67" s="49"/>
      <c r="AK67" s="49">
        <f t="shared" si="49"/>
        <v>102215.22087252268</v>
      </c>
      <c r="AL67" s="45"/>
      <c r="AN67" s="54">
        <v>15</v>
      </c>
      <c r="AO67" s="54"/>
      <c r="AP67" s="58">
        <f t="shared" si="54"/>
        <v>98206.344331809771</v>
      </c>
      <c r="AQ67" s="54"/>
      <c r="AR67" s="58">
        <f t="shared" si="42"/>
        <v>3995.0610830511096</v>
      </c>
      <c r="AS67" s="54"/>
      <c r="AT67" s="58">
        <f t="shared" si="43"/>
        <v>1022.9827534563517</v>
      </c>
      <c r="AU67" s="54"/>
      <c r="AV67" s="58">
        <f t="shared" si="44"/>
        <v>5018.0438365074615</v>
      </c>
      <c r="AW67" s="58"/>
      <c r="AX67" s="58">
        <f t="shared" si="50"/>
        <v>94211.283248758657</v>
      </c>
      <c r="AY67" s="54"/>
    </row>
    <row r="68" spans="1:51" x14ac:dyDescent="0.25">
      <c r="A68" s="28">
        <v>16</v>
      </c>
      <c r="B68" s="28"/>
      <c r="C68" s="35">
        <f t="shared" si="51"/>
        <v>87499.999999999985</v>
      </c>
      <c r="D68" s="28"/>
      <c r="E68" s="35">
        <f t="shared" si="55"/>
        <v>4166.666666666667</v>
      </c>
      <c r="F68" s="28"/>
      <c r="G68" s="35">
        <f t="shared" si="37"/>
        <v>911.45833333333314</v>
      </c>
      <c r="H68" s="28"/>
      <c r="I68" s="35">
        <f t="shared" si="45"/>
        <v>5078.125</v>
      </c>
      <c r="J68" s="35"/>
      <c r="K68" s="35">
        <f t="shared" si="46"/>
        <v>83333.333333333314</v>
      </c>
      <c r="L68" s="28"/>
      <c r="N68" s="38">
        <v>16</v>
      </c>
      <c r="O68" s="38"/>
      <c r="P68" s="43">
        <f t="shared" si="52"/>
        <v>150000</v>
      </c>
      <c r="Q68" s="38"/>
      <c r="R68" s="43">
        <f>0</f>
        <v>0</v>
      </c>
      <c r="S68" s="38"/>
      <c r="T68" s="43">
        <f t="shared" si="38"/>
        <v>1562.5</v>
      </c>
      <c r="U68" s="38"/>
      <c r="V68" s="43">
        <f t="shared" si="47"/>
        <v>1562.5</v>
      </c>
      <c r="W68" s="43"/>
      <c r="X68" s="43">
        <f t="shared" si="48"/>
        <v>150000</v>
      </c>
      <c r="Y68" s="38"/>
      <c r="AA68" s="46">
        <v>16</v>
      </c>
      <c r="AB68" s="46"/>
      <c r="AC68" s="52">
        <f t="shared" si="53"/>
        <v>102215.22087252268</v>
      </c>
      <c r="AD68" s="46"/>
      <c r="AE68" s="52">
        <f t="shared" si="39"/>
        <v>3853.351580511774</v>
      </c>
      <c r="AF68" s="46"/>
      <c r="AG68" s="52">
        <f t="shared" si="40"/>
        <v>1064.7418840887779</v>
      </c>
      <c r="AH68" s="46"/>
      <c r="AI68" s="52">
        <f t="shared" si="41"/>
        <v>4918.0934646005517</v>
      </c>
      <c r="AJ68" s="52"/>
      <c r="AK68" s="52">
        <f t="shared" si="49"/>
        <v>98361.869292010902</v>
      </c>
      <c r="AL68" s="46"/>
      <c r="AN68" s="55">
        <v>16</v>
      </c>
      <c r="AO68" s="55"/>
      <c r="AP68" s="60">
        <f t="shared" si="54"/>
        <v>94211.283248758657</v>
      </c>
      <c r="AQ68" s="55"/>
      <c r="AR68" s="60">
        <f t="shared" si="42"/>
        <v>4036.6763026662256</v>
      </c>
      <c r="AS68" s="55"/>
      <c r="AT68" s="60">
        <f t="shared" si="43"/>
        <v>981.36753384123597</v>
      </c>
      <c r="AU68" s="55"/>
      <c r="AV68" s="60">
        <f t="shared" si="44"/>
        <v>5018.0438365074615</v>
      </c>
      <c r="AW68" s="60"/>
      <c r="AX68" s="60">
        <f t="shared" si="50"/>
        <v>90174.606946092434</v>
      </c>
      <c r="AY68" s="55"/>
    </row>
    <row r="69" spans="1:51" x14ac:dyDescent="0.25">
      <c r="A69" s="27">
        <v>17</v>
      </c>
      <c r="B69" s="27"/>
      <c r="C69" s="33">
        <f t="shared" si="51"/>
        <v>83333.333333333314</v>
      </c>
      <c r="D69" s="27"/>
      <c r="E69" s="33">
        <f t="shared" si="55"/>
        <v>4166.666666666667</v>
      </c>
      <c r="F69" s="27"/>
      <c r="G69" s="33">
        <f t="shared" si="37"/>
        <v>868.05555555555532</v>
      </c>
      <c r="H69" s="27"/>
      <c r="I69" s="33">
        <f t="shared" si="45"/>
        <v>5034.7222222222226</v>
      </c>
      <c r="J69" s="33"/>
      <c r="K69" s="33">
        <f t="shared" si="46"/>
        <v>79166.666666666642</v>
      </c>
      <c r="L69" s="27"/>
      <c r="N69" s="37">
        <v>17</v>
      </c>
      <c r="O69" s="37"/>
      <c r="P69" s="41">
        <f t="shared" si="52"/>
        <v>150000</v>
      </c>
      <c r="Q69" s="37"/>
      <c r="R69" s="41">
        <f>0</f>
        <v>0</v>
      </c>
      <c r="S69" s="37"/>
      <c r="T69" s="41">
        <f t="shared" si="38"/>
        <v>1562.5</v>
      </c>
      <c r="U69" s="37"/>
      <c r="V69" s="41">
        <f t="shared" si="47"/>
        <v>1562.5</v>
      </c>
      <c r="W69" s="41"/>
      <c r="X69" s="41">
        <f t="shared" si="48"/>
        <v>150000</v>
      </c>
      <c r="Y69" s="37"/>
      <c r="AA69" s="45">
        <v>17</v>
      </c>
      <c r="AB69" s="45"/>
      <c r="AC69" s="49">
        <f t="shared" si="53"/>
        <v>98361.869292010902</v>
      </c>
      <c r="AD69" s="45"/>
      <c r="AE69" s="49">
        <f t="shared" si="39"/>
        <v>3944.7207997316937</v>
      </c>
      <c r="AF69" s="45"/>
      <c r="AG69" s="49">
        <f t="shared" si="40"/>
        <v>1024.6028051251135</v>
      </c>
      <c r="AH69" s="45"/>
      <c r="AI69" s="49">
        <f t="shared" si="41"/>
        <v>4969.3236048568069</v>
      </c>
      <c r="AJ69" s="49"/>
      <c r="AK69" s="49">
        <f t="shared" si="49"/>
        <v>94417.148492279215</v>
      </c>
      <c r="AL69" s="45"/>
      <c r="AN69" s="54">
        <v>17</v>
      </c>
      <c r="AO69" s="54"/>
      <c r="AP69" s="58">
        <f t="shared" si="54"/>
        <v>90174.606946092434</v>
      </c>
      <c r="AQ69" s="54"/>
      <c r="AR69" s="58">
        <f t="shared" si="42"/>
        <v>4078.7250141523318</v>
      </c>
      <c r="AS69" s="54"/>
      <c r="AT69" s="58">
        <f t="shared" si="43"/>
        <v>939.31882235512944</v>
      </c>
      <c r="AU69" s="54"/>
      <c r="AV69" s="58">
        <f t="shared" si="44"/>
        <v>5018.0438365074615</v>
      </c>
      <c r="AW69" s="58"/>
      <c r="AX69" s="58">
        <f t="shared" si="50"/>
        <v>86095.881931940108</v>
      </c>
      <c r="AY69" s="54"/>
    </row>
    <row r="70" spans="1:51" x14ac:dyDescent="0.25">
      <c r="A70" s="28">
        <v>18</v>
      </c>
      <c r="B70" s="28"/>
      <c r="C70" s="35">
        <f t="shared" si="51"/>
        <v>79166.666666666642</v>
      </c>
      <c r="D70" s="28"/>
      <c r="E70" s="35">
        <f t="shared" si="55"/>
        <v>4166.666666666667</v>
      </c>
      <c r="F70" s="28"/>
      <c r="G70" s="35">
        <f t="shared" si="37"/>
        <v>824.65277777777749</v>
      </c>
      <c r="H70" s="28"/>
      <c r="I70" s="35">
        <f t="shared" si="45"/>
        <v>4991.3194444444443</v>
      </c>
      <c r="J70" s="35"/>
      <c r="K70" s="35">
        <f t="shared" si="46"/>
        <v>74999.999999999971</v>
      </c>
      <c r="L70" s="28"/>
      <c r="N70" s="38">
        <v>18</v>
      </c>
      <c r="O70" s="38"/>
      <c r="P70" s="43">
        <f t="shared" si="52"/>
        <v>150000</v>
      </c>
      <c r="Q70" s="38"/>
      <c r="R70" s="43">
        <f>0</f>
        <v>0</v>
      </c>
      <c r="S70" s="38"/>
      <c r="T70" s="43">
        <f t="shared" si="38"/>
        <v>1562.5</v>
      </c>
      <c r="U70" s="38"/>
      <c r="V70" s="43">
        <f t="shared" si="47"/>
        <v>1562.5</v>
      </c>
      <c r="W70" s="43"/>
      <c r="X70" s="43">
        <f t="shared" si="48"/>
        <v>150000</v>
      </c>
      <c r="Y70" s="38"/>
      <c r="AA70" s="46">
        <v>18</v>
      </c>
      <c r="AB70" s="46"/>
      <c r="AC70" s="52">
        <f t="shared" si="53"/>
        <v>94417.148492279215</v>
      </c>
      <c r="AD70" s="46"/>
      <c r="AE70" s="52">
        <f t="shared" si="39"/>
        <v>4037.5754289461574</v>
      </c>
      <c r="AF70" s="46"/>
      <c r="AG70" s="52">
        <f t="shared" si="40"/>
        <v>983.51196346124175</v>
      </c>
      <c r="AH70" s="46"/>
      <c r="AI70" s="52">
        <f t="shared" si="41"/>
        <v>5021.0873924073994</v>
      </c>
      <c r="AJ70" s="52"/>
      <c r="AK70" s="52">
        <f t="shared" si="49"/>
        <v>90379.573063333053</v>
      </c>
      <c r="AL70" s="46"/>
      <c r="AN70" s="55">
        <v>18</v>
      </c>
      <c r="AO70" s="55"/>
      <c r="AP70" s="60">
        <f t="shared" si="54"/>
        <v>86095.881931940108</v>
      </c>
      <c r="AQ70" s="55"/>
      <c r="AR70" s="60">
        <f t="shared" si="42"/>
        <v>4121.2117330497522</v>
      </c>
      <c r="AS70" s="55"/>
      <c r="AT70" s="60">
        <f t="shared" si="43"/>
        <v>896.83210345770942</v>
      </c>
      <c r="AU70" s="55"/>
      <c r="AV70" s="60">
        <f t="shared" si="44"/>
        <v>5018.0438365074615</v>
      </c>
      <c r="AW70" s="60"/>
      <c r="AX70" s="60">
        <f t="shared" si="50"/>
        <v>81974.670198890351</v>
      </c>
      <c r="AY70" s="55"/>
    </row>
    <row r="71" spans="1:51" x14ac:dyDescent="0.25">
      <c r="A71" s="27">
        <v>19</v>
      </c>
      <c r="B71" s="27"/>
      <c r="C71" s="33">
        <f t="shared" si="51"/>
        <v>74999.999999999971</v>
      </c>
      <c r="D71" s="27"/>
      <c r="E71" s="33">
        <f t="shared" si="55"/>
        <v>4166.666666666667</v>
      </c>
      <c r="F71" s="27"/>
      <c r="G71" s="33">
        <f t="shared" si="37"/>
        <v>781.24999999999966</v>
      </c>
      <c r="H71" s="27"/>
      <c r="I71" s="33">
        <f t="shared" si="45"/>
        <v>4947.916666666667</v>
      </c>
      <c r="J71" s="33"/>
      <c r="K71" s="33">
        <f t="shared" si="46"/>
        <v>70833.333333333299</v>
      </c>
      <c r="L71" s="27"/>
      <c r="N71" s="37">
        <v>19</v>
      </c>
      <c r="O71" s="37"/>
      <c r="P71" s="41">
        <f t="shared" si="52"/>
        <v>150000</v>
      </c>
      <c r="Q71" s="37"/>
      <c r="R71" s="41">
        <f>0</f>
        <v>0</v>
      </c>
      <c r="S71" s="37"/>
      <c r="T71" s="41">
        <f t="shared" si="38"/>
        <v>1562.5</v>
      </c>
      <c r="U71" s="37"/>
      <c r="V71" s="41">
        <f t="shared" si="47"/>
        <v>1562.5</v>
      </c>
      <c r="W71" s="41"/>
      <c r="X71" s="41">
        <f t="shared" si="48"/>
        <v>150000</v>
      </c>
      <c r="Y71" s="37"/>
      <c r="AA71" s="45">
        <v>19</v>
      </c>
      <c r="AB71" s="45"/>
      <c r="AC71" s="49">
        <f t="shared" si="53"/>
        <v>90379.573063333053</v>
      </c>
      <c r="AD71" s="45"/>
      <c r="AE71" s="49">
        <f t="shared" si="39"/>
        <v>4131.9365000019234</v>
      </c>
      <c r="AF71" s="45"/>
      <c r="AG71" s="49">
        <f t="shared" si="40"/>
        <v>941.45388607638597</v>
      </c>
      <c r="AH71" s="45"/>
      <c r="AI71" s="49">
        <f t="shared" si="41"/>
        <v>5073.3903860783093</v>
      </c>
      <c r="AJ71" s="49"/>
      <c r="AK71" s="49">
        <f t="shared" si="49"/>
        <v>86247.636563331136</v>
      </c>
      <c r="AL71" s="45"/>
      <c r="AN71" s="54">
        <v>19</v>
      </c>
      <c r="AO71" s="54"/>
      <c r="AP71" s="58">
        <f t="shared" si="54"/>
        <v>81974.670198890351</v>
      </c>
      <c r="AQ71" s="54"/>
      <c r="AR71" s="58">
        <f t="shared" si="42"/>
        <v>4164.1410219356867</v>
      </c>
      <c r="AS71" s="54"/>
      <c r="AT71" s="58">
        <f t="shared" si="43"/>
        <v>853.90281457177446</v>
      </c>
      <c r="AU71" s="54"/>
      <c r="AV71" s="58">
        <f t="shared" si="44"/>
        <v>5018.0438365074615</v>
      </c>
      <c r="AW71" s="58"/>
      <c r="AX71" s="58">
        <f t="shared" si="50"/>
        <v>77810.52917695466</v>
      </c>
      <c r="AY71" s="54"/>
    </row>
    <row r="72" spans="1:51" x14ac:dyDescent="0.25">
      <c r="A72" s="28">
        <v>20</v>
      </c>
      <c r="B72" s="28"/>
      <c r="C72" s="35">
        <f t="shared" si="51"/>
        <v>70833.333333333299</v>
      </c>
      <c r="D72" s="28"/>
      <c r="E72" s="35">
        <f t="shared" si="55"/>
        <v>4166.666666666667</v>
      </c>
      <c r="F72" s="28"/>
      <c r="G72" s="35">
        <f t="shared" si="37"/>
        <v>737.84722222222183</v>
      </c>
      <c r="H72" s="28"/>
      <c r="I72" s="35">
        <f t="shared" si="45"/>
        <v>4904.5138888888887</v>
      </c>
      <c r="J72" s="35"/>
      <c r="K72" s="35">
        <f t="shared" si="46"/>
        <v>66666.666666666628</v>
      </c>
      <c r="L72" s="28"/>
      <c r="N72" s="38">
        <v>20</v>
      </c>
      <c r="O72" s="38"/>
      <c r="P72" s="43">
        <f t="shared" si="52"/>
        <v>150000</v>
      </c>
      <c r="Q72" s="38"/>
      <c r="R72" s="43">
        <f>0</f>
        <v>0</v>
      </c>
      <c r="S72" s="38"/>
      <c r="T72" s="43">
        <f t="shared" si="38"/>
        <v>1562.5</v>
      </c>
      <c r="U72" s="38"/>
      <c r="V72" s="43">
        <f t="shared" si="47"/>
        <v>1562.5</v>
      </c>
      <c r="W72" s="43"/>
      <c r="X72" s="43">
        <f t="shared" si="48"/>
        <v>150000</v>
      </c>
      <c r="Y72" s="38"/>
      <c r="AA72" s="46">
        <v>20</v>
      </c>
      <c r="AB72" s="46"/>
      <c r="AC72" s="52">
        <f t="shared" si="53"/>
        <v>86247.636563331136</v>
      </c>
      <c r="AD72" s="46"/>
      <c r="AE72" s="52">
        <f t="shared" si="39"/>
        <v>4227.8253217319261</v>
      </c>
      <c r="AF72" s="46"/>
      <c r="AG72" s="52">
        <f t="shared" si="40"/>
        <v>898.41288086803263</v>
      </c>
      <c r="AH72" s="46"/>
      <c r="AI72" s="52">
        <f t="shared" si="41"/>
        <v>5126.2382025999586</v>
      </c>
      <c r="AJ72" s="52"/>
      <c r="AK72" s="52">
        <f t="shared" si="49"/>
        <v>82019.811241599207</v>
      </c>
      <c r="AL72" s="46"/>
      <c r="AN72" s="55">
        <v>20</v>
      </c>
      <c r="AO72" s="55"/>
      <c r="AP72" s="60">
        <f t="shared" si="54"/>
        <v>77810.52917695466</v>
      </c>
      <c r="AQ72" s="55"/>
      <c r="AR72" s="60">
        <f t="shared" si="42"/>
        <v>4207.5174909141842</v>
      </c>
      <c r="AS72" s="55"/>
      <c r="AT72" s="60">
        <f t="shared" si="43"/>
        <v>810.52634559327771</v>
      </c>
      <c r="AU72" s="55"/>
      <c r="AV72" s="60">
        <f t="shared" si="44"/>
        <v>5018.0438365074615</v>
      </c>
      <c r="AW72" s="60"/>
      <c r="AX72" s="60">
        <f t="shared" si="50"/>
        <v>73603.011686040481</v>
      </c>
      <c r="AY72" s="55"/>
    </row>
    <row r="73" spans="1:51" x14ac:dyDescent="0.25">
      <c r="A73" s="27">
        <v>21</v>
      </c>
      <c r="B73" s="27"/>
      <c r="C73" s="33">
        <f t="shared" si="51"/>
        <v>66666.666666666628</v>
      </c>
      <c r="D73" s="27"/>
      <c r="E73" s="33">
        <f t="shared" si="55"/>
        <v>4166.666666666667</v>
      </c>
      <c r="F73" s="27"/>
      <c r="G73" s="33">
        <f t="shared" si="37"/>
        <v>694.444444444444</v>
      </c>
      <c r="H73" s="27"/>
      <c r="I73" s="33">
        <f t="shared" si="45"/>
        <v>4861.1111111111113</v>
      </c>
      <c r="J73" s="33"/>
      <c r="K73" s="33">
        <f t="shared" si="46"/>
        <v>62499.999999999964</v>
      </c>
      <c r="L73" s="27"/>
      <c r="N73" s="37">
        <v>21</v>
      </c>
      <c r="O73" s="37"/>
      <c r="P73" s="41">
        <f t="shared" si="52"/>
        <v>150000</v>
      </c>
      <c r="Q73" s="37"/>
      <c r="R73" s="41">
        <f>0</f>
        <v>0</v>
      </c>
      <c r="S73" s="37"/>
      <c r="T73" s="41">
        <f t="shared" si="38"/>
        <v>1562.5</v>
      </c>
      <c r="U73" s="37"/>
      <c r="V73" s="41">
        <f t="shared" si="47"/>
        <v>1562.5</v>
      </c>
      <c r="W73" s="41"/>
      <c r="X73" s="41">
        <f t="shared" si="48"/>
        <v>150000</v>
      </c>
      <c r="Y73" s="37"/>
      <c r="AA73" s="45">
        <v>21</v>
      </c>
      <c r="AB73" s="45"/>
      <c r="AC73" s="49">
        <f t="shared" si="53"/>
        <v>82019.811241599207</v>
      </c>
      <c r="AD73" s="45"/>
      <c r="AE73" s="49">
        <f t="shared" si="39"/>
        <v>4325.2634834437176</v>
      </c>
      <c r="AF73" s="45"/>
      <c r="AG73" s="49">
        <f t="shared" si="40"/>
        <v>854.37303376665841</v>
      </c>
      <c r="AH73" s="45"/>
      <c r="AI73" s="49">
        <f t="shared" si="41"/>
        <v>5179.636517210376</v>
      </c>
      <c r="AJ73" s="49"/>
      <c r="AK73" s="49">
        <f t="shared" si="49"/>
        <v>77694.547758155488</v>
      </c>
      <c r="AL73" s="45"/>
      <c r="AN73" s="54">
        <v>21</v>
      </c>
      <c r="AO73" s="54"/>
      <c r="AP73" s="58">
        <f t="shared" si="54"/>
        <v>73603.011686040481</v>
      </c>
      <c r="AQ73" s="54"/>
      <c r="AR73" s="58">
        <f t="shared" si="42"/>
        <v>4251.345798111206</v>
      </c>
      <c r="AS73" s="54"/>
      <c r="AT73" s="58">
        <f t="shared" si="43"/>
        <v>766.69803839625501</v>
      </c>
      <c r="AU73" s="54"/>
      <c r="AV73" s="58">
        <f t="shared" si="44"/>
        <v>5018.0438365074615</v>
      </c>
      <c r="AW73" s="58"/>
      <c r="AX73" s="58">
        <f t="shared" si="50"/>
        <v>69351.665887929281</v>
      </c>
      <c r="AY73" s="54"/>
    </row>
    <row r="74" spans="1:51" x14ac:dyDescent="0.25">
      <c r="A74" s="28">
        <v>22</v>
      </c>
      <c r="B74" s="28"/>
      <c r="C74" s="35">
        <f t="shared" si="51"/>
        <v>62499.999999999964</v>
      </c>
      <c r="D74" s="28"/>
      <c r="E74" s="35">
        <f t="shared" si="55"/>
        <v>4166.666666666667</v>
      </c>
      <c r="F74" s="28"/>
      <c r="G74" s="35">
        <f t="shared" si="37"/>
        <v>651.04166666666629</v>
      </c>
      <c r="H74" s="28"/>
      <c r="I74" s="35">
        <f t="shared" si="45"/>
        <v>4817.708333333333</v>
      </c>
      <c r="J74" s="35"/>
      <c r="K74" s="35">
        <f t="shared" si="46"/>
        <v>58333.333333333299</v>
      </c>
      <c r="L74" s="28"/>
      <c r="N74" s="38">
        <v>22</v>
      </c>
      <c r="O74" s="38"/>
      <c r="P74" s="43">
        <f t="shared" si="52"/>
        <v>150000</v>
      </c>
      <c r="Q74" s="38"/>
      <c r="R74" s="43">
        <f>0</f>
        <v>0</v>
      </c>
      <c r="S74" s="38"/>
      <c r="T74" s="43">
        <f t="shared" si="38"/>
        <v>1562.5</v>
      </c>
      <c r="U74" s="38"/>
      <c r="V74" s="43">
        <f t="shared" si="47"/>
        <v>1562.5</v>
      </c>
      <c r="W74" s="43"/>
      <c r="X74" s="43">
        <f t="shared" si="48"/>
        <v>150000</v>
      </c>
      <c r="Y74" s="38"/>
      <c r="AA74" s="46">
        <v>22</v>
      </c>
      <c r="AB74" s="46"/>
      <c r="AC74" s="52">
        <f t="shared" si="53"/>
        <v>77694.547758155488</v>
      </c>
      <c r="AD74" s="46"/>
      <c r="AE74" s="52">
        <f t="shared" si="39"/>
        <v>4424.2728584505312</v>
      </c>
      <c r="AF74" s="46"/>
      <c r="AG74" s="52">
        <f t="shared" si="40"/>
        <v>809.31820581411966</v>
      </c>
      <c r="AH74" s="46"/>
      <c r="AI74" s="52">
        <f t="shared" si="41"/>
        <v>5233.5910642646504</v>
      </c>
      <c r="AJ74" s="52"/>
      <c r="AK74" s="52">
        <f t="shared" si="49"/>
        <v>73270.274899704964</v>
      </c>
      <c r="AL74" s="46"/>
      <c r="AN74" s="55">
        <v>22</v>
      </c>
      <c r="AO74" s="55"/>
      <c r="AP74" s="60">
        <f t="shared" si="54"/>
        <v>69351.665887929281</v>
      </c>
      <c r="AQ74" s="55"/>
      <c r="AR74" s="60">
        <f t="shared" si="42"/>
        <v>4295.630650174865</v>
      </c>
      <c r="AS74" s="55"/>
      <c r="AT74" s="60">
        <f t="shared" si="43"/>
        <v>722.41318633259664</v>
      </c>
      <c r="AU74" s="55"/>
      <c r="AV74" s="60">
        <f t="shared" si="44"/>
        <v>5018.0438365074615</v>
      </c>
      <c r="AW74" s="60"/>
      <c r="AX74" s="60">
        <f t="shared" si="50"/>
        <v>65056.035237754419</v>
      </c>
      <c r="AY74" s="55"/>
    </row>
    <row r="75" spans="1:51" x14ac:dyDescent="0.25">
      <c r="A75" s="27">
        <v>23</v>
      </c>
      <c r="B75" s="27"/>
      <c r="C75" s="33">
        <f t="shared" si="51"/>
        <v>58333.333333333299</v>
      </c>
      <c r="D75" s="27"/>
      <c r="E75" s="33">
        <f t="shared" si="55"/>
        <v>4166.666666666667</v>
      </c>
      <c r="F75" s="27"/>
      <c r="G75" s="33">
        <f t="shared" si="37"/>
        <v>607.63888888888846</v>
      </c>
      <c r="H75" s="27"/>
      <c r="I75" s="33">
        <f t="shared" si="45"/>
        <v>4774.3055555555557</v>
      </c>
      <c r="J75" s="33"/>
      <c r="K75" s="33">
        <f t="shared" si="46"/>
        <v>54166.666666666635</v>
      </c>
      <c r="L75" s="27"/>
      <c r="N75" s="37">
        <v>23</v>
      </c>
      <c r="O75" s="37"/>
      <c r="P75" s="41">
        <f t="shared" si="52"/>
        <v>150000</v>
      </c>
      <c r="Q75" s="37"/>
      <c r="R75" s="41">
        <f>0</f>
        <v>0</v>
      </c>
      <c r="S75" s="37"/>
      <c r="T75" s="41">
        <f t="shared" si="38"/>
        <v>1562.5</v>
      </c>
      <c r="U75" s="37"/>
      <c r="V75" s="41">
        <f t="shared" si="47"/>
        <v>1562.5</v>
      </c>
      <c r="W75" s="41"/>
      <c r="X75" s="41">
        <f t="shared" si="48"/>
        <v>150000</v>
      </c>
      <c r="Y75" s="37"/>
      <c r="AA75" s="45">
        <v>23</v>
      </c>
      <c r="AB75" s="45"/>
      <c r="AC75" s="49">
        <f t="shared" si="53"/>
        <v>73270.274899704964</v>
      </c>
      <c r="AD75" s="45"/>
      <c r="AE75" s="49">
        <f t="shared" si="39"/>
        <v>4524.8756076454811</v>
      </c>
      <c r="AF75" s="45"/>
      <c r="AG75" s="49">
        <f t="shared" si="40"/>
        <v>763.23203020526</v>
      </c>
      <c r="AH75" s="45"/>
      <c r="AI75" s="49">
        <f t="shared" si="41"/>
        <v>5288.1076378507414</v>
      </c>
      <c r="AJ75" s="49"/>
      <c r="AK75" s="49">
        <f t="shared" si="49"/>
        <v>68745.399292059476</v>
      </c>
      <c r="AL75" s="45"/>
      <c r="AN75" s="54">
        <v>23</v>
      </c>
      <c r="AO75" s="54"/>
      <c r="AP75" s="58">
        <f t="shared" si="54"/>
        <v>65056.035237754419</v>
      </c>
      <c r="AQ75" s="54"/>
      <c r="AR75" s="58">
        <f t="shared" si="42"/>
        <v>4340.3768027808528</v>
      </c>
      <c r="AS75" s="54"/>
      <c r="AT75" s="58">
        <f t="shared" si="43"/>
        <v>677.66703372660845</v>
      </c>
      <c r="AU75" s="54"/>
      <c r="AV75" s="58">
        <f t="shared" si="44"/>
        <v>5018.0438365074615</v>
      </c>
      <c r="AW75" s="58"/>
      <c r="AX75" s="58">
        <f t="shared" si="50"/>
        <v>60715.658434973564</v>
      </c>
      <c r="AY75" s="54"/>
    </row>
    <row r="76" spans="1:51" x14ac:dyDescent="0.25">
      <c r="A76" s="28">
        <v>24</v>
      </c>
      <c r="B76" s="28"/>
      <c r="C76" s="35">
        <f t="shared" si="51"/>
        <v>54166.666666666635</v>
      </c>
      <c r="D76" s="28"/>
      <c r="E76" s="35">
        <f t="shared" si="55"/>
        <v>4166.666666666667</v>
      </c>
      <c r="F76" s="28"/>
      <c r="G76" s="35">
        <f t="shared" si="37"/>
        <v>564.23611111111074</v>
      </c>
      <c r="H76" s="28"/>
      <c r="I76" s="35">
        <f t="shared" si="45"/>
        <v>4730.9027777777774</v>
      </c>
      <c r="J76" s="35"/>
      <c r="K76" s="35">
        <f t="shared" si="46"/>
        <v>49999.999999999971</v>
      </c>
      <c r="L76" s="28"/>
      <c r="N76" s="38">
        <v>24</v>
      </c>
      <c r="O76" s="38"/>
      <c r="P76" s="43">
        <f t="shared" si="52"/>
        <v>150000</v>
      </c>
      <c r="Q76" s="38"/>
      <c r="R76" s="43">
        <f>0</f>
        <v>0</v>
      </c>
      <c r="S76" s="38"/>
      <c r="T76" s="43">
        <f t="shared" si="38"/>
        <v>1562.5</v>
      </c>
      <c r="U76" s="38"/>
      <c r="V76" s="43">
        <f t="shared" si="47"/>
        <v>1562.5</v>
      </c>
      <c r="W76" s="43"/>
      <c r="X76" s="43">
        <f t="shared" si="48"/>
        <v>150000</v>
      </c>
      <c r="Y76" s="38"/>
      <c r="AA76" s="46">
        <v>24</v>
      </c>
      <c r="AB76" s="46"/>
      <c r="AC76" s="52">
        <f t="shared" si="53"/>
        <v>68745.399292059476</v>
      </c>
      <c r="AD76" s="46"/>
      <c r="AE76" s="52">
        <f t="shared" si="39"/>
        <v>4627.0941831194004</v>
      </c>
      <c r="AF76" s="46"/>
      <c r="AG76" s="52">
        <f t="shared" si="40"/>
        <v>716.0979092922862</v>
      </c>
      <c r="AH76" s="46"/>
      <c r="AI76" s="52">
        <f t="shared" si="41"/>
        <v>5343.1920924116866</v>
      </c>
      <c r="AJ76" s="52"/>
      <c r="AK76" s="52">
        <f t="shared" si="49"/>
        <v>64118.305108940076</v>
      </c>
      <c r="AL76" s="46"/>
      <c r="AN76" s="55">
        <v>24</v>
      </c>
      <c r="AO76" s="55"/>
      <c r="AP76" s="60">
        <f t="shared" si="54"/>
        <v>60715.658434973564</v>
      </c>
      <c r="AQ76" s="55"/>
      <c r="AR76" s="60">
        <f t="shared" si="42"/>
        <v>4385.5890611431532</v>
      </c>
      <c r="AS76" s="55"/>
      <c r="AT76" s="60">
        <f t="shared" si="43"/>
        <v>632.45477536430792</v>
      </c>
      <c r="AU76" s="55"/>
      <c r="AV76" s="60">
        <f t="shared" si="44"/>
        <v>5018.0438365074615</v>
      </c>
      <c r="AW76" s="60"/>
      <c r="AX76" s="60">
        <f t="shared" si="50"/>
        <v>56330.069373830411</v>
      </c>
      <c r="AY76" s="55"/>
    </row>
    <row r="77" spans="1:51" x14ac:dyDescent="0.25">
      <c r="A77" s="27">
        <v>25</v>
      </c>
      <c r="B77" s="27"/>
      <c r="C77" s="33">
        <f t="shared" si="51"/>
        <v>49999.999999999971</v>
      </c>
      <c r="D77" s="27"/>
      <c r="E77" s="33">
        <f t="shared" si="55"/>
        <v>4166.666666666667</v>
      </c>
      <c r="F77" s="27"/>
      <c r="G77" s="33">
        <f t="shared" si="37"/>
        <v>520.83333333333303</v>
      </c>
      <c r="H77" s="27"/>
      <c r="I77" s="33">
        <f t="shared" si="45"/>
        <v>4687.5</v>
      </c>
      <c r="J77" s="33"/>
      <c r="K77" s="33">
        <f t="shared" si="46"/>
        <v>45833.333333333307</v>
      </c>
      <c r="L77" s="27"/>
      <c r="N77" s="37">
        <v>25</v>
      </c>
      <c r="O77" s="37"/>
      <c r="P77" s="41">
        <f t="shared" si="52"/>
        <v>150000</v>
      </c>
      <c r="Q77" s="37"/>
      <c r="R77" s="41">
        <f>0</f>
        <v>0</v>
      </c>
      <c r="S77" s="37"/>
      <c r="T77" s="41">
        <f t="shared" si="38"/>
        <v>1562.5</v>
      </c>
      <c r="U77" s="37"/>
      <c r="V77" s="41">
        <f t="shared" si="47"/>
        <v>1562.5</v>
      </c>
      <c r="W77" s="41"/>
      <c r="X77" s="41">
        <f t="shared" si="48"/>
        <v>150000</v>
      </c>
      <c r="Y77" s="37"/>
      <c r="AA77" s="45">
        <v>25</v>
      </c>
      <c r="AB77" s="45"/>
      <c r="AC77" s="49">
        <f t="shared" si="53"/>
        <v>64118.305108940076</v>
      </c>
      <c r="AD77" s="45"/>
      <c r="AE77" s="49">
        <f t="shared" si="39"/>
        <v>4730.9513318228483</v>
      </c>
      <c r="AF77" s="45"/>
      <c r="AG77" s="49">
        <f t="shared" si="40"/>
        <v>667.89901155145913</v>
      </c>
      <c r="AH77" s="45"/>
      <c r="AI77" s="49">
        <f t="shared" si="41"/>
        <v>5398.8503433743072</v>
      </c>
      <c r="AJ77" s="49"/>
      <c r="AK77" s="49">
        <f t="shared" si="49"/>
        <v>59387.353777117227</v>
      </c>
      <c r="AL77" s="45"/>
      <c r="AN77" s="54">
        <v>25</v>
      </c>
      <c r="AO77" s="54"/>
      <c r="AP77" s="58">
        <f t="shared" si="54"/>
        <v>56330.069373830411</v>
      </c>
      <c r="AQ77" s="54"/>
      <c r="AR77" s="58">
        <f t="shared" si="42"/>
        <v>4431.2722805300618</v>
      </c>
      <c r="AS77" s="54"/>
      <c r="AT77" s="58">
        <f t="shared" si="43"/>
        <v>586.77155597740011</v>
      </c>
      <c r="AU77" s="54"/>
      <c r="AV77" s="58">
        <f t="shared" si="44"/>
        <v>5018.0438365074615</v>
      </c>
      <c r="AW77" s="58"/>
      <c r="AX77" s="58">
        <f t="shared" si="50"/>
        <v>51898.797093300353</v>
      </c>
      <c r="AY77" s="54"/>
    </row>
    <row r="78" spans="1:51" x14ac:dyDescent="0.25">
      <c r="A78" s="28">
        <v>26</v>
      </c>
      <c r="B78" s="28"/>
      <c r="C78" s="35">
        <f t="shared" si="51"/>
        <v>45833.333333333307</v>
      </c>
      <c r="D78" s="28"/>
      <c r="E78" s="35">
        <f t="shared" si="55"/>
        <v>4166.666666666667</v>
      </c>
      <c r="F78" s="28"/>
      <c r="G78" s="35">
        <f t="shared" si="37"/>
        <v>477.43055555555526</v>
      </c>
      <c r="H78" s="28"/>
      <c r="I78" s="35">
        <f t="shared" si="45"/>
        <v>4644.0972222222226</v>
      </c>
      <c r="J78" s="35"/>
      <c r="K78" s="35">
        <f t="shared" si="46"/>
        <v>41666.666666666642</v>
      </c>
      <c r="L78" s="28"/>
      <c r="N78" s="38">
        <v>26</v>
      </c>
      <c r="O78" s="38"/>
      <c r="P78" s="43">
        <f t="shared" si="52"/>
        <v>150000</v>
      </c>
      <c r="Q78" s="38"/>
      <c r="R78" s="43">
        <f>0</f>
        <v>0</v>
      </c>
      <c r="S78" s="38"/>
      <c r="T78" s="43">
        <f t="shared" si="38"/>
        <v>1562.5</v>
      </c>
      <c r="U78" s="38"/>
      <c r="V78" s="43">
        <f t="shared" si="47"/>
        <v>1562.5</v>
      </c>
      <c r="W78" s="43"/>
      <c r="X78" s="43">
        <f t="shared" si="48"/>
        <v>150000</v>
      </c>
      <c r="Y78" s="38"/>
      <c r="AA78" s="46">
        <v>26</v>
      </c>
      <c r="AB78" s="46"/>
      <c r="AC78" s="52">
        <f t="shared" si="53"/>
        <v>59387.353777117227</v>
      </c>
      <c r="AD78" s="46"/>
      <c r="AE78" s="52">
        <f t="shared" si="39"/>
        <v>4836.4700992728194</v>
      </c>
      <c r="AF78" s="46"/>
      <c r="AG78" s="52">
        <f t="shared" si="40"/>
        <v>618.61826851163778</v>
      </c>
      <c r="AH78" s="46"/>
      <c r="AI78" s="52">
        <f t="shared" si="41"/>
        <v>5455.0883677844568</v>
      </c>
      <c r="AJ78" s="52"/>
      <c r="AK78" s="52">
        <f t="shared" si="49"/>
        <v>54550.883677844409</v>
      </c>
      <c r="AL78" s="46"/>
      <c r="AN78" s="55">
        <v>26</v>
      </c>
      <c r="AO78" s="55"/>
      <c r="AP78" s="60">
        <f t="shared" si="54"/>
        <v>51898.797093300353</v>
      </c>
      <c r="AQ78" s="55"/>
      <c r="AR78" s="60">
        <f t="shared" si="42"/>
        <v>4477.4313667855831</v>
      </c>
      <c r="AS78" s="55"/>
      <c r="AT78" s="60">
        <f t="shared" si="43"/>
        <v>540.6124697218786</v>
      </c>
      <c r="AU78" s="55"/>
      <c r="AV78" s="60">
        <f t="shared" si="44"/>
        <v>5018.0438365074615</v>
      </c>
      <c r="AW78" s="60"/>
      <c r="AX78" s="60">
        <f t="shared" si="50"/>
        <v>47421.36572651477</v>
      </c>
      <c r="AY78" s="55"/>
    </row>
    <row r="79" spans="1:51" x14ac:dyDescent="0.25">
      <c r="A79" s="27">
        <v>27</v>
      </c>
      <c r="B79" s="27"/>
      <c r="C79" s="33">
        <f t="shared" si="51"/>
        <v>41666.666666666642</v>
      </c>
      <c r="D79" s="27"/>
      <c r="E79" s="33">
        <f t="shared" si="55"/>
        <v>4166.666666666667</v>
      </c>
      <c r="F79" s="27"/>
      <c r="G79" s="33">
        <f t="shared" si="37"/>
        <v>434.02777777777749</v>
      </c>
      <c r="H79" s="27"/>
      <c r="I79" s="33">
        <f t="shared" si="45"/>
        <v>4600.6944444444443</v>
      </c>
      <c r="J79" s="33"/>
      <c r="K79" s="33">
        <f t="shared" si="46"/>
        <v>37499.999999999978</v>
      </c>
      <c r="L79" s="27"/>
      <c r="N79" s="37">
        <v>27</v>
      </c>
      <c r="O79" s="37"/>
      <c r="P79" s="41">
        <f t="shared" si="52"/>
        <v>150000</v>
      </c>
      <c r="Q79" s="37"/>
      <c r="R79" s="41">
        <f>0</f>
        <v>0</v>
      </c>
      <c r="S79" s="37"/>
      <c r="T79" s="41">
        <f t="shared" si="38"/>
        <v>1562.5</v>
      </c>
      <c r="U79" s="37"/>
      <c r="V79" s="41">
        <f t="shared" si="47"/>
        <v>1562.5</v>
      </c>
      <c r="W79" s="41"/>
      <c r="X79" s="41">
        <f t="shared" si="48"/>
        <v>150000</v>
      </c>
      <c r="Y79" s="37"/>
      <c r="AA79" s="45">
        <v>27</v>
      </c>
      <c r="AB79" s="45"/>
      <c r="AC79" s="49">
        <f t="shared" si="53"/>
        <v>54550.883677844409</v>
      </c>
      <c r="AD79" s="45"/>
      <c r="AE79" s="49">
        <f t="shared" si="39"/>
        <v>4943.673833304666</v>
      </c>
      <c r="AF79" s="45"/>
      <c r="AG79" s="49">
        <f t="shared" si="40"/>
        <v>568.23837164421252</v>
      </c>
      <c r="AH79" s="45"/>
      <c r="AI79" s="49">
        <f t="shared" si="41"/>
        <v>5511.9122049488788</v>
      </c>
      <c r="AJ79" s="49"/>
      <c r="AK79" s="49">
        <f t="shared" si="49"/>
        <v>49607.209844539742</v>
      </c>
      <c r="AL79" s="45"/>
      <c r="AN79" s="54">
        <v>27</v>
      </c>
      <c r="AO79" s="54"/>
      <c r="AP79" s="58">
        <f t="shared" si="54"/>
        <v>47421.36572651477</v>
      </c>
      <c r="AQ79" s="54"/>
      <c r="AR79" s="58">
        <f t="shared" si="42"/>
        <v>4524.0712768562662</v>
      </c>
      <c r="AS79" s="54"/>
      <c r="AT79" s="58">
        <f t="shared" si="43"/>
        <v>493.97255965119552</v>
      </c>
      <c r="AU79" s="54"/>
      <c r="AV79" s="58">
        <f t="shared" si="44"/>
        <v>5018.0438365074615</v>
      </c>
      <c r="AW79" s="58"/>
      <c r="AX79" s="58">
        <f t="shared" si="50"/>
        <v>42897.294449658504</v>
      </c>
      <c r="AY79" s="54"/>
    </row>
    <row r="80" spans="1:51" x14ac:dyDescent="0.25">
      <c r="A80" s="28">
        <v>28</v>
      </c>
      <c r="B80" s="28"/>
      <c r="C80" s="35">
        <f t="shared" si="51"/>
        <v>37499.999999999978</v>
      </c>
      <c r="D80" s="28"/>
      <c r="E80" s="35">
        <f t="shared" si="55"/>
        <v>4166.666666666667</v>
      </c>
      <c r="F80" s="28"/>
      <c r="G80" s="35">
        <f t="shared" si="37"/>
        <v>390.62499999999977</v>
      </c>
      <c r="H80" s="28"/>
      <c r="I80" s="35">
        <f t="shared" si="45"/>
        <v>4557.291666666667</v>
      </c>
      <c r="J80" s="35"/>
      <c r="K80" s="35">
        <f t="shared" si="46"/>
        <v>33333.333333333314</v>
      </c>
      <c r="L80" s="28"/>
      <c r="N80" s="38">
        <v>28</v>
      </c>
      <c r="O80" s="38"/>
      <c r="P80" s="43">
        <f t="shared" si="52"/>
        <v>150000</v>
      </c>
      <c r="Q80" s="38"/>
      <c r="R80" s="43">
        <f>0</f>
        <v>0</v>
      </c>
      <c r="S80" s="38"/>
      <c r="T80" s="43">
        <f t="shared" si="38"/>
        <v>1562.5</v>
      </c>
      <c r="U80" s="38"/>
      <c r="V80" s="43">
        <f t="shared" si="47"/>
        <v>1562.5</v>
      </c>
      <c r="W80" s="43"/>
      <c r="X80" s="43">
        <f t="shared" si="48"/>
        <v>150000</v>
      </c>
      <c r="Y80" s="38"/>
      <c r="AA80" s="46">
        <v>28</v>
      </c>
      <c r="AB80" s="46"/>
      <c r="AC80" s="52">
        <f t="shared" si="53"/>
        <v>49607.209844539742</v>
      </c>
      <c r="AD80" s="46"/>
      <c r="AE80" s="52">
        <f t="shared" si="39"/>
        <v>5052.586187869807</v>
      </c>
      <c r="AF80" s="46"/>
      <c r="AG80" s="52">
        <f t="shared" si="40"/>
        <v>516.74176921395565</v>
      </c>
      <c r="AH80" s="46"/>
      <c r="AI80" s="52">
        <f t="shared" si="41"/>
        <v>5569.3279570837631</v>
      </c>
      <c r="AJ80" s="52"/>
      <c r="AK80" s="52">
        <f t="shared" si="49"/>
        <v>44554.623656669937</v>
      </c>
      <c r="AL80" s="46"/>
      <c r="AN80" s="55">
        <v>28</v>
      </c>
      <c r="AO80" s="55"/>
      <c r="AP80" s="60">
        <f t="shared" si="54"/>
        <v>42897.294449658504</v>
      </c>
      <c r="AQ80" s="55"/>
      <c r="AR80" s="60">
        <f t="shared" si="42"/>
        <v>4571.1970193235184</v>
      </c>
      <c r="AS80" s="55"/>
      <c r="AT80" s="60">
        <f t="shared" si="43"/>
        <v>446.84681718394273</v>
      </c>
      <c r="AU80" s="55"/>
      <c r="AV80" s="60">
        <f t="shared" si="44"/>
        <v>5018.0438365074615</v>
      </c>
      <c r="AW80" s="60"/>
      <c r="AX80" s="60">
        <f t="shared" si="50"/>
        <v>38326.097430334987</v>
      </c>
      <c r="AY80" s="55"/>
    </row>
    <row r="81" spans="1:51" x14ac:dyDescent="0.25">
      <c r="A81" s="27">
        <v>29</v>
      </c>
      <c r="B81" s="27"/>
      <c r="C81" s="33">
        <f t="shared" si="51"/>
        <v>33333.333333333314</v>
      </c>
      <c r="D81" s="27"/>
      <c r="E81" s="33">
        <f t="shared" si="55"/>
        <v>4166.666666666667</v>
      </c>
      <c r="F81" s="27"/>
      <c r="G81" s="33">
        <f t="shared" si="37"/>
        <v>347.222222222222</v>
      </c>
      <c r="H81" s="27"/>
      <c r="I81" s="33">
        <f t="shared" si="45"/>
        <v>4513.8888888888887</v>
      </c>
      <c r="J81" s="33"/>
      <c r="K81" s="33">
        <f t="shared" si="46"/>
        <v>29166.666666666646</v>
      </c>
      <c r="L81" s="27"/>
      <c r="N81" s="37">
        <v>29</v>
      </c>
      <c r="O81" s="37"/>
      <c r="P81" s="41">
        <f t="shared" si="52"/>
        <v>150000</v>
      </c>
      <c r="Q81" s="37"/>
      <c r="R81" s="41">
        <f>0</f>
        <v>0</v>
      </c>
      <c r="S81" s="37"/>
      <c r="T81" s="41">
        <f t="shared" si="38"/>
        <v>1562.5</v>
      </c>
      <c r="U81" s="37"/>
      <c r="V81" s="41">
        <f t="shared" si="47"/>
        <v>1562.5</v>
      </c>
      <c r="W81" s="41"/>
      <c r="X81" s="41">
        <f t="shared" si="48"/>
        <v>150000</v>
      </c>
      <c r="Y81" s="37"/>
      <c r="AA81" s="45">
        <v>29</v>
      </c>
      <c r="AB81" s="45"/>
      <c r="AC81" s="49">
        <f t="shared" si="53"/>
        <v>44554.623656669937</v>
      </c>
      <c r="AD81" s="45"/>
      <c r="AE81" s="49">
        <f t="shared" si="39"/>
        <v>5163.2311268797421</v>
      </c>
      <c r="AF81" s="45"/>
      <c r="AG81" s="49">
        <f t="shared" si="40"/>
        <v>464.11066309031185</v>
      </c>
      <c r="AH81" s="45"/>
      <c r="AI81" s="49">
        <f t="shared" si="41"/>
        <v>5627.3417899700535</v>
      </c>
      <c r="AJ81" s="49"/>
      <c r="AK81" s="49">
        <f t="shared" si="49"/>
        <v>39391.392529790195</v>
      </c>
      <c r="AL81" s="45"/>
      <c r="AN81" s="54">
        <v>29</v>
      </c>
      <c r="AO81" s="54"/>
      <c r="AP81" s="58">
        <f t="shared" si="54"/>
        <v>38326.097430334987</v>
      </c>
      <c r="AQ81" s="54"/>
      <c r="AR81" s="58">
        <f t="shared" si="42"/>
        <v>4618.8136549414721</v>
      </c>
      <c r="AS81" s="54"/>
      <c r="AT81" s="58">
        <f t="shared" si="43"/>
        <v>399.23018156598943</v>
      </c>
      <c r="AU81" s="54"/>
      <c r="AV81" s="58">
        <f t="shared" si="44"/>
        <v>5018.0438365074615</v>
      </c>
      <c r="AW81" s="58"/>
      <c r="AX81" s="58">
        <f t="shared" si="50"/>
        <v>33707.283775393516</v>
      </c>
      <c r="AY81" s="54"/>
    </row>
    <row r="82" spans="1:51" x14ac:dyDescent="0.25">
      <c r="A82" s="28">
        <v>30</v>
      </c>
      <c r="B82" s="28"/>
      <c r="C82" s="35">
        <f t="shared" si="51"/>
        <v>29166.666666666646</v>
      </c>
      <c r="D82" s="28"/>
      <c r="E82" s="35">
        <f t="shared" si="55"/>
        <v>4166.666666666667</v>
      </c>
      <c r="F82" s="28"/>
      <c r="G82" s="35">
        <f t="shared" si="37"/>
        <v>303.81944444444423</v>
      </c>
      <c r="H82" s="28"/>
      <c r="I82" s="35">
        <f t="shared" si="45"/>
        <v>4470.4861111111113</v>
      </c>
      <c r="J82" s="35"/>
      <c r="K82" s="35">
        <f t="shared" si="46"/>
        <v>24999.999999999978</v>
      </c>
      <c r="L82" s="28"/>
      <c r="N82" s="38">
        <v>30</v>
      </c>
      <c r="O82" s="38"/>
      <c r="P82" s="43">
        <f t="shared" si="52"/>
        <v>150000</v>
      </c>
      <c r="Q82" s="38"/>
      <c r="R82" s="43">
        <f>0</f>
        <v>0</v>
      </c>
      <c r="S82" s="38"/>
      <c r="T82" s="43">
        <f t="shared" si="38"/>
        <v>1562.5</v>
      </c>
      <c r="U82" s="38"/>
      <c r="V82" s="43">
        <f t="shared" si="47"/>
        <v>1562.5</v>
      </c>
      <c r="W82" s="43"/>
      <c r="X82" s="43">
        <f t="shared" si="48"/>
        <v>150000</v>
      </c>
      <c r="Y82" s="38"/>
      <c r="AA82" s="46">
        <v>30</v>
      </c>
      <c r="AB82" s="46"/>
      <c r="AC82" s="52">
        <f t="shared" si="53"/>
        <v>39391.392529790195</v>
      </c>
      <c r="AD82" s="46"/>
      <c r="AE82" s="52">
        <f t="shared" si="39"/>
        <v>5275.6329280969258</v>
      </c>
      <c r="AF82" s="46"/>
      <c r="AG82" s="52">
        <f t="shared" si="40"/>
        <v>410.32700551864787</v>
      </c>
      <c r="AH82" s="46"/>
      <c r="AI82" s="52">
        <f t="shared" si="41"/>
        <v>5685.9599336155734</v>
      </c>
      <c r="AJ82" s="52"/>
      <c r="AK82" s="52">
        <f t="shared" si="49"/>
        <v>34115.759601693266</v>
      </c>
      <c r="AL82" s="46"/>
      <c r="AN82" s="55">
        <v>30</v>
      </c>
      <c r="AO82" s="55"/>
      <c r="AP82" s="60">
        <f t="shared" si="54"/>
        <v>33707.283775393516</v>
      </c>
      <c r="AQ82" s="55"/>
      <c r="AR82" s="60">
        <f t="shared" si="42"/>
        <v>4666.9262971804455</v>
      </c>
      <c r="AS82" s="55"/>
      <c r="AT82" s="60">
        <f t="shared" si="43"/>
        <v>351.11753932701578</v>
      </c>
      <c r="AU82" s="55"/>
      <c r="AV82" s="60">
        <f t="shared" si="44"/>
        <v>5018.0438365074615</v>
      </c>
      <c r="AW82" s="60"/>
      <c r="AX82" s="60">
        <f t="shared" si="50"/>
        <v>29040.357478213071</v>
      </c>
      <c r="AY82" s="55"/>
    </row>
    <row r="83" spans="1:51" x14ac:dyDescent="0.25">
      <c r="A83" s="27">
        <v>31</v>
      </c>
      <c r="B83" s="27"/>
      <c r="C83" s="33">
        <f t="shared" si="51"/>
        <v>24999.999999999978</v>
      </c>
      <c r="D83" s="27"/>
      <c r="E83" s="33">
        <f t="shared" si="55"/>
        <v>4166.666666666667</v>
      </c>
      <c r="F83" s="27"/>
      <c r="G83" s="33">
        <f t="shared" si="37"/>
        <v>260.4166666666664</v>
      </c>
      <c r="H83" s="27"/>
      <c r="I83" s="33">
        <f t="shared" si="45"/>
        <v>4427.083333333333</v>
      </c>
      <c r="J83" s="33"/>
      <c r="K83" s="33">
        <f t="shared" si="46"/>
        <v>20833.33333333331</v>
      </c>
      <c r="L83" s="27"/>
      <c r="N83" s="37">
        <v>31</v>
      </c>
      <c r="O83" s="37"/>
      <c r="P83" s="41">
        <f t="shared" si="52"/>
        <v>150000</v>
      </c>
      <c r="Q83" s="37"/>
      <c r="R83" s="41">
        <f>0</f>
        <v>0</v>
      </c>
      <c r="S83" s="37"/>
      <c r="T83" s="41">
        <f t="shared" si="38"/>
        <v>1562.5</v>
      </c>
      <c r="U83" s="37"/>
      <c r="V83" s="41">
        <f t="shared" si="47"/>
        <v>1562.5</v>
      </c>
      <c r="W83" s="41"/>
      <c r="X83" s="41">
        <f t="shared" si="48"/>
        <v>150000</v>
      </c>
      <c r="Y83" s="37"/>
      <c r="AA83" s="45">
        <v>31</v>
      </c>
      <c r="AB83" s="45"/>
      <c r="AC83" s="49">
        <f t="shared" si="53"/>
        <v>34115.759601693266</v>
      </c>
      <c r="AD83" s="45"/>
      <c r="AE83" s="49">
        <f t="shared" si="39"/>
        <v>5389.8161870730983</v>
      </c>
      <c r="AF83" s="45"/>
      <c r="AG83" s="49">
        <f t="shared" si="40"/>
        <v>355.37249585097152</v>
      </c>
      <c r="AH83" s="45"/>
      <c r="AI83" s="49">
        <f t="shared" si="41"/>
        <v>5745.1886829240702</v>
      </c>
      <c r="AJ83" s="49"/>
      <c r="AK83" s="49">
        <f t="shared" si="49"/>
        <v>28725.943414620167</v>
      </c>
      <c r="AL83" s="45"/>
      <c r="AN83" s="54">
        <v>31</v>
      </c>
      <c r="AO83" s="54"/>
      <c r="AP83" s="58">
        <f t="shared" si="54"/>
        <v>29040.357478213071</v>
      </c>
      <c r="AQ83" s="54"/>
      <c r="AR83" s="58">
        <f t="shared" si="42"/>
        <v>4715.5401127760751</v>
      </c>
      <c r="AS83" s="54"/>
      <c r="AT83" s="58">
        <f t="shared" si="43"/>
        <v>302.50372373138612</v>
      </c>
      <c r="AU83" s="54"/>
      <c r="AV83" s="58">
        <f t="shared" si="44"/>
        <v>5018.0438365074615</v>
      </c>
      <c r="AW83" s="58"/>
      <c r="AX83" s="58">
        <f t="shared" si="50"/>
        <v>24324.817365436997</v>
      </c>
      <c r="AY83" s="54"/>
    </row>
    <row r="84" spans="1:51" x14ac:dyDescent="0.25">
      <c r="A84" s="28">
        <v>32</v>
      </c>
      <c r="B84" s="28"/>
      <c r="C84" s="35">
        <f t="shared" si="51"/>
        <v>20833.33333333331</v>
      </c>
      <c r="D84" s="28"/>
      <c r="E84" s="35">
        <f t="shared" si="55"/>
        <v>4166.666666666667</v>
      </c>
      <c r="F84" s="28"/>
      <c r="G84" s="35">
        <f t="shared" si="37"/>
        <v>217.01388888888863</v>
      </c>
      <c r="H84" s="28"/>
      <c r="I84" s="35">
        <f t="shared" si="45"/>
        <v>4383.6805555555557</v>
      </c>
      <c r="J84" s="35"/>
      <c r="K84" s="35">
        <f t="shared" si="46"/>
        <v>16666.666666666642</v>
      </c>
      <c r="L84" s="28"/>
      <c r="N84" s="38">
        <v>32</v>
      </c>
      <c r="O84" s="38"/>
      <c r="P84" s="43">
        <f t="shared" si="52"/>
        <v>150000</v>
      </c>
      <c r="Q84" s="38"/>
      <c r="R84" s="43">
        <f>0</f>
        <v>0</v>
      </c>
      <c r="S84" s="38"/>
      <c r="T84" s="43">
        <f t="shared" si="38"/>
        <v>1562.5</v>
      </c>
      <c r="U84" s="38"/>
      <c r="V84" s="43">
        <f t="shared" si="47"/>
        <v>1562.5</v>
      </c>
      <c r="W84" s="43"/>
      <c r="X84" s="43">
        <f t="shared" si="48"/>
        <v>150000</v>
      </c>
      <c r="Y84" s="38"/>
      <c r="AA84" s="46">
        <v>32</v>
      </c>
      <c r="AB84" s="46"/>
      <c r="AC84" s="52">
        <f t="shared" si="53"/>
        <v>28725.943414620167</v>
      </c>
      <c r="AD84" s="46"/>
      <c r="AE84" s="52">
        <f t="shared" si="39"/>
        <v>5505.8058211355692</v>
      </c>
      <c r="AF84" s="46"/>
      <c r="AG84" s="52">
        <f t="shared" si="40"/>
        <v>299.22857723562674</v>
      </c>
      <c r="AH84" s="46"/>
      <c r="AI84" s="52">
        <f t="shared" si="41"/>
        <v>5805.0343983711964</v>
      </c>
      <c r="AJ84" s="52"/>
      <c r="AK84" s="52">
        <f t="shared" si="49"/>
        <v>23220.1375934846</v>
      </c>
      <c r="AL84" s="46"/>
      <c r="AN84" s="55">
        <v>32</v>
      </c>
      <c r="AO84" s="55"/>
      <c r="AP84" s="60">
        <f t="shared" si="54"/>
        <v>24324.817365436997</v>
      </c>
      <c r="AQ84" s="55"/>
      <c r="AR84" s="60">
        <f t="shared" si="42"/>
        <v>4764.6603222841595</v>
      </c>
      <c r="AS84" s="55"/>
      <c r="AT84" s="60">
        <f t="shared" si="43"/>
        <v>253.38351422330203</v>
      </c>
      <c r="AU84" s="55"/>
      <c r="AV84" s="60">
        <f t="shared" si="44"/>
        <v>5018.0438365074615</v>
      </c>
      <c r="AW84" s="60"/>
      <c r="AX84" s="60">
        <f t="shared" si="50"/>
        <v>19560.157043152838</v>
      </c>
      <c r="AY84" s="55"/>
    </row>
    <row r="85" spans="1:51" x14ac:dyDescent="0.25">
      <c r="A85" s="27">
        <v>33</v>
      </c>
      <c r="B85" s="27"/>
      <c r="C85" s="33">
        <f t="shared" si="51"/>
        <v>16666.666666666642</v>
      </c>
      <c r="D85" s="27"/>
      <c r="E85" s="33">
        <f t="shared" si="55"/>
        <v>4166.666666666667</v>
      </c>
      <c r="F85" s="27"/>
      <c r="G85" s="33">
        <f t="shared" si="37"/>
        <v>173.61111111111086</v>
      </c>
      <c r="H85" s="27"/>
      <c r="I85" s="33">
        <f t="shared" si="45"/>
        <v>4340.2777777777774</v>
      </c>
      <c r="J85" s="33"/>
      <c r="K85" s="33">
        <f t="shared" si="46"/>
        <v>12499.999999999975</v>
      </c>
      <c r="L85" s="27"/>
      <c r="N85" s="37">
        <v>33</v>
      </c>
      <c r="O85" s="37"/>
      <c r="P85" s="41">
        <f t="shared" si="52"/>
        <v>150000</v>
      </c>
      <c r="Q85" s="37"/>
      <c r="R85" s="41">
        <f>0</f>
        <v>0</v>
      </c>
      <c r="S85" s="37"/>
      <c r="T85" s="41">
        <f t="shared" si="38"/>
        <v>1562.5</v>
      </c>
      <c r="U85" s="37"/>
      <c r="V85" s="41">
        <f t="shared" si="47"/>
        <v>1562.5</v>
      </c>
      <c r="W85" s="41"/>
      <c r="X85" s="41">
        <f t="shared" si="48"/>
        <v>150000</v>
      </c>
      <c r="Y85" s="37"/>
      <c r="AA85" s="45">
        <v>33</v>
      </c>
      <c r="AB85" s="45"/>
      <c r="AC85" s="49">
        <f t="shared" si="53"/>
        <v>23220.1375934846</v>
      </c>
      <c r="AD85" s="45"/>
      <c r="AE85" s="49">
        <f t="shared" si="39"/>
        <v>5623.6270734220989</v>
      </c>
      <c r="AF85" s="45"/>
      <c r="AG85" s="49">
        <f t="shared" si="40"/>
        <v>241.87643326546458</v>
      </c>
      <c r="AH85" s="45"/>
      <c r="AI85" s="49">
        <f t="shared" si="41"/>
        <v>5865.5035066875635</v>
      </c>
      <c r="AJ85" s="49"/>
      <c r="AK85" s="49">
        <f t="shared" si="49"/>
        <v>17596.5105200625</v>
      </c>
      <c r="AL85" s="45"/>
      <c r="AN85" s="54">
        <v>33</v>
      </c>
      <c r="AO85" s="54"/>
      <c r="AP85" s="58">
        <f t="shared" si="54"/>
        <v>19560.157043152838</v>
      </c>
      <c r="AQ85" s="54"/>
      <c r="AR85" s="58">
        <f t="shared" si="42"/>
        <v>4814.2922006412864</v>
      </c>
      <c r="AS85" s="54"/>
      <c r="AT85" s="58">
        <f t="shared" si="43"/>
        <v>203.75163586617538</v>
      </c>
      <c r="AU85" s="54"/>
      <c r="AV85" s="58">
        <f t="shared" si="44"/>
        <v>5018.0438365074615</v>
      </c>
      <c r="AW85" s="58"/>
      <c r="AX85" s="58">
        <f t="shared" si="50"/>
        <v>14745.864842511552</v>
      </c>
      <c r="AY85" s="54"/>
    </row>
    <row r="86" spans="1:51" x14ac:dyDescent="0.25">
      <c r="A86" s="28">
        <v>34</v>
      </c>
      <c r="B86" s="28"/>
      <c r="C86" s="35">
        <f t="shared" si="51"/>
        <v>12499.999999999975</v>
      </c>
      <c r="D86" s="28"/>
      <c r="E86" s="35">
        <f t="shared" si="55"/>
        <v>4166.666666666667</v>
      </c>
      <c r="F86" s="28"/>
      <c r="G86" s="35">
        <f t="shared" si="37"/>
        <v>130.20833333333306</v>
      </c>
      <c r="H86" s="28"/>
      <c r="I86" s="35">
        <f t="shared" si="45"/>
        <v>4296.875</v>
      </c>
      <c r="J86" s="35"/>
      <c r="K86" s="35">
        <f t="shared" si="46"/>
        <v>8333.3333333333067</v>
      </c>
      <c r="L86" s="28"/>
      <c r="N86" s="38">
        <v>34</v>
      </c>
      <c r="O86" s="38"/>
      <c r="P86" s="43">
        <f t="shared" si="52"/>
        <v>150000</v>
      </c>
      <c r="Q86" s="38"/>
      <c r="R86" s="43">
        <f>0</f>
        <v>0</v>
      </c>
      <c r="S86" s="38"/>
      <c r="T86" s="43">
        <f t="shared" si="38"/>
        <v>1562.5</v>
      </c>
      <c r="U86" s="38"/>
      <c r="V86" s="43">
        <f t="shared" si="47"/>
        <v>1562.5</v>
      </c>
      <c r="W86" s="43"/>
      <c r="X86" s="43">
        <f t="shared" si="48"/>
        <v>150000</v>
      </c>
      <c r="Y86" s="38"/>
      <c r="AA86" s="46">
        <v>34</v>
      </c>
      <c r="AB86" s="46"/>
      <c r="AC86" s="52">
        <f t="shared" si="53"/>
        <v>17596.5105200625</v>
      </c>
      <c r="AD86" s="46"/>
      <c r="AE86" s="52">
        <f t="shared" si="39"/>
        <v>5743.3055169649078</v>
      </c>
      <c r="AF86" s="46"/>
      <c r="AG86" s="52">
        <f t="shared" si="40"/>
        <v>183.29698458398437</v>
      </c>
      <c r="AH86" s="46"/>
      <c r="AI86" s="52">
        <f t="shared" si="41"/>
        <v>5926.6025015488922</v>
      </c>
      <c r="AJ86" s="52"/>
      <c r="AK86" s="52">
        <f t="shared" si="49"/>
        <v>11853.205003097592</v>
      </c>
      <c r="AL86" s="46"/>
      <c r="AN86" s="55">
        <v>34</v>
      </c>
      <c r="AO86" s="55"/>
      <c r="AP86" s="60">
        <f t="shared" si="54"/>
        <v>14745.864842511552</v>
      </c>
      <c r="AQ86" s="55"/>
      <c r="AR86" s="60">
        <f t="shared" si="42"/>
        <v>4864.4410777312996</v>
      </c>
      <c r="AS86" s="55"/>
      <c r="AT86" s="60">
        <f t="shared" si="43"/>
        <v>153.60275877616198</v>
      </c>
      <c r="AU86" s="55"/>
      <c r="AV86" s="60">
        <f t="shared" si="44"/>
        <v>5018.0438365074615</v>
      </c>
      <c r="AW86" s="60"/>
      <c r="AX86" s="60">
        <f t="shared" si="50"/>
        <v>9881.4237647802511</v>
      </c>
      <c r="AY86" s="55"/>
    </row>
    <row r="87" spans="1:51" x14ac:dyDescent="0.25">
      <c r="A87" s="27">
        <v>35</v>
      </c>
      <c r="B87" s="27"/>
      <c r="C87" s="33">
        <f t="shared" si="51"/>
        <v>8333.3333333333067</v>
      </c>
      <c r="D87" s="27"/>
      <c r="E87" s="33">
        <f t="shared" si="55"/>
        <v>4166.666666666667</v>
      </c>
      <c r="F87" s="27"/>
      <c r="G87" s="33">
        <f t="shared" si="37"/>
        <v>86.805555555555273</v>
      </c>
      <c r="H87" s="27"/>
      <c r="I87" s="33">
        <f t="shared" si="45"/>
        <v>4253.4722222222226</v>
      </c>
      <c r="J87" s="33"/>
      <c r="K87" s="33">
        <f t="shared" si="46"/>
        <v>4166.6666666666397</v>
      </c>
      <c r="L87" s="27"/>
      <c r="N87" s="37">
        <v>35</v>
      </c>
      <c r="O87" s="37"/>
      <c r="P87" s="41">
        <f t="shared" si="52"/>
        <v>150000</v>
      </c>
      <c r="Q87" s="37"/>
      <c r="R87" s="41">
        <f>0</f>
        <v>0</v>
      </c>
      <c r="S87" s="37"/>
      <c r="T87" s="41">
        <f t="shared" si="38"/>
        <v>1562.5</v>
      </c>
      <c r="U87" s="37"/>
      <c r="V87" s="41">
        <f t="shared" si="47"/>
        <v>1562.5</v>
      </c>
      <c r="W87" s="41"/>
      <c r="X87" s="41">
        <f t="shared" si="48"/>
        <v>150000</v>
      </c>
      <c r="Y87" s="37"/>
      <c r="AA87" s="45">
        <v>35</v>
      </c>
      <c r="AB87" s="45"/>
      <c r="AC87" s="49">
        <f t="shared" si="53"/>
        <v>11853.205003097592</v>
      </c>
      <c r="AD87" s="45"/>
      <c r="AE87" s="49">
        <f t="shared" si="39"/>
        <v>5864.8670588244267</v>
      </c>
      <c r="AF87" s="45"/>
      <c r="AG87" s="49">
        <f t="shared" si="40"/>
        <v>123.47088544893325</v>
      </c>
      <c r="AH87" s="45"/>
      <c r="AI87" s="49">
        <f>($AC$53/36)*((1+$E$4)^AA87)</f>
        <v>5988.3379442733603</v>
      </c>
      <c r="AJ87" s="49"/>
      <c r="AK87" s="49">
        <f t="shared" si="49"/>
        <v>5988.3379442731648</v>
      </c>
      <c r="AL87" s="45"/>
      <c r="AN87" s="54">
        <v>35</v>
      </c>
      <c r="AO87" s="54"/>
      <c r="AP87" s="58">
        <f t="shared" si="54"/>
        <v>9881.4237647802511</v>
      </c>
      <c r="AQ87" s="54"/>
      <c r="AR87" s="58">
        <f t="shared" si="42"/>
        <v>4915.1123389576669</v>
      </c>
      <c r="AS87" s="54"/>
      <c r="AT87" s="58">
        <f t="shared" si="43"/>
        <v>102.93149754979427</v>
      </c>
      <c r="AU87" s="54"/>
      <c r="AV87" s="58">
        <f t="shared" si="44"/>
        <v>5018.0438365074615</v>
      </c>
      <c r="AW87" s="58"/>
      <c r="AX87" s="58">
        <f t="shared" si="50"/>
        <v>4966.3114258225842</v>
      </c>
      <c r="AY87" s="54"/>
    </row>
    <row r="88" spans="1:51" x14ac:dyDescent="0.25">
      <c r="A88" s="28">
        <v>36</v>
      </c>
      <c r="B88" s="28"/>
      <c r="C88" s="35">
        <f t="shared" si="51"/>
        <v>4166.6666666666397</v>
      </c>
      <c r="D88" s="28"/>
      <c r="E88" s="35">
        <f t="shared" si="55"/>
        <v>4166.666666666667</v>
      </c>
      <c r="F88" s="28"/>
      <c r="G88" s="35">
        <f t="shared" si="37"/>
        <v>43.402777777777494</v>
      </c>
      <c r="H88" s="28"/>
      <c r="I88" s="35">
        <f t="shared" si="45"/>
        <v>4210.0694444444443</v>
      </c>
      <c r="J88" s="35"/>
      <c r="K88" s="35">
        <f t="shared" si="46"/>
        <v>-2.7284841053187847E-11</v>
      </c>
      <c r="L88" s="28"/>
      <c r="N88" s="38">
        <v>36</v>
      </c>
      <c r="O88" s="38"/>
      <c r="P88" s="43">
        <f t="shared" si="52"/>
        <v>150000</v>
      </c>
      <c r="Q88" s="38"/>
      <c r="R88" s="43">
        <f>C4</f>
        <v>150000</v>
      </c>
      <c r="S88" s="38"/>
      <c r="T88" s="43">
        <f t="shared" si="38"/>
        <v>1562.5</v>
      </c>
      <c r="U88" s="38"/>
      <c r="V88" s="43">
        <f t="shared" si="47"/>
        <v>151562.5</v>
      </c>
      <c r="W88" s="43"/>
      <c r="X88" s="43">
        <f t="shared" si="48"/>
        <v>0</v>
      </c>
      <c r="Y88" s="38"/>
      <c r="AA88" s="46">
        <v>36</v>
      </c>
      <c r="AB88" s="46"/>
      <c r="AC88" s="52">
        <f t="shared" si="53"/>
        <v>5988.3379442731648</v>
      </c>
      <c r="AD88" s="46"/>
      <c r="AE88" s="52">
        <f t="shared" si="39"/>
        <v>5988.3379442733631</v>
      </c>
      <c r="AF88" s="46"/>
      <c r="AG88" s="52">
        <f t="shared" si="40"/>
        <v>62.378520252845462</v>
      </c>
      <c r="AH88" s="46"/>
      <c r="AI88" s="52">
        <f t="shared" si="41"/>
        <v>6050.7164645262083</v>
      </c>
      <c r="AJ88" s="52"/>
      <c r="AK88" s="52">
        <f t="shared" si="49"/>
        <v>-1.9826984498649836E-10</v>
      </c>
      <c r="AL88" s="46"/>
      <c r="AN88" s="55">
        <v>36</v>
      </c>
      <c r="AO88" s="55"/>
      <c r="AP88" s="60">
        <f t="shared" si="54"/>
        <v>4966.3114258225842</v>
      </c>
      <c r="AQ88" s="55"/>
      <c r="AR88" s="60">
        <f t="shared" si="42"/>
        <v>4966.3114258218093</v>
      </c>
      <c r="AS88" s="55"/>
      <c r="AT88" s="60">
        <f t="shared" si="43"/>
        <v>51.732410685651914</v>
      </c>
      <c r="AU88" s="55"/>
      <c r="AV88" s="60">
        <f>$AP$53*($E$4/(1-((1+$E$4)^(-36))))</f>
        <v>5018.0438365074615</v>
      </c>
      <c r="AW88" s="60"/>
      <c r="AX88" s="60">
        <f t="shared" si="50"/>
        <v>7.7488948591053486E-10</v>
      </c>
      <c r="AY88" s="55"/>
    </row>
    <row r="89" spans="1:51" ht="15.75" x14ac:dyDescent="0.3">
      <c r="A89" s="34" t="s">
        <v>38</v>
      </c>
      <c r="B89" s="34"/>
      <c r="C89" s="34"/>
      <c r="D89" s="34"/>
      <c r="E89" s="34"/>
      <c r="F89" s="34"/>
      <c r="G89" s="33">
        <f>SUM(G53:H88)</f>
        <v>28906.249999999993</v>
      </c>
      <c r="H89" s="27"/>
      <c r="I89" s="33">
        <f>SUM(I53:I88)</f>
        <v>178906.25</v>
      </c>
      <c r="J89" s="27"/>
      <c r="K89" s="5"/>
      <c r="L89" s="5"/>
      <c r="N89" s="42" t="s">
        <v>38</v>
      </c>
      <c r="O89" s="42"/>
      <c r="P89" s="42"/>
      <c r="Q89" s="42"/>
      <c r="R89" s="42"/>
      <c r="S89" s="42"/>
      <c r="T89" s="41">
        <f>SUM(T53:U88)</f>
        <v>56250</v>
      </c>
      <c r="U89" s="37"/>
      <c r="V89" s="41">
        <f>SUM(V53:V88)</f>
        <v>206250</v>
      </c>
      <c r="W89" s="37"/>
      <c r="X89" s="6"/>
      <c r="Y89" s="6"/>
      <c r="AA89" s="51" t="s">
        <v>38</v>
      </c>
      <c r="AB89" s="51"/>
      <c r="AC89" s="51"/>
      <c r="AD89" s="51"/>
      <c r="AE89" s="51"/>
      <c r="AF89" s="51"/>
      <c r="AG89" s="49">
        <f>SUM(AG53:AH88)</f>
        <v>32752.830392374537</v>
      </c>
      <c r="AH89" s="45"/>
      <c r="AI89" s="49">
        <f>SUM(AI53:AI88)</f>
        <v>182752.83039237472</v>
      </c>
      <c r="AJ89" s="45"/>
      <c r="AK89" s="7"/>
      <c r="AL89" s="7"/>
      <c r="AN89" s="59" t="s">
        <v>38</v>
      </c>
      <c r="AO89" s="59"/>
      <c r="AP89" s="59"/>
      <c r="AQ89" s="59"/>
      <c r="AR89" s="59"/>
      <c r="AS89" s="59"/>
      <c r="AT89" s="58">
        <f>SUM(AT53:AU88)</f>
        <v>30649.578114269381</v>
      </c>
      <c r="AU89" s="54"/>
      <c r="AV89" s="58">
        <f>SUM(AV53:AV88)</f>
        <v>180649.57811426857</v>
      </c>
      <c r="AW89" s="54"/>
      <c r="AX89" s="8"/>
      <c r="AY89" s="8"/>
    </row>
    <row r="90" spans="1:51" x14ac:dyDescent="0.25">
      <c r="A90"/>
      <c r="B90"/>
      <c r="C90"/>
      <c r="D90"/>
      <c r="E90"/>
      <c r="F90"/>
      <c r="G90"/>
      <c r="H90"/>
      <c r="I90"/>
      <c r="J90"/>
      <c r="K90"/>
      <c r="L90"/>
    </row>
    <row r="91" spans="1:51" x14ac:dyDescent="0.25">
      <c r="A91" s="27" t="s">
        <v>42</v>
      </c>
      <c r="B91" s="27"/>
      <c r="C91" s="27"/>
      <c r="D91" s="27"/>
      <c r="E91" s="27"/>
      <c r="F91" s="27"/>
      <c r="G91" s="27"/>
      <c r="H91" s="27"/>
      <c r="I91" s="27"/>
      <c r="J91" s="27"/>
      <c r="K91" s="27"/>
      <c r="L91" s="27"/>
      <c r="N91" s="37" t="s">
        <v>42</v>
      </c>
      <c r="O91" s="37"/>
      <c r="P91" s="37"/>
      <c r="Q91" s="37"/>
      <c r="R91" s="37"/>
      <c r="S91" s="37"/>
      <c r="T91" s="37"/>
      <c r="U91" s="37"/>
      <c r="V91" s="37"/>
      <c r="W91" s="37"/>
      <c r="X91" s="37"/>
      <c r="Y91" s="37"/>
      <c r="AA91" s="45" t="s">
        <v>42</v>
      </c>
      <c r="AB91" s="45"/>
      <c r="AC91" s="45"/>
      <c r="AD91" s="45"/>
      <c r="AE91" s="45"/>
      <c r="AF91" s="45"/>
      <c r="AG91" s="45"/>
      <c r="AH91" s="45"/>
      <c r="AI91" s="45"/>
      <c r="AJ91" s="45"/>
      <c r="AK91" s="45"/>
      <c r="AL91" s="45"/>
      <c r="AN91" s="54" t="s">
        <v>42</v>
      </c>
      <c r="AO91" s="54"/>
      <c r="AP91" s="54"/>
      <c r="AQ91" s="54"/>
      <c r="AR91" s="54"/>
      <c r="AS91" s="54"/>
      <c r="AT91" s="54"/>
      <c r="AU91" s="54"/>
      <c r="AV91" s="54"/>
      <c r="AW91" s="54"/>
      <c r="AX91" s="54"/>
      <c r="AY91" s="54"/>
    </row>
    <row r="92" spans="1:51" x14ac:dyDescent="0.25">
      <c r="A92" s="28" t="s">
        <v>29</v>
      </c>
      <c r="B92" s="28"/>
      <c r="C92" s="28" t="s">
        <v>30</v>
      </c>
      <c r="D92" s="28"/>
      <c r="E92" s="28" t="s">
        <v>31</v>
      </c>
      <c r="F92" s="28"/>
      <c r="G92" s="28" t="s">
        <v>32</v>
      </c>
      <c r="H92" s="28"/>
      <c r="I92" s="28" t="s">
        <v>33</v>
      </c>
      <c r="J92" s="28"/>
      <c r="K92" s="28" t="s">
        <v>34</v>
      </c>
      <c r="L92" s="28"/>
      <c r="N92" s="38" t="s">
        <v>29</v>
      </c>
      <c r="O92" s="38"/>
      <c r="P92" s="38" t="s">
        <v>30</v>
      </c>
      <c r="Q92" s="38"/>
      <c r="R92" s="38" t="s">
        <v>31</v>
      </c>
      <c r="S92" s="38"/>
      <c r="T92" s="38" t="s">
        <v>32</v>
      </c>
      <c r="U92" s="38"/>
      <c r="V92" s="38" t="s">
        <v>33</v>
      </c>
      <c r="W92" s="38"/>
      <c r="X92" s="38" t="s">
        <v>34</v>
      </c>
      <c r="Y92" s="38"/>
      <c r="AA92" s="46" t="s">
        <v>29</v>
      </c>
      <c r="AB92" s="46"/>
      <c r="AC92" s="46" t="s">
        <v>30</v>
      </c>
      <c r="AD92" s="46"/>
      <c r="AE92" s="46" t="s">
        <v>31</v>
      </c>
      <c r="AF92" s="46"/>
      <c r="AG92" s="46" t="s">
        <v>32</v>
      </c>
      <c r="AH92" s="46"/>
      <c r="AI92" s="46" t="s">
        <v>33</v>
      </c>
      <c r="AJ92" s="46"/>
      <c r="AK92" s="46" t="s">
        <v>34</v>
      </c>
      <c r="AL92" s="46"/>
      <c r="AN92" s="55" t="s">
        <v>29</v>
      </c>
      <c r="AO92" s="55"/>
      <c r="AP92" s="55" t="s">
        <v>30</v>
      </c>
      <c r="AQ92" s="55"/>
      <c r="AR92" s="55" t="s">
        <v>31</v>
      </c>
      <c r="AS92" s="55"/>
      <c r="AT92" s="55" t="s">
        <v>32</v>
      </c>
      <c r="AU92" s="55"/>
      <c r="AV92" s="55" t="s">
        <v>33</v>
      </c>
      <c r="AW92" s="55"/>
      <c r="AX92" s="55" t="s">
        <v>34</v>
      </c>
      <c r="AY92" s="55"/>
    </row>
    <row r="93" spans="1:51" x14ac:dyDescent="0.25">
      <c r="A93" s="27">
        <v>1</v>
      </c>
      <c r="B93" s="27"/>
      <c r="C93" s="31">
        <f>C4</f>
        <v>150000</v>
      </c>
      <c r="D93" s="31"/>
      <c r="E93" s="31">
        <f>$C$4/48</f>
        <v>3125</v>
      </c>
      <c r="F93" s="31"/>
      <c r="G93" s="31">
        <f>C4*$E$4</f>
        <v>1562.5</v>
      </c>
      <c r="H93" s="31"/>
      <c r="I93" s="31">
        <f>E93+G93</f>
        <v>4687.5</v>
      </c>
      <c r="J93" s="31"/>
      <c r="K93" s="31">
        <f>C93-E93</f>
        <v>146875</v>
      </c>
      <c r="L93" s="31"/>
      <c r="N93" s="37">
        <v>1</v>
      </c>
      <c r="O93" s="37"/>
      <c r="P93" s="39">
        <f>C4</f>
        <v>150000</v>
      </c>
      <c r="Q93" s="39"/>
      <c r="R93" s="39">
        <f>0</f>
        <v>0</v>
      </c>
      <c r="S93" s="39"/>
      <c r="T93" s="39">
        <f>P93*$E$4</f>
        <v>1562.5</v>
      </c>
      <c r="U93" s="39"/>
      <c r="V93" s="39">
        <f>R93+T93</f>
        <v>1562.5</v>
      </c>
      <c r="W93" s="39"/>
      <c r="X93" s="39">
        <f>P93-R93</f>
        <v>150000</v>
      </c>
      <c r="Y93" s="39"/>
      <c r="AA93" s="45">
        <v>1</v>
      </c>
      <c r="AB93" s="45"/>
      <c r="AC93" s="47">
        <f>C4</f>
        <v>150000</v>
      </c>
      <c r="AD93" s="47"/>
      <c r="AE93" s="47">
        <f>AI93-AG93</f>
        <v>1595.0520833333335</v>
      </c>
      <c r="AF93" s="47"/>
      <c r="AG93" s="47">
        <f>AC93*$E$4</f>
        <v>1562.5</v>
      </c>
      <c r="AH93" s="47"/>
      <c r="AI93" s="47">
        <f>($AC$93/48)*((1+$E$4)^AA93)</f>
        <v>3157.5520833333335</v>
      </c>
      <c r="AJ93" s="47"/>
      <c r="AK93" s="47">
        <f>AC93-AE93</f>
        <v>148404.94791666666</v>
      </c>
      <c r="AL93" s="47"/>
      <c r="AN93" s="54">
        <v>1</v>
      </c>
      <c r="AO93" s="54"/>
      <c r="AP93" s="56">
        <f>C4</f>
        <v>150000</v>
      </c>
      <c r="AQ93" s="56"/>
      <c r="AR93" s="56">
        <f>AV93-AT93</f>
        <v>2424.4998337656648</v>
      </c>
      <c r="AS93" s="56"/>
      <c r="AT93" s="56">
        <f>AP93*$E$4</f>
        <v>1562.5</v>
      </c>
      <c r="AU93" s="56"/>
      <c r="AV93" s="56">
        <f>$AP$93*($E$4/(1-((1+$E$4)^(-48))))</f>
        <v>3986.9998337656648</v>
      </c>
      <c r="AW93" s="56"/>
      <c r="AX93" s="56">
        <f>AP93-AR93</f>
        <v>147575.50016623433</v>
      </c>
      <c r="AY93" s="56"/>
    </row>
    <row r="94" spans="1:51" x14ac:dyDescent="0.25">
      <c r="A94" s="28">
        <v>2</v>
      </c>
      <c r="B94" s="28"/>
      <c r="C94" s="32">
        <f>K93</f>
        <v>146875</v>
      </c>
      <c r="D94" s="32"/>
      <c r="E94" s="32">
        <f t="shared" ref="E94:E140" si="56">$C$4/48</f>
        <v>3125</v>
      </c>
      <c r="F94" s="32"/>
      <c r="G94" s="32">
        <f>C94*$E$4</f>
        <v>1529.9479166666665</v>
      </c>
      <c r="H94" s="32"/>
      <c r="I94" s="32">
        <f t="shared" ref="I94:I140" si="57">E94+G94</f>
        <v>4654.9479166666661</v>
      </c>
      <c r="J94" s="32"/>
      <c r="K94" s="32">
        <f t="shared" ref="K94:K140" si="58">C94-E94</f>
        <v>143750</v>
      </c>
      <c r="L94" s="32"/>
      <c r="N94" s="38">
        <v>2</v>
      </c>
      <c r="O94" s="38"/>
      <c r="P94" s="40">
        <f>X93</f>
        <v>150000</v>
      </c>
      <c r="Q94" s="40"/>
      <c r="R94" s="40">
        <f>0</f>
        <v>0</v>
      </c>
      <c r="S94" s="40"/>
      <c r="T94" s="40">
        <f>P94*$E$4</f>
        <v>1562.5</v>
      </c>
      <c r="U94" s="40"/>
      <c r="V94" s="40">
        <f t="shared" ref="V94:V140" si="59">R94+T94</f>
        <v>1562.5</v>
      </c>
      <c r="W94" s="40"/>
      <c r="X94" s="40">
        <f t="shared" ref="X94:X140" si="60">P94-R94</f>
        <v>150000</v>
      </c>
      <c r="Y94" s="40"/>
      <c r="AA94" s="46">
        <v>2</v>
      </c>
      <c r="AB94" s="46"/>
      <c r="AC94" s="48">
        <f>AK93</f>
        <v>148404.94791666666</v>
      </c>
      <c r="AD94" s="48"/>
      <c r="AE94" s="48">
        <f t="shared" ref="AE94:AE140" si="61">AI94-AG94</f>
        <v>1644.5583767361118</v>
      </c>
      <c r="AF94" s="48"/>
      <c r="AG94" s="48">
        <f>AC94*$E$4</f>
        <v>1545.8848741319443</v>
      </c>
      <c r="AH94" s="48"/>
      <c r="AI94" s="48">
        <f t="shared" ref="AI94:AI140" si="62">($AC$93/48)*((1+$E$4)^AA94)</f>
        <v>3190.4432508680561</v>
      </c>
      <c r="AJ94" s="48"/>
      <c r="AK94" s="48">
        <f t="shared" ref="AK94:AK140" si="63">AC94-AE94</f>
        <v>146760.38953993053</v>
      </c>
      <c r="AL94" s="48"/>
      <c r="AN94" s="55">
        <v>2</v>
      </c>
      <c r="AO94" s="55"/>
      <c r="AP94" s="57">
        <f>AX93</f>
        <v>147575.50016623433</v>
      </c>
      <c r="AQ94" s="57"/>
      <c r="AR94" s="57">
        <f t="shared" ref="AR94:AR140" si="64">AV94-AT94</f>
        <v>2449.7550403673904</v>
      </c>
      <c r="AS94" s="57"/>
      <c r="AT94" s="57">
        <f>AP94*$E$4</f>
        <v>1537.2447933982742</v>
      </c>
      <c r="AU94" s="57"/>
      <c r="AV94" s="57">
        <f t="shared" ref="AV94:AV139" si="65">$AP$93*($E$4/(1-((1+$E$4)^(-48))))</f>
        <v>3986.9998337656648</v>
      </c>
      <c r="AW94" s="57"/>
      <c r="AX94" s="57">
        <f t="shared" ref="AX94:AX140" si="66">AP94-AR94</f>
        <v>145125.74512586693</v>
      </c>
      <c r="AY94" s="57"/>
    </row>
    <row r="95" spans="1:51" x14ac:dyDescent="0.25">
      <c r="A95" s="27">
        <v>3</v>
      </c>
      <c r="B95" s="27"/>
      <c r="C95" s="31">
        <f t="shared" ref="C95:C140" si="67">K94</f>
        <v>143750</v>
      </c>
      <c r="D95" s="31"/>
      <c r="E95" s="31">
        <f t="shared" si="56"/>
        <v>3125</v>
      </c>
      <c r="F95" s="31"/>
      <c r="G95" s="31">
        <f t="shared" ref="G95:G140" si="68">C95*$E$4</f>
        <v>1497.3958333333333</v>
      </c>
      <c r="H95" s="31"/>
      <c r="I95" s="31">
        <f t="shared" si="57"/>
        <v>4622.395833333333</v>
      </c>
      <c r="J95" s="31"/>
      <c r="K95" s="31">
        <f t="shared" si="58"/>
        <v>140625</v>
      </c>
      <c r="L95" s="31"/>
      <c r="N95" s="37">
        <v>3</v>
      </c>
      <c r="O95" s="37"/>
      <c r="P95" s="39">
        <f t="shared" ref="P95:P140" si="69">X94</f>
        <v>150000</v>
      </c>
      <c r="Q95" s="39"/>
      <c r="R95" s="39">
        <f>0</f>
        <v>0</v>
      </c>
      <c r="S95" s="39"/>
      <c r="T95" s="39">
        <f t="shared" ref="T95:T140" si="70">P95*$E$4</f>
        <v>1562.5</v>
      </c>
      <c r="U95" s="39"/>
      <c r="V95" s="39">
        <f t="shared" si="59"/>
        <v>1562.5</v>
      </c>
      <c r="W95" s="39"/>
      <c r="X95" s="39">
        <f t="shared" si="60"/>
        <v>150000</v>
      </c>
      <c r="Y95" s="39"/>
      <c r="AA95" s="45">
        <v>3</v>
      </c>
      <c r="AB95" s="45"/>
      <c r="AC95" s="47">
        <f t="shared" ref="AC95:AC140" si="71">AK94</f>
        <v>146760.38953993053</v>
      </c>
      <c r="AD95" s="47"/>
      <c r="AE95" s="47">
        <f t="shared" si="61"/>
        <v>1694.9229770236552</v>
      </c>
      <c r="AF95" s="47"/>
      <c r="AG95" s="47">
        <f t="shared" ref="AG95:AG140" si="72">AC95*$E$4</f>
        <v>1528.7540577076097</v>
      </c>
      <c r="AH95" s="47"/>
      <c r="AI95" s="47">
        <f t="shared" si="62"/>
        <v>3223.6770347312649</v>
      </c>
      <c r="AJ95" s="47"/>
      <c r="AK95" s="47">
        <f t="shared" si="63"/>
        <v>145065.46656290689</v>
      </c>
      <c r="AL95" s="47"/>
      <c r="AN95" s="54">
        <v>3</v>
      </c>
      <c r="AO95" s="54"/>
      <c r="AP95" s="56">
        <f t="shared" ref="AP95:AP140" si="73">AX94</f>
        <v>145125.74512586693</v>
      </c>
      <c r="AQ95" s="56"/>
      <c r="AR95" s="56">
        <f t="shared" si="64"/>
        <v>2475.2733220378841</v>
      </c>
      <c r="AS95" s="56"/>
      <c r="AT95" s="56">
        <f t="shared" ref="AT95:AT140" si="74">AP95*$E$4</f>
        <v>1511.7265117277805</v>
      </c>
      <c r="AU95" s="56"/>
      <c r="AV95" s="56">
        <f t="shared" si="65"/>
        <v>3986.9998337656648</v>
      </c>
      <c r="AW95" s="56"/>
      <c r="AX95" s="56">
        <f t="shared" si="66"/>
        <v>142650.47180382904</v>
      </c>
      <c r="AY95" s="56"/>
    </row>
    <row r="96" spans="1:51" x14ac:dyDescent="0.25">
      <c r="A96" s="28">
        <v>4</v>
      </c>
      <c r="B96" s="28"/>
      <c r="C96" s="32">
        <f t="shared" si="67"/>
        <v>140625</v>
      </c>
      <c r="D96" s="32"/>
      <c r="E96" s="32">
        <f t="shared" si="56"/>
        <v>3125</v>
      </c>
      <c r="F96" s="32"/>
      <c r="G96" s="32">
        <f t="shared" si="68"/>
        <v>1464.84375</v>
      </c>
      <c r="H96" s="32"/>
      <c r="I96" s="32">
        <f t="shared" si="57"/>
        <v>4589.84375</v>
      </c>
      <c r="J96" s="32"/>
      <c r="K96" s="32">
        <f t="shared" si="58"/>
        <v>137500</v>
      </c>
      <c r="L96" s="32"/>
      <c r="N96" s="38">
        <v>4</v>
      </c>
      <c r="O96" s="38"/>
      <c r="P96" s="40">
        <f t="shared" si="69"/>
        <v>150000</v>
      </c>
      <c r="Q96" s="40"/>
      <c r="R96" s="40">
        <f>0</f>
        <v>0</v>
      </c>
      <c r="S96" s="40"/>
      <c r="T96" s="40">
        <f t="shared" si="70"/>
        <v>1562.5</v>
      </c>
      <c r="U96" s="40"/>
      <c r="V96" s="40">
        <f t="shared" si="59"/>
        <v>1562.5</v>
      </c>
      <c r="W96" s="40"/>
      <c r="X96" s="40">
        <f t="shared" si="60"/>
        <v>150000</v>
      </c>
      <c r="Y96" s="40"/>
      <c r="AA96" s="46">
        <v>4</v>
      </c>
      <c r="AB96" s="46"/>
      <c r="AC96" s="48">
        <f t="shared" si="71"/>
        <v>145065.46656290689</v>
      </c>
      <c r="AD96" s="48"/>
      <c r="AE96" s="48">
        <f t="shared" si="61"/>
        <v>1746.158393812769</v>
      </c>
      <c r="AF96" s="48"/>
      <c r="AG96" s="48">
        <f t="shared" si="72"/>
        <v>1511.09861003028</v>
      </c>
      <c r="AH96" s="48"/>
      <c r="AI96" s="48">
        <f t="shared" si="62"/>
        <v>3257.257003843049</v>
      </c>
      <c r="AJ96" s="48"/>
      <c r="AK96" s="48">
        <f t="shared" si="63"/>
        <v>143319.30816909412</v>
      </c>
      <c r="AL96" s="48"/>
      <c r="AN96" s="55">
        <v>4</v>
      </c>
      <c r="AO96" s="55"/>
      <c r="AP96" s="57">
        <f t="shared" si="73"/>
        <v>142650.47180382904</v>
      </c>
      <c r="AQ96" s="57"/>
      <c r="AR96" s="57">
        <f t="shared" si="64"/>
        <v>2501.0574191424457</v>
      </c>
      <c r="AS96" s="57"/>
      <c r="AT96" s="57">
        <f t="shared" si="74"/>
        <v>1485.9424146232191</v>
      </c>
      <c r="AU96" s="57"/>
      <c r="AV96" s="57">
        <f t="shared" si="65"/>
        <v>3986.9998337656648</v>
      </c>
      <c r="AW96" s="57"/>
      <c r="AX96" s="57">
        <f t="shared" si="66"/>
        <v>140149.41438468659</v>
      </c>
      <c r="AY96" s="57"/>
    </row>
    <row r="97" spans="1:51" x14ac:dyDescent="0.25">
      <c r="A97" s="27">
        <v>5</v>
      </c>
      <c r="B97" s="27"/>
      <c r="C97" s="31">
        <f t="shared" si="67"/>
        <v>137500</v>
      </c>
      <c r="D97" s="31"/>
      <c r="E97" s="31">
        <f t="shared" si="56"/>
        <v>3125</v>
      </c>
      <c r="F97" s="31"/>
      <c r="G97" s="31">
        <f t="shared" si="68"/>
        <v>1432.2916666666665</v>
      </c>
      <c r="H97" s="31"/>
      <c r="I97" s="31">
        <f t="shared" si="57"/>
        <v>4557.2916666666661</v>
      </c>
      <c r="J97" s="31"/>
      <c r="K97" s="31">
        <f t="shared" si="58"/>
        <v>134375</v>
      </c>
      <c r="L97" s="31"/>
      <c r="N97" s="37">
        <v>5</v>
      </c>
      <c r="O97" s="37"/>
      <c r="P97" s="39">
        <f t="shared" si="69"/>
        <v>150000</v>
      </c>
      <c r="Q97" s="39"/>
      <c r="R97" s="39">
        <f>0</f>
        <v>0</v>
      </c>
      <c r="S97" s="39"/>
      <c r="T97" s="39">
        <f t="shared" si="70"/>
        <v>1562.5</v>
      </c>
      <c r="U97" s="39"/>
      <c r="V97" s="39">
        <f t="shared" si="59"/>
        <v>1562.5</v>
      </c>
      <c r="W97" s="39"/>
      <c r="X97" s="39">
        <f t="shared" si="60"/>
        <v>150000</v>
      </c>
      <c r="Y97" s="39"/>
      <c r="AA97" s="45">
        <v>5</v>
      </c>
      <c r="AB97" s="45"/>
      <c r="AC97" s="47">
        <f t="shared" si="71"/>
        <v>143319.30816909412</v>
      </c>
      <c r="AD97" s="47"/>
      <c r="AE97" s="47">
        <f t="shared" si="61"/>
        <v>1798.2773042050178</v>
      </c>
      <c r="AF97" s="47"/>
      <c r="AG97" s="47">
        <f t="shared" si="72"/>
        <v>1492.9094600947303</v>
      </c>
      <c r="AH97" s="47"/>
      <c r="AI97" s="47">
        <f t="shared" si="62"/>
        <v>3291.1867642997481</v>
      </c>
      <c r="AJ97" s="47"/>
      <c r="AK97" s="47">
        <f t="shared" si="63"/>
        <v>141521.03086488909</v>
      </c>
      <c r="AL97" s="47"/>
      <c r="AN97" s="54">
        <v>5</v>
      </c>
      <c r="AO97" s="54"/>
      <c r="AP97" s="56">
        <f t="shared" si="73"/>
        <v>140149.41438468659</v>
      </c>
      <c r="AQ97" s="56"/>
      <c r="AR97" s="56">
        <f t="shared" si="64"/>
        <v>2527.1101005918463</v>
      </c>
      <c r="AS97" s="56"/>
      <c r="AT97" s="56">
        <f t="shared" si="74"/>
        <v>1459.8897331738185</v>
      </c>
      <c r="AU97" s="56"/>
      <c r="AV97" s="56">
        <f t="shared" si="65"/>
        <v>3986.9998337656648</v>
      </c>
      <c r="AW97" s="56"/>
      <c r="AX97" s="56">
        <f t="shared" si="66"/>
        <v>137622.30428409475</v>
      </c>
      <c r="AY97" s="56"/>
    </row>
    <row r="98" spans="1:51" x14ac:dyDescent="0.25">
      <c r="A98" s="28">
        <v>6</v>
      </c>
      <c r="B98" s="28"/>
      <c r="C98" s="32">
        <f t="shared" si="67"/>
        <v>134375</v>
      </c>
      <c r="D98" s="32"/>
      <c r="E98" s="32">
        <f t="shared" si="56"/>
        <v>3125</v>
      </c>
      <c r="F98" s="32"/>
      <c r="G98" s="32">
        <f t="shared" si="68"/>
        <v>1399.7395833333333</v>
      </c>
      <c r="H98" s="32"/>
      <c r="I98" s="32">
        <f t="shared" si="57"/>
        <v>4524.739583333333</v>
      </c>
      <c r="J98" s="32"/>
      <c r="K98" s="32">
        <f t="shared" si="58"/>
        <v>131250</v>
      </c>
      <c r="L98" s="32"/>
      <c r="N98" s="38">
        <v>6</v>
      </c>
      <c r="O98" s="38"/>
      <c r="P98" s="40">
        <f t="shared" si="69"/>
        <v>150000</v>
      </c>
      <c r="Q98" s="40"/>
      <c r="R98" s="40">
        <f>0</f>
        <v>0</v>
      </c>
      <c r="S98" s="40"/>
      <c r="T98" s="40">
        <f t="shared" si="70"/>
        <v>1562.5</v>
      </c>
      <c r="U98" s="40"/>
      <c r="V98" s="40">
        <f t="shared" si="59"/>
        <v>1562.5</v>
      </c>
      <c r="W98" s="40"/>
      <c r="X98" s="40">
        <f t="shared" si="60"/>
        <v>150000</v>
      </c>
      <c r="Y98" s="40"/>
      <c r="AA98" s="46">
        <v>6</v>
      </c>
      <c r="AB98" s="46"/>
      <c r="AC98" s="48">
        <f t="shared" si="71"/>
        <v>141521.03086488909</v>
      </c>
      <c r="AD98" s="48"/>
      <c r="AE98" s="48">
        <f t="shared" si="61"/>
        <v>1851.2925549186089</v>
      </c>
      <c r="AF98" s="48"/>
      <c r="AG98" s="48">
        <f t="shared" si="72"/>
        <v>1474.1774048425946</v>
      </c>
      <c r="AH98" s="48"/>
      <c r="AI98" s="48">
        <f t="shared" si="62"/>
        <v>3325.4699597612034</v>
      </c>
      <c r="AJ98" s="48"/>
      <c r="AK98" s="48">
        <f t="shared" si="63"/>
        <v>139669.73830997047</v>
      </c>
      <c r="AL98" s="48"/>
      <c r="AN98" s="55">
        <v>6</v>
      </c>
      <c r="AO98" s="55"/>
      <c r="AP98" s="57">
        <f t="shared" si="73"/>
        <v>137622.30428409475</v>
      </c>
      <c r="AQ98" s="57"/>
      <c r="AR98" s="57">
        <f t="shared" si="64"/>
        <v>2553.4341641396777</v>
      </c>
      <c r="AS98" s="57"/>
      <c r="AT98" s="57">
        <f t="shared" si="74"/>
        <v>1433.5656696259869</v>
      </c>
      <c r="AU98" s="57"/>
      <c r="AV98" s="57">
        <f t="shared" si="65"/>
        <v>3986.9998337656648</v>
      </c>
      <c r="AW98" s="57"/>
      <c r="AX98" s="57">
        <f t="shared" si="66"/>
        <v>135068.87011995507</v>
      </c>
      <c r="AY98" s="57"/>
    </row>
    <row r="99" spans="1:51" x14ac:dyDescent="0.25">
      <c r="A99" s="27">
        <v>7</v>
      </c>
      <c r="B99" s="27"/>
      <c r="C99" s="31">
        <f t="shared" si="67"/>
        <v>131250</v>
      </c>
      <c r="D99" s="31"/>
      <c r="E99" s="31">
        <f t="shared" si="56"/>
        <v>3125</v>
      </c>
      <c r="F99" s="31"/>
      <c r="G99" s="31">
        <f t="shared" si="68"/>
        <v>1367.1875</v>
      </c>
      <c r="H99" s="31"/>
      <c r="I99" s="31">
        <f t="shared" si="57"/>
        <v>4492.1875</v>
      </c>
      <c r="J99" s="31"/>
      <c r="K99" s="31">
        <f t="shared" si="58"/>
        <v>128125</v>
      </c>
      <c r="L99" s="31"/>
      <c r="N99" s="37">
        <v>7</v>
      </c>
      <c r="O99" s="37"/>
      <c r="P99" s="39">
        <f t="shared" si="69"/>
        <v>150000</v>
      </c>
      <c r="Q99" s="39"/>
      <c r="R99" s="39">
        <f>0</f>
        <v>0</v>
      </c>
      <c r="S99" s="39"/>
      <c r="T99" s="39">
        <f t="shared" si="70"/>
        <v>1562.5</v>
      </c>
      <c r="U99" s="39"/>
      <c r="V99" s="39">
        <f t="shared" si="59"/>
        <v>1562.5</v>
      </c>
      <c r="W99" s="39"/>
      <c r="X99" s="39">
        <f t="shared" si="60"/>
        <v>150000</v>
      </c>
      <c r="Y99" s="39"/>
      <c r="AA99" s="45">
        <v>7</v>
      </c>
      <c r="AB99" s="45"/>
      <c r="AC99" s="47">
        <f t="shared" si="71"/>
        <v>139669.73830997047</v>
      </c>
      <c r="AD99" s="47"/>
      <c r="AE99" s="47">
        <f t="shared" si="61"/>
        <v>1905.2171644465241</v>
      </c>
      <c r="AF99" s="47"/>
      <c r="AG99" s="47">
        <f t="shared" si="72"/>
        <v>1454.8931073955257</v>
      </c>
      <c r="AH99" s="47"/>
      <c r="AI99" s="47">
        <f t="shared" si="62"/>
        <v>3360.1102718420498</v>
      </c>
      <c r="AJ99" s="47"/>
      <c r="AK99" s="47">
        <f t="shared" si="63"/>
        <v>137764.52114552396</v>
      </c>
      <c r="AL99" s="47"/>
      <c r="AN99" s="54">
        <v>7</v>
      </c>
      <c r="AO99" s="54"/>
      <c r="AP99" s="56">
        <f t="shared" si="73"/>
        <v>135068.87011995507</v>
      </c>
      <c r="AQ99" s="56"/>
      <c r="AR99" s="56">
        <f t="shared" si="64"/>
        <v>2580.0324366827995</v>
      </c>
      <c r="AS99" s="56"/>
      <c r="AT99" s="56">
        <f t="shared" si="74"/>
        <v>1406.9673970828653</v>
      </c>
      <c r="AU99" s="56"/>
      <c r="AV99" s="56">
        <f t="shared" si="65"/>
        <v>3986.9998337656648</v>
      </c>
      <c r="AW99" s="56"/>
      <c r="AX99" s="56">
        <f t="shared" si="66"/>
        <v>132488.83768327226</v>
      </c>
      <c r="AY99" s="56"/>
    </row>
    <row r="100" spans="1:51" x14ac:dyDescent="0.25">
      <c r="A100" s="28">
        <v>8</v>
      </c>
      <c r="B100" s="28"/>
      <c r="C100" s="32">
        <f t="shared" si="67"/>
        <v>128125</v>
      </c>
      <c r="D100" s="32"/>
      <c r="E100" s="32">
        <f t="shared" si="56"/>
        <v>3125</v>
      </c>
      <c r="F100" s="32"/>
      <c r="G100" s="32">
        <f t="shared" si="68"/>
        <v>1334.6354166666665</v>
      </c>
      <c r="H100" s="32"/>
      <c r="I100" s="32">
        <f t="shared" si="57"/>
        <v>4459.6354166666661</v>
      </c>
      <c r="J100" s="32"/>
      <c r="K100" s="32">
        <f t="shared" si="58"/>
        <v>125000</v>
      </c>
      <c r="L100" s="32"/>
      <c r="N100" s="38">
        <v>8</v>
      </c>
      <c r="O100" s="38"/>
      <c r="P100" s="40">
        <f t="shared" si="69"/>
        <v>150000</v>
      </c>
      <c r="Q100" s="40"/>
      <c r="R100" s="40">
        <f>0</f>
        <v>0</v>
      </c>
      <c r="S100" s="40"/>
      <c r="T100" s="40">
        <f t="shared" si="70"/>
        <v>1562.5</v>
      </c>
      <c r="U100" s="40"/>
      <c r="V100" s="40">
        <f t="shared" si="59"/>
        <v>1562.5</v>
      </c>
      <c r="W100" s="40"/>
      <c r="X100" s="40">
        <f t="shared" si="60"/>
        <v>150000</v>
      </c>
      <c r="Y100" s="40"/>
      <c r="AA100" s="46">
        <v>8</v>
      </c>
      <c r="AB100" s="46"/>
      <c r="AC100" s="48">
        <f t="shared" si="71"/>
        <v>137764.52114552396</v>
      </c>
      <c r="AD100" s="48"/>
      <c r="AE100" s="48">
        <f t="shared" si="61"/>
        <v>1960.0643252411962</v>
      </c>
      <c r="AF100" s="48"/>
      <c r="AG100" s="48">
        <f t="shared" si="72"/>
        <v>1435.0470952658745</v>
      </c>
      <c r="AH100" s="48"/>
      <c r="AI100" s="48">
        <f t="shared" si="62"/>
        <v>3395.1114205070708</v>
      </c>
      <c r="AJ100" s="48"/>
      <c r="AK100" s="48">
        <f t="shared" si="63"/>
        <v>135804.45682028276</v>
      </c>
      <c r="AL100" s="48"/>
      <c r="AN100" s="55">
        <v>8</v>
      </c>
      <c r="AO100" s="55"/>
      <c r="AP100" s="57">
        <f t="shared" si="73"/>
        <v>132488.83768327226</v>
      </c>
      <c r="AQ100" s="57"/>
      <c r="AR100" s="57">
        <f t="shared" si="64"/>
        <v>2606.907774564912</v>
      </c>
      <c r="AS100" s="57"/>
      <c r="AT100" s="57">
        <f t="shared" si="74"/>
        <v>1380.0920592007526</v>
      </c>
      <c r="AU100" s="57"/>
      <c r="AV100" s="57">
        <f t="shared" si="65"/>
        <v>3986.9998337656648</v>
      </c>
      <c r="AW100" s="57"/>
      <c r="AX100" s="57">
        <f t="shared" si="66"/>
        <v>129881.92990870735</v>
      </c>
      <c r="AY100" s="57"/>
    </row>
    <row r="101" spans="1:51" x14ac:dyDescent="0.25">
      <c r="A101" s="27">
        <v>9</v>
      </c>
      <c r="B101" s="27"/>
      <c r="C101" s="31">
        <f t="shared" si="67"/>
        <v>125000</v>
      </c>
      <c r="D101" s="31"/>
      <c r="E101" s="31">
        <f t="shared" si="56"/>
        <v>3125</v>
      </c>
      <c r="F101" s="31"/>
      <c r="G101" s="31">
        <f t="shared" si="68"/>
        <v>1302.0833333333333</v>
      </c>
      <c r="H101" s="31"/>
      <c r="I101" s="31">
        <f t="shared" si="57"/>
        <v>4427.083333333333</v>
      </c>
      <c r="J101" s="31"/>
      <c r="K101" s="31">
        <f t="shared" si="58"/>
        <v>121875</v>
      </c>
      <c r="L101" s="31"/>
      <c r="N101" s="37">
        <v>9</v>
      </c>
      <c r="O101" s="37"/>
      <c r="P101" s="39">
        <f t="shared" si="69"/>
        <v>150000</v>
      </c>
      <c r="Q101" s="39"/>
      <c r="R101" s="39">
        <f>0</f>
        <v>0</v>
      </c>
      <c r="S101" s="39"/>
      <c r="T101" s="39">
        <f t="shared" si="70"/>
        <v>1562.5</v>
      </c>
      <c r="U101" s="39"/>
      <c r="V101" s="39">
        <f t="shared" si="59"/>
        <v>1562.5</v>
      </c>
      <c r="W101" s="39"/>
      <c r="X101" s="39">
        <f t="shared" si="60"/>
        <v>150000</v>
      </c>
      <c r="Y101" s="39"/>
      <c r="AA101" s="45">
        <v>9</v>
      </c>
      <c r="AB101" s="45"/>
      <c r="AC101" s="47">
        <f t="shared" si="71"/>
        <v>135804.45682028276</v>
      </c>
      <c r="AD101" s="47"/>
      <c r="AE101" s="47">
        <f t="shared" si="61"/>
        <v>2015.8474059260741</v>
      </c>
      <c r="AF101" s="47"/>
      <c r="AG101" s="47">
        <f t="shared" si="72"/>
        <v>1414.6297585446121</v>
      </c>
      <c r="AH101" s="47"/>
      <c r="AI101" s="47">
        <f t="shared" si="62"/>
        <v>3430.4771644706861</v>
      </c>
      <c r="AJ101" s="47"/>
      <c r="AK101" s="47">
        <f t="shared" si="63"/>
        <v>133788.6094143567</v>
      </c>
      <c r="AL101" s="47"/>
      <c r="AN101" s="54">
        <v>9</v>
      </c>
      <c r="AO101" s="54"/>
      <c r="AP101" s="56">
        <f t="shared" si="73"/>
        <v>129881.92990870735</v>
      </c>
      <c r="AQ101" s="56"/>
      <c r="AR101" s="56">
        <f t="shared" si="64"/>
        <v>2634.0630638832968</v>
      </c>
      <c r="AS101" s="56"/>
      <c r="AT101" s="56">
        <f t="shared" si="74"/>
        <v>1352.936769882368</v>
      </c>
      <c r="AU101" s="56"/>
      <c r="AV101" s="56">
        <f t="shared" si="65"/>
        <v>3986.9998337656648</v>
      </c>
      <c r="AW101" s="56"/>
      <c r="AX101" s="56">
        <f t="shared" si="66"/>
        <v>127247.86684482405</v>
      </c>
      <c r="AY101" s="56"/>
    </row>
    <row r="102" spans="1:51" x14ac:dyDescent="0.25">
      <c r="A102" s="28">
        <v>10</v>
      </c>
      <c r="B102" s="28"/>
      <c r="C102" s="32">
        <f t="shared" si="67"/>
        <v>121875</v>
      </c>
      <c r="D102" s="32"/>
      <c r="E102" s="32">
        <f t="shared" si="56"/>
        <v>3125</v>
      </c>
      <c r="F102" s="32"/>
      <c r="G102" s="32">
        <f t="shared" si="68"/>
        <v>1269.53125</v>
      </c>
      <c r="H102" s="32"/>
      <c r="I102" s="32">
        <f t="shared" si="57"/>
        <v>4394.53125</v>
      </c>
      <c r="J102" s="32"/>
      <c r="K102" s="32">
        <f t="shared" si="58"/>
        <v>118750</v>
      </c>
      <c r="L102" s="32"/>
      <c r="N102" s="38">
        <v>10</v>
      </c>
      <c r="O102" s="38"/>
      <c r="P102" s="40">
        <f t="shared" si="69"/>
        <v>150000</v>
      </c>
      <c r="Q102" s="40"/>
      <c r="R102" s="40">
        <f>0</f>
        <v>0</v>
      </c>
      <c r="S102" s="40"/>
      <c r="T102" s="40">
        <f t="shared" si="70"/>
        <v>1562.5</v>
      </c>
      <c r="U102" s="40"/>
      <c r="V102" s="40">
        <f t="shared" si="59"/>
        <v>1562.5</v>
      </c>
      <c r="W102" s="40"/>
      <c r="X102" s="40">
        <f t="shared" si="60"/>
        <v>150000</v>
      </c>
      <c r="Y102" s="40"/>
      <c r="AA102" s="46">
        <v>10</v>
      </c>
      <c r="AB102" s="46"/>
      <c r="AC102" s="48">
        <f t="shared" si="71"/>
        <v>133788.6094143567</v>
      </c>
      <c r="AD102" s="48"/>
      <c r="AE102" s="48">
        <f t="shared" si="61"/>
        <v>2072.5799535343735</v>
      </c>
      <c r="AF102" s="48"/>
      <c r="AG102" s="48">
        <f t="shared" si="72"/>
        <v>1393.6313480662157</v>
      </c>
      <c r="AH102" s="48"/>
      <c r="AI102" s="48">
        <f t="shared" si="62"/>
        <v>3466.2113016005892</v>
      </c>
      <c r="AJ102" s="48"/>
      <c r="AK102" s="48">
        <f t="shared" si="63"/>
        <v>131716.02946082232</v>
      </c>
      <c r="AL102" s="48"/>
      <c r="AN102" s="55">
        <v>10</v>
      </c>
      <c r="AO102" s="55"/>
      <c r="AP102" s="57">
        <f t="shared" si="73"/>
        <v>127247.86684482405</v>
      </c>
      <c r="AQ102" s="57"/>
      <c r="AR102" s="57">
        <f t="shared" si="64"/>
        <v>2661.5012207987475</v>
      </c>
      <c r="AS102" s="57"/>
      <c r="AT102" s="57">
        <f t="shared" si="74"/>
        <v>1325.4986129669171</v>
      </c>
      <c r="AU102" s="57"/>
      <c r="AV102" s="57">
        <f t="shared" si="65"/>
        <v>3986.9998337656648</v>
      </c>
      <c r="AW102" s="57"/>
      <c r="AX102" s="57">
        <f t="shared" si="66"/>
        <v>124586.3656240253</v>
      </c>
      <c r="AY102" s="57"/>
    </row>
    <row r="103" spans="1:51" x14ac:dyDescent="0.25">
      <c r="A103" s="27">
        <v>11</v>
      </c>
      <c r="B103" s="27"/>
      <c r="C103" s="31">
        <f t="shared" si="67"/>
        <v>118750</v>
      </c>
      <c r="D103" s="31"/>
      <c r="E103" s="31">
        <f t="shared" si="56"/>
        <v>3125</v>
      </c>
      <c r="F103" s="31"/>
      <c r="G103" s="31">
        <f t="shared" si="68"/>
        <v>1236.9791666666665</v>
      </c>
      <c r="H103" s="31"/>
      <c r="I103" s="31">
        <f t="shared" si="57"/>
        <v>4361.9791666666661</v>
      </c>
      <c r="J103" s="31"/>
      <c r="K103" s="31">
        <f t="shared" si="58"/>
        <v>115625</v>
      </c>
      <c r="L103" s="31"/>
      <c r="N103" s="37">
        <v>11</v>
      </c>
      <c r="O103" s="37"/>
      <c r="P103" s="39">
        <f t="shared" si="69"/>
        <v>150000</v>
      </c>
      <c r="Q103" s="39"/>
      <c r="R103" s="39">
        <f>0</f>
        <v>0</v>
      </c>
      <c r="S103" s="39"/>
      <c r="T103" s="39">
        <f t="shared" si="70"/>
        <v>1562.5</v>
      </c>
      <c r="U103" s="39"/>
      <c r="V103" s="39">
        <f t="shared" si="59"/>
        <v>1562.5</v>
      </c>
      <c r="W103" s="39"/>
      <c r="X103" s="39">
        <f t="shared" si="60"/>
        <v>150000</v>
      </c>
      <c r="Y103" s="39"/>
      <c r="AA103" s="45">
        <v>11</v>
      </c>
      <c r="AB103" s="45"/>
      <c r="AC103" s="47">
        <f t="shared" si="71"/>
        <v>131716.02946082232</v>
      </c>
      <c r="AD103" s="47"/>
      <c r="AE103" s="47">
        <f t="shared" si="61"/>
        <v>2130.2756957753631</v>
      </c>
      <c r="AF103" s="47"/>
      <c r="AG103" s="47">
        <f t="shared" si="72"/>
        <v>1372.0419735502323</v>
      </c>
      <c r="AH103" s="47"/>
      <c r="AI103" s="47">
        <f t="shared" si="62"/>
        <v>3502.3176693255955</v>
      </c>
      <c r="AJ103" s="47"/>
      <c r="AK103" s="47">
        <f t="shared" si="63"/>
        <v>129585.75376504696</v>
      </c>
      <c r="AL103" s="47"/>
      <c r="AN103" s="54">
        <v>11</v>
      </c>
      <c r="AO103" s="54"/>
      <c r="AP103" s="56">
        <f t="shared" si="73"/>
        <v>124586.3656240253</v>
      </c>
      <c r="AQ103" s="56"/>
      <c r="AR103" s="56">
        <f t="shared" si="64"/>
        <v>2689.2251918487345</v>
      </c>
      <c r="AS103" s="56"/>
      <c r="AT103" s="56">
        <f t="shared" si="74"/>
        <v>1297.7746419169302</v>
      </c>
      <c r="AU103" s="56"/>
      <c r="AV103" s="56">
        <f t="shared" si="65"/>
        <v>3986.9998337656648</v>
      </c>
      <c r="AW103" s="56"/>
      <c r="AX103" s="56">
        <f t="shared" si="66"/>
        <v>121897.14043217657</v>
      </c>
      <c r="AY103" s="56"/>
    </row>
    <row r="104" spans="1:51" x14ac:dyDescent="0.25">
      <c r="A104" s="28">
        <v>12</v>
      </c>
      <c r="B104" s="28"/>
      <c r="C104" s="32">
        <f t="shared" si="67"/>
        <v>115625</v>
      </c>
      <c r="D104" s="32"/>
      <c r="E104" s="32">
        <f t="shared" si="56"/>
        <v>3125</v>
      </c>
      <c r="F104" s="32"/>
      <c r="G104" s="32">
        <f t="shared" si="68"/>
        <v>1204.4270833333333</v>
      </c>
      <c r="H104" s="32"/>
      <c r="I104" s="32">
        <f t="shared" si="57"/>
        <v>4329.427083333333</v>
      </c>
      <c r="J104" s="32"/>
      <c r="K104" s="32">
        <f t="shared" si="58"/>
        <v>112500</v>
      </c>
      <c r="L104" s="32"/>
      <c r="N104" s="38">
        <v>12</v>
      </c>
      <c r="O104" s="38"/>
      <c r="P104" s="40">
        <f t="shared" si="69"/>
        <v>150000</v>
      </c>
      <c r="Q104" s="40"/>
      <c r="R104" s="40">
        <f>0</f>
        <v>0</v>
      </c>
      <c r="S104" s="40"/>
      <c r="T104" s="40">
        <f t="shared" si="70"/>
        <v>1562.5</v>
      </c>
      <c r="U104" s="40"/>
      <c r="V104" s="40">
        <f t="shared" si="59"/>
        <v>1562.5</v>
      </c>
      <c r="W104" s="40"/>
      <c r="X104" s="40">
        <f t="shared" si="60"/>
        <v>150000</v>
      </c>
      <c r="Y104" s="40"/>
      <c r="AA104" s="46">
        <v>12</v>
      </c>
      <c r="AB104" s="46"/>
      <c r="AC104" s="48">
        <f t="shared" si="71"/>
        <v>129585.75376504696</v>
      </c>
      <c r="AD104" s="48"/>
      <c r="AE104" s="48">
        <f t="shared" si="61"/>
        <v>2188.9485433284981</v>
      </c>
      <c r="AF104" s="48"/>
      <c r="AG104" s="48">
        <f t="shared" si="72"/>
        <v>1349.8516017192392</v>
      </c>
      <c r="AH104" s="48"/>
      <c r="AI104" s="48">
        <f t="shared" si="62"/>
        <v>3538.8001450477373</v>
      </c>
      <c r="AJ104" s="48"/>
      <c r="AK104" s="48">
        <f t="shared" si="63"/>
        <v>127396.80522171846</v>
      </c>
      <c r="AL104" s="48"/>
      <c r="AN104" s="55">
        <v>12</v>
      </c>
      <c r="AO104" s="55"/>
      <c r="AP104" s="57">
        <f t="shared" si="73"/>
        <v>121897.14043217657</v>
      </c>
      <c r="AQ104" s="57"/>
      <c r="AR104" s="57">
        <f t="shared" si="64"/>
        <v>2717.2379542638255</v>
      </c>
      <c r="AS104" s="57"/>
      <c r="AT104" s="57">
        <f t="shared" si="74"/>
        <v>1269.7618795018393</v>
      </c>
      <c r="AU104" s="57"/>
      <c r="AV104" s="57">
        <f t="shared" si="65"/>
        <v>3986.9998337656648</v>
      </c>
      <c r="AW104" s="57"/>
      <c r="AX104" s="57">
        <f t="shared" si="66"/>
        <v>119179.90247791275</v>
      </c>
      <c r="AY104" s="57"/>
    </row>
    <row r="105" spans="1:51" x14ac:dyDescent="0.25">
      <c r="A105" s="27">
        <v>13</v>
      </c>
      <c r="B105" s="27"/>
      <c r="C105" s="31">
        <f t="shared" si="67"/>
        <v>112500</v>
      </c>
      <c r="D105" s="31"/>
      <c r="E105" s="31">
        <f t="shared" si="56"/>
        <v>3125</v>
      </c>
      <c r="F105" s="31"/>
      <c r="G105" s="31">
        <f t="shared" si="68"/>
        <v>1171.875</v>
      </c>
      <c r="H105" s="31"/>
      <c r="I105" s="31">
        <f t="shared" si="57"/>
        <v>4296.875</v>
      </c>
      <c r="J105" s="31"/>
      <c r="K105" s="31">
        <f t="shared" si="58"/>
        <v>109375</v>
      </c>
      <c r="L105" s="31"/>
      <c r="N105" s="37">
        <v>13</v>
      </c>
      <c r="O105" s="37"/>
      <c r="P105" s="39">
        <f t="shared" si="69"/>
        <v>150000</v>
      </c>
      <c r="Q105" s="39"/>
      <c r="R105" s="39">
        <f>0</f>
        <v>0</v>
      </c>
      <c r="S105" s="39"/>
      <c r="T105" s="39">
        <f t="shared" si="70"/>
        <v>1562.5</v>
      </c>
      <c r="U105" s="39"/>
      <c r="V105" s="39">
        <f t="shared" si="59"/>
        <v>1562.5</v>
      </c>
      <c r="W105" s="39"/>
      <c r="X105" s="39">
        <f t="shared" si="60"/>
        <v>150000</v>
      </c>
      <c r="Y105" s="39"/>
      <c r="AA105" s="45">
        <v>13</v>
      </c>
      <c r="AB105" s="45"/>
      <c r="AC105" s="47">
        <f t="shared" si="71"/>
        <v>127396.80522171846</v>
      </c>
      <c r="AD105" s="47"/>
      <c r="AE105" s="47">
        <f t="shared" si="61"/>
        <v>2248.6125921657513</v>
      </c>
      <c r="AF105" s="47"/>
      <c r="AG105" s="47">
        <f t="shared" si="72"/>
        <v>1327.0500543929006</v>
      </c>
      <c r="AH105" s="47"/>
      <c r="AI105" s="47">
        <f t="shared" si="62"/>
        <v>3575.6626465586519</v>
      </c>
      <c r="AJ105" s="47"/>
      <c r="AK105" s="47">
        <f t="shared" si="63"/>
        <v>125148.19262955271</v>
      </c>
      <c r="AL105" s="47"/>
      <c r="AN105" s="54">
        <v>13</v>
      </c>
      <c r="AO105" s="54"/>
      <c r="AP105" s="56">
        <f t="shared" si="73"/>
        <v>119179.90247791275</v>
      </c>
      <c r="AQ105" s="56"/>
      <c r="AR105" s="56">
        <f t="shared" si="64"/>
        <v>2745.5425162874071</v>
      </c>
      <c r="AS105" s="56"/>
      <c r="AT105" s="56">
        <f t="shared" si="74"/>
        <v>1241.4573174782577</v>
      </c>
      <c r="AU105" s="56"/>
      <c r="AV105" s="56">
        <f t="shared" si="65"/>
        <v>3986.9998337656648</v>
      </c>
      <c r="AW105" s="56"/>
      <c r="AX105" s="56">
        <f t="shared" si="66"/>
        <v>116434.35996162535</v>
      </c>
      <c r="AY105" s="56"/>
    </row>
    <row r="106" spans="1:51" x14ac:dyDescent="0.25">
      <c r="A106" s="28">
        <v>14</v>
      </c>
      <c r="B106" s="28"/>
      <c r="C106" s="32">
        <f t="shared" si="67"/>
        <v>109375</v>
      </c>
      <c r="D106" s="32"/>
      <c r="E106" s="32">
        <f t="shared" si="56"/>
        <v>3125</v>
      </c>
      <c r="F106" s="32"/>
      <c r="G106" s="32">
        <f t="shared" si="68"/>
        <v>1139.3229166666665</v>
      </c>
      <c r="H106" s="32"/>
      <c r="I106" s="32">
        <f t="shared" si="57"/>
        <v>4264.3229166666661</v>
      </c>
      <c r="J106" s="32"/>
      <c r="K106" s="32">
        <f t="shared" si="58"/>
        <v>106250</v>
      </c>
      <c r="L106" s="32"/>
      <c r="N106" s="38">
        <v>14</v>
      </c>
      <c r="O106" s="38"/>
      <c r="P106" s="40">
        <f t="shared" si="69"/>
        <v>150000</v>
      </c>
      <c r="Q106" s="40"/>
      <c r="R106" s="40">
        <f>0</f>
        <v>0</v>
      </c>
      <c r="S106" s="40"/>
      <c r="T106" s="40">
        <f t="shared" si="70"/>
        <v>1562.5</v>
      </c>
      <c r="U106" s="40"/>
      <c r="V106" s="40">
        <f t="shared" si="59"/>
        <v>1562.5</v>
      </c>
      <c r="W106" s="40"/>
      <c r="X106" s="40">
        <f t="shared" si="60"/>
        <v>150000</v>
      </c>
      <c r="Y106" s="40"/>
      <c r="AA106" s="46">
        <v>14</v>
      </c>
      <c r="AB106" s="46"/>
      <c r="AC106" s="48">
        <f t="shared" si="71"/>
        <v>125148.19262955271</v>
      </c>
      <c r="AD106" s="48"/>
      <c r="AE106" s="48">
        <f t="shared" si="61"/>
        <v>2309.2821259024636</v>
      </c>
      <c r="AF106" s="48"/>
      <c r="AG106" s="48">
        <f t="shared" si="72"/>
        <v>1303.6270065578406</v>
      </c>
      <c r="AH106" s="48"/>
      <c r="AI106" s="48">
        <f t="shared" si="62"/>
        <v>3612.9091324603041</v>
      </c>
      <c r="AJ106" s="48"/>
      <c r="AK106" s="48">
        <f t="shared" si="63"/>
        <v>122838.91050365024</v>
      </c>
      <c r="AL106" s="48"/>
      <c r="AN106" s="55">
        <v>14</v>
      </c>
      <c r="AO106" s="55"/>
      <c r="AP106" s="57">
        <f t="shared" si="73"/>
        <v>116434.35996162535</v>
      </c>
      <c r="AQ106" s="57"/>
      <c r="AR106" s="57">
        <f t="shared" si="64"/>
        <v>2774.1419174987341</v>
      </c>
      <c r="AS106" s="57"/>
      <c r="AT106" s="57">
        <f t="shared" si="74"/>
        <v>1212.8579162669307</v>
      </c>
      <c r="AU106" s="57"/>
      <c r="AV106" s="57">
        <f t="shared" si="65"/>
        <v>3986.9998337656648</v>
      </c>
      <c r="AW106" s="57"/>
      <c r="AX106" s="57">
        <f t="shared" si="66"/>
        <v>113660.21804412661</v>
      </c>
      <c r="AY106" s="57"/>
    </row>
    <row r="107" spans="1:51" x14ac:dyDescent="0.25">
      <c r="A107" s="27">
        <v>15</v>
      </c>
      <c r="B107" s="27"/>
      <c r="C107" s="31">
        <f t="shared" si="67"/>
        <v>106250</v>
      </c>
      <c r="D107" s="31"/>
      <c r="E107" s="31">
        <f t="shared" si="56"/>
        <v>3125</v>
      </c>
      <c r="F107" s="31"/>
      <c r="G107" s="31">
        <f t="shared" si="68"/>
        <v>1106.7708333333333</v>
      </c>
      <c r="H107" s="31"/>
      <c r="I107" s="31">
        <f t="shared" si="57"/>
        <v>4231.770833333333</v>
      </c>
      <c r="J107" s="31"/>
      <c r="K107" s="31">
        <f t="shared" si="58"/>
        <v>103125</v>
      </c>
      <c r="L107" s="31"/>
      <c r="N107" s="37">
        <v>15</v>
      </c>
      <c r="O107" s="37"/>
      <c r="P107" s="39">
        <f t="shared" si="69"/>
        <v>150000</v>
      </c>
      <c r="Q107" s="39"/>
      <c r="R107" s="39">
        <f>0</f>
        <v>0</v>
      </c>
      <c r="S107" s="39"/>
      <c r="T107" s="39">
        <f t="shared" si="70"/>
        <v>1562.5</v>
      </c>
      <c r="U107" s="39"/>
      <c r="V107" s="39">
        <f t="shared" si="59"/>
        <v>1562.5</v>
      </c>
      <c r="W107" s="39"/>
      <c r="X107" s="39">
        <f t="shared" si="60"/>
        <v>150000</v>
      </c>
      <c r="Y107" s="39"/>
      <c r="AA107" s="45">
        <v>15</v>
      </c>
      <c r="AB107" s="45"/>
      <c r="AC107" s="47">
        <f t="shared" si="71"/>
        <v>122838.91050365024</v>
      </c>
      <c r="AD107" s="47"/>
      <c r="AE107" s="47">
        <f t="shared" si="61"/>
        <v>2370.9716181770764</v>
      </c>
      <c r="AF107" s="47"/>
      <c r="AG107" s="47">
        <f t="shared" si="72"/>
        <v>1279.5719844130233</v>
      </c>
      <c r="AH107" s="47"/>
      <c r="AI107" s="47">
        <f t="shared" si="62"/>
        <v>3650.5436025900999</v>
      </c>
      <c r="AJ107" s="47"/>
      <c r="AK107" s="47">
        <f t="shared" si="63"/>
        <v>120467.93888547317</v>
      </c>
      <c r="AL107" s="47"/>
      <c r="AN107" s="54">
        <v>15</v>
      </c>
      <c r="AO107" s="54"/>
      <c r="AP107" s="56">
        <f t="shared" si="73"/>
        <v>113660.21804412661</v>
      </c>
      <c r="AQ107" s="56"/>
      <c r="AR107" s="56">
        <f t="shared" si="64"/>
        <v>2803.0392291393459</v>
      </c>
      <c r="AS107" s="56"/>
      <c r="AT107" s="56">
        <f t="shared" si="74"/>
        <v>1183.9606046263189</v>
      </c>
      <c r="AU107" s="56"/>
      <c r="AV107" s="56">
        <f t="shared" si="65"/>
        <v>3986.9998337656648</v>
      </c>
      <c r="AW107" s="56"/>
      <c r="AX107" s="56">
        <f t="shared" si="66"/>
        <v>110857.17881498726</v>
      </c>
      <c r="AY107" s="56"/>
    </row>
    <row r="108" spans="1:51" x14ac:dyDescent="0.25">
      <c r="A108" s="28">
        <v>16</v>
      </c>
      <c r="B108" s="28"/>
      <c r="C108" s="32">
        <f t="shared" si="67"/>
        <v>103125</v>
      </c>
      <c r="D108" s="32"/>
      <c r="E108" s="32">
        <f t="shared" si="56"/>
        <v>3125</v>
      </c>
      <c r="F108" s="32"/>
      <c r="G108" s="32">
        <f t="shared" si="68"/>
        <v>1074.21875</v>
      </c>
      <c r="H108" s="32"/>
      <c r="I108" s="32">
        <f t="shared" si="57"/>
        <v>4199.21875</v>
      </c>
      <c r="J108" s="32"/>
      <c r="K108" s="32">
        <f t="shared" si="58"/>
        <v>100000</v>
      </c>
      <c r="L108" s="32"/>
      <c r="N108" s="38">
        <v>16</v>
      </c>
      <c r="O108" s="38"/>
      <c r="P108" s="40">
        <f t="shared" si="69"/>
        <v>150000</v>
      </c>
      <c r="Q108" s="40"/>
      <c r="R108" s="40">
        <f>0</f>
        <v>0</v>
      </c>
      <c r="S108" s="40"/>
      <c r="T108" s="40">
        <f t="shared" si="70"/>
        <v>1562.5</v>
      </c>
      <c r="U108" s="40"/>
      <c r="V108" s="40">
        <f t="shared" si="59"/>
        <v>1562.5</v>
      </c>
      <c r="W108" s="40"/>
      <c r="X108" s="40">
        <f t="shared" si="60"/>
        <v>150000</v>
      </c>
      <c r="Y108" s="40"/>
      <c r="AA108" s="46">
        <v>16</v>
      </c>
      <c r="AB108" s="46"/>
      <c r="AC108" s="48">
        <f t="shared" si="71"/>
        <v>120467.93888547317</v>
      </c>
      <c r="AD108" s="48"/>
      <c r="AE108" s="48">
        <f t="shared" si="61"/>
        <v>2433.6957350600678</v>
      </c>
      <c r="AF108" s="48"/>
      <c r="AG108" s="48">
        <f t="shared" si="72"/>
        <v>1254.8743633903455</v>
      </c>
      <c r="AH108" s="48"/>
      <c r="AI108" s="48">
        <f t="shared" si="62"/>
        <v>3688.5700984504133</v>
      </c>
      <c r="AJ108" s="48"/>
      <c r="AK108" s="48">
        <f t="shared" si="63"/>
        <v>118034.24315041309</v>
      </c>
      <c r="AL108" s="48"/>
      <c r="AN108" s="55">
        <v>16</v>
      </c>
      <c r="AO108" s="55"/>
      <c r="AP108" s="57">
        <f t="shared" si="73"/>
        <v>110857.17881498726</v>
      </c>
      <c r="AQ108" s="57"/>
      <c r="AR108" s="57">
        <f t="shared" si="64"/>
        <v>2832.237554442881</v>
      </c>
      <c r="AS108" s="57"/>
      <c r="AT108" s="57">
        <f t="shared" si="74"/>
        <v>1154.7622793227838</v>
      </c>
      <c r="AU108" s="57"/>
      <c r="AV108" s="57">
        <f t="shared" si="65"/>
        <v>3986.9998337656648</v>
      </c>
      <c r="AW108" s="57"/>
      <c r="AX108" s="57">
        <f t="shared" si="66"/>
        <v>108024.94126054438</v>
      </c>
      <c r="AY108" s="57"/>
    </row>
    <row r="109" spans="1:51" x14ac:dyDescent="0.25">
      <c r="A109" s="27">
        <v>17</v>
      </c>
      <c r="B109" s="27"/>
      <c r="C109" s="31">
        <f t="shared" si="67"/>
        <v>100000</v>
      </c>
      <c r="D109" s="31"/>
      <c r="E109" s="31">
        <f t="shared" si="56"/>
        <v>3125</v>
      </c>
      <c r="F109" s="31"/>
      <c r="G109" s="31">
        <f t="shared" si="68"/>
        <v>1041.6666666666665</v>
      </c>
      <c r="H109" s="31"/>
      <c r="I109" s="31">
        <f t="shared" si="57"/>
        <v>4166.6666666666661</v>
      </c>
      <c r="J109" s="31"/>
      <c r="K109" s="31">
        <f t="shared" si="58"/>
        <v>96875</v>
      </c>
      <c r="L109" s="31"/>
      <c r="N109" s="37">
        <v>17</v>
      </c>
      <c r="O109" s="37"/>
      <c r="P109" s="39">
        <f t="shared" si="69"/>
        <v>150000</v>
      </c>
      <c r="Q109" s="39"/>
      <c r="R109" s="39">
        <f>0</f>
        <v>0</v>
      </c>
      <c r="S109" s="39"/>
      <c r="T109" s="39">
        <f t="shared" si="70"/>
        <v>1562.5</v>
      </c>
      <c r="U109" s="39"/>
      <c r="V109" s="39">
        <f t="shared" si="59"/>
        <v>1562.5</v>
      </c>
      <c r="W109" s="39"/>
      <c r="X109" s="39">
        <f t="shared" si="60"/>
        <v>150000</v>
      </c>
      <c r="Y109" s="39"/>
      <c r="AA109" s="45">
        <v>17</v>
      </c>
      <c r="AB109" s="45"/>
      <c r="AC109" s="47">
        <f t="shared" si="71"/>
        <v>118034.24315041309</v>
      </c>
      <c r="AD109" s="47"/>
      <c r="AE109" s="47">
        <f t="shared" si="61"/>
        <v>2497.4693374924691</v>
      </c>
      <c r="AF109" s="47"/>
      <c r="AG109" s="47">
        <f t="shared" si="72"/>
        <v>1229.5233661501363</v>
      </c>
      <c r="AH109" s="47"/>
      <c r="AI109" s="47">
        <f t="shared" si="62"/>
        <v>3726.9927036426052</v>
      </c>
      <c r="AJ109" s="47"/>
      <c r="AK109" s="47">
        <f t="shared" si="63"/>
        <v>115536.77381292063</v>
      </c>
      <c r="AL109" s="47"/>
      <c r="AN109" s="54">
        <v>17</v>
      </c>
      <c r="AO109" s="54"/>
      <c r="AP109" s="56">
        <f t="shared" si="73"/>
        <v>108024.94126054438</v>
      </c>
      <c r="AQ109" s="56"/>
      <c r="AR109" s="56">
        <f t="shared" si="64"/>
        <v>2861.7400289683274</v>
      </c>
      <c r="AS109" s="56"/>
      <c r="AT109" s="56">
        <f t="shared" si="74"/>
        <v>1125.2598047973372</v>
      </c>
      <c r="AU109" s="56"/>
      <c r="AV109" s="56">
        <f t="shared" si="65"/>
        <v>3986.9998337656648</v>
      </c>
      <c r="AW109" s="56"/>
      <c r="AX109" s="56">
        <f t="shared" si="66"/>
        <v>105163.20123157605</v>
      </c>
      <c r="AY109" s="56"/>
    </row>
    <row r="110" spans="1:51" x14ac:dyDescent="0.25">
      <c r="A110" s="28">
        <v>18</v>
      </c>
      <c r="B110" s="28"/>
      <c r="C110" s="32">
        <f t="shared" si="67"/>
        <v>96875</v>
      </c>
      <c r="D110" s="32"/>
      <c r="E110" s="32">
        <f t="shared" si="56"/>
        <v>3125</v>
      </c>
      <c r="F110" s="32"/>
      <c r="G110" s="32">
        <f t="shared" si="68"/>
        <v>1009.1145833333333</v>
      </c>
      <c r="H110" s="32"/>
      <c r="I110" s="32">
        <f t="shared" si="57"/>
        <v>4134.114583333333</v>
      </c>
      <c r="J110" s="32"/>
      <c r="K110" s="32">
        <f t="shared" si="58"/>
        <v>93750</v>
      </c>
      <c r="L110" s="32"/>
      <c r="N110" s="38">
        <v>18</v>
      </c>
      <c r="O110" s="38"/>
      <c r="P110" s="40">
        <f t="shared" si="69"/>
        <v>150000</v>
      </c>
      <c r="Q110" s="40"/>
      <c r="R110" s="40">
        <f>0</f>
        <v>0</v>
      </c>
      <c r="S110" s="40"/>
      <c r="T110" s="40">
        <f t="shared" si="70"/>
        <v>1562.5</v>
      </c>
      <c r="U110" s="40"/>
      <c r="V110" s="40">
        <f t="shared" si="59"/>
        <v>1562.5</v>
      </c>
      <c r="W110" s="40"/>
      <c r="X110" s="40">
        <f t="shared" si="60"/>
        <v>150000</v>
      </c>
      <c r="Y110" s="40"/>
      <c r="AA110" s="46">
        <v>18</v>
      </c>
      <c r="AB110" s="46"/>
      <c r="AC110" s="48">
        <f t="shared" si="71"/>
        <v>115536.77381292063</v>
      </c>
      <c r="AD110" s="48"/>
      <c r="AE110" s="48">
        <f t="shared" si="61"/>
        <v>2562.3074837542927</v>
      </c>
      <c r="AF110" s="48"/>
      <c r="AG110" s="48">
        <f t="shared" si="72"/>
        <v>1203.5080605512564</v>
      </c>
      <c r="AH110" s="48"/>
      <c r="AI110" s="48">
        <f t="shared" si="62"/>
        <v>3765.8155443055493</v>
      </c>
      <c r="AJ110" s="48"/>
      <c r="AK110" s="48">
        <f t="shared" si="63"/>
        <v>112974.46632916633</v>
      </c>
      <c r="AL110" s="48"/>
      <c r="AN110" s="55">
        <v>18</v>
      </c>
      <c r="AO110" s="55"/>
      <c r="AP110" s="57">
        <f t="shared" si="73"/>
        <v>105163.20123157605</v>
      </c>
      <c r="AQ110" s="57"/>
      <c r="AR110" s="57">
        <f t="shared" si="64"/>
        <v>2891.5498209367479</v>
      </c>
      <c r="AS110" s="57"/>
      <c r="AT110" s="57">
        <f t="shared" si="74"/>
        <v>1095.4500128289171</v>
      </c>
      <c r="AU110" s="57"/>
      <c r="AV110" s="57">
        <f t="shared" si="65"/>
        <v>3986.9998337656648</v>
      </c>
      <c r="AW110" s="57"/>
      <c r="AX110" s="57">
        <f t="shared" si="66"/>
        <v>102271.6514106393</v>
      </c>
      <c r="AY110" s="57"/>
    </row>
    <row r="111" spans="1:51" x14ac:dyDescent="0.25">
      <c r="A111" s="27">
        <v>19</v>
      </c>
      <c r="B111" s="27"/>
      <c r="C111" s="31">
        <f t="shared" si="67"/>
        <v>93750</v>
      </c>
      <c r="D111" s="31"/>
      <c r="E111" s="31">
        <f t="shared" si="56"/>
        <v>3125</v>
      </c>
      <c r="F111" s="31"/>
      <c r="G111" s="31">
        <f t="shared" si="68"/>
        <v>976.5625</v>
      </c>
      <c r="H111" s="31"/>
      <c r="I111" s="31">
        <f t="shared" si="57"/>
        <v>4101.5625</v>
      </c>
      <c r="J111" s="31"/>
      <c r="K111" s="31">
        <f t="shared" si="58"/>
        <v>90625</v>
      </c>
      <c r="L111" s="31"/>
      <c r="N111" s="37">
        <v>19</v>
      </c>
      <c r="O111" s="37"/>
      <c r="P111" s="39">
        <f t="shared" si="69"/>
        <v>150000</v>
      </c>
      <c r="Q111" s="39"/>
      <c r="R111" s="39">
        <f>0</f>
        <v>0</v>
      </c>
      <c r="S111" s="39"/>
      <c r="T111" s="39">
        <f t="shared" si="70"/>
        <v>1562.5</v>
      </c>
      <c r="U111" s="39"/>
      <c r="V111" s="39">
        <f t="shared" si="59"/>
        <v>1562.5</v>
      </c>
      <c r="W111" s="39"/>
      <c r="X111" s="39">
        <f t="shared" si="60"/>
        <v>150000</v>
      </c>
      <c r="Y111" s="39"/>
      <c r="AA111" s="45">
        <v>19</v>
      </c>
      <c r="AB111" s="45"/>
      <c r="AC111" s="47">
        <f t="shared" si="71"/>
        <v>112974.46632916633</v>
      </c>
      <c r="AD111" s="47"/>
      <c r="AE111" s="47">
        <f t="shared" si="61"/>
        <v>2628.2254319632493</v>
      </c>
      <c r="AF111" s="47"/>
      <c r="AG111" s="47">
        <f t="shared" si="72"/>
        <v>1176.8173575954825</v>
      </c>
      <c r="AH111" s="47"/>
      <c r="AI111" s="47">
        <f t="shared" si="62"/>
        <v>3805.0427895587318</v>
      </c>
      <c r="AJ111" s="47"/>
      <c r="AK111" s="47">
        <f t="shared" si="63"/>
        <v>110346.24089720308</v>
      </c>
      <c r="AL111" s="47"/>
      <c r="AN111" s="54">
        <v>19</v>
      </c>
      <c r="AO111" s="54"/>
      <c r="AP111" s="56">
        <f t="shared" si="73"/>
        <v>102271.6514106393</v>
      </c>
      <c r="AQ111" s="56"/>
      <c r="AR111" s="56">
        <f t="shared" si="64"/>
        <v>2921.6701315715054</v>
      </c>
      <c r="AS111" s="56"/>
      <c r="AT111" s="56">
        <f t="shared" si="74"/>
        <v>1065.3297021941594</v>
      </c>
      <c r="AU111" s="56"/>
      <c r="AV111" s="56">
        <f t="shared" si="65"/>
        <v>3986.9998337656648</v>
      </c>
      <c r="AW111" s="56"/>
      <c r="AX111" s="56">
        <f t="shared" si="66"/>
        <v>99349.981279067797</v>
      </c>
      <c r="AY111" s="56"/>
    </row>
    <row r="112" spans="1:51" x14ac:dyDescent="0.25">
      <c r="A112" s="28">
        <v>20</v>
      </c>
      <c r="B112" s="28"/>
      <c r="C112" s="32">
        <f t="shared" si="67"/>
        <v>90625</v>
      </c>
      <c r="D112" s="32"/>
      <c r="E112" s="32">
        <f t="shared" si="56"/>
        <v>3125</v>
      </c>
      <c r="F112" s="32"/>
      <c r="G112" s="32">
        <f t="shared" si="68"/>
        <v>944.01041666666663</v>
      </c>
      <c r="H112" s="32"/>
      <c r="I112" s="32">
        <f t="shared" si="57"/>
        <v>4069.0104166666665</v>
      </c>
      <c r="J112" s="32"/>
      <c r="K112" s="32">
        <f t="shared" si="58"/>
        <v>87500</v>
      </c>
      <c r="L112" s="32"/>
      <c r="N112" s="38">
        <v>20</v>
      </c>
      <c r="O112" s="38"/>
      <c r="P112" s="40">
        <f t="shared" si="69"/>
        <v>150000</v>
      </c>
      <c r="Q112" s="40"/>
      <c r="R112" s="40">
        <f>0</f>
        <v>0</v>
      </c>
      <c r="S112" s="40"/>
      <c r="T112" s="40">
        <f t="shared" si="70"/>
        <v>1562.5</v>
      </c>
      <c r="U112" s="40"/>
      <c r="V112" s="40">
        <f t="shared" si="59"/>
        <v>1562.5</v>
      </c>
      <c r="W112" s="40"/>
      <c r="X112" s="40">
        <f t="shared" si="60"/>
        <v>150000</v>
      </c>
      <c r="Y112" s="40"/>
      <c r="AA112" s="46">
        <v>20</v>
      </c>
      <c r="AB112" s="46"/>
      <c r="AC112" s="48">
        <f t="shared" si="71"/>
        <v>110346.24089720308</v>
      </c>
      <c r="AD112" s="48"/>
      <c r="AE112" s="48">
        <f t="shared" si="61"/>
        <v>2695.2386426041039</v>
      </c>
      <c r="AF112" s="48"/>
      <c r="AG112" s="48">
        <f t="shared" si="72"/>
        <v>1149.4400093458653</v>
      </c>
      <c r="AH112" s="48"/>
      <c r="AI112" s="48">
        <f t="shared" si="62"/>
        <v>3844.6786519499692</v>
      </c>
      <c r="AJ112" s="48"/>
      <c r="AK112" s="48">
        <f t="shared" si="63"/>
        <v>107651.00225459898</v>
      </c>
      <c r="AL112" s="48"/>
      <c r="AN112" s="55">
        <v>20</v>
      </c>
      <c r="AO112" s="55"/>
      <c r="AP112" s="57">
        <f t="shared" si="73"/>
        <v>99349.981279067797</v>
      </c>
      <c r="AQ112" s="57"/>
      <c r="AR112" s="57">
        <f t="shared" si="64"/>
        <v>2952.1041954420421</v>
      </c>
      <c r="AS112" s="57"/>
      <c r="AT112" s="57">
        <f t="shared" si="74"/>
        <v>1034.8956383236227</v>
      </c>
      <c r="AU112" s="57"/>
      <c r="AV112" s="57">
        <f t="shared" si="65"/>
        <v>3986.9998337656648</v>
      </c>
      <c r="AW112" s="57"/>
      <c r="AX112" s="57">
        <f t="shared" si="66"/>
        <v>96397.877083625761</v>
      </c>
      <c r="AY112" s="57"/>
    </row>
    <row r="113" spans="1:51" x14ac:dyDescent="0.25">
      <c r="A113" s="27">
        <v>21</v>
      </c>
      <c r="B113" s="27"/>
      <c r="C113" s="31">
        <f t="shared" si="67"/>
        <v>87500</v>
      </c>
      <c r="D113" s="31"/>
      <c r="E113" s="31">
        <f t="shared" si="56"/>
        <v>3125</v>
      </c>
      <c r="F113" s="31"/>
      <c r="G113" s="31">
        <f t="shared" si="68"/>
        <v>911.45833333333326</v>
      </c>
      <c r="H113" s="31"/>
      <c r="I113" s="31">
        <f t="shared" si="57"/>
        <v>4036.458333333333</v>
      </c>
      <c r="J113" s="31"/>
      <c r="K113" s="31">
        <f t="shared" si="58"/>
        <v>84375</v>
      </c>
      <c r="L113" s="31"/>
      <c r="N113" s="37">
        <v>21</v>
      </c>
      <c r="O113" s="37"/>
      <c r="P113" s="39">
        <f t="shared" si="69"/>
        <v>150000</v>
      </c>
      <c r="Q113" s="39"/>
      <c r="R113" s="39">
        <f>0</f>
        <v>0</v>
      </c>
      <c r="S113" s="39"/>
      <c r="T113" s="39">
        <f t="shared" si="70"/>
        <v>1562.5</v>
      </c>
      <c r="U113" s="39"/>
      <c r="V113" s="39">
        <f t="shared" si="59"/>
        <v>1562.5</v>
      </c>
      <c r="W113" s="39"/>
      <c r="X113" s="39">
        <f t="shared" si="60"/>
        <v>150000</v>
      </c>
      <c r="Y113" s="39"/>
      <c r="AA113" s="45">
        <v>21</v>
      </c>
      <c r="AB113" s="45"/>
      <c r="AC113" s="47">
        <f t="shared" si="71"/>
        <v>107651.00225459898</v>
      </c>
      <c r="AD113" s="47"/>
      <c r="AE113" s="47">
        <f t="shared" si="61"/>
        <v>2763.362781089043</v>
      </c>
      <c r="AF113" s="47"/>
      <c r="AG113" s="47">
        <f t="shared" si="72"/>
        <v>1121.3646068187393</v>
      </c>
      <c r="AH113" s="47"/>
      <c r="AI113" s="47">
        <f t="shared" si="62"/>
        <v>3884.727387907782</v>
      </c>
      <c r="AJ113" s="47"/>
      <c r="AK113" s="47">
        <f t="shared" si="63"/>
        <v>104887.63947350993</v>
      </c>
      <c r="AL113" s="47"/>
      <c r="AN113" s="54">
        <v>21</v>
      </c>
      <c r="AO113" s="54"/>
      <c r="AP113" s="56">
        <f t="shared" si="73"/>
        <v>96397.877083625761</v>
      </c>
      <c r="AQ113" s="56"/>
      <c r="AR113" s="56">
        <f t="shared" si="64"/>
        <v>2982.8552808112299</v>
      </c>
      <c r="AS113" s="56"/>
      <c r="AT113" s="56">
        <f t="shared" si="74"/>
        <v>1004.144552954435</v>
      </c>
      <c r="AU113" s="56"/>
      <c r="AV113" s="56">
        <f t="shared" si="65"/>
        <v>3986.9998337656648</v>
      </c>
      <c r="AW113" s="56"/>
      <c r="AX113" s="56">
        <f t="shared" si="66"/>
        <v>93415.021802814532</v>
      </c>
      <c r="AY113" s="56"/>
    </row>
    <row r="114" spans="1:51" x14ac:dyDescent="0.25">
      <c r="A114" s="28">
        <v>22</v>
      </c>
      <c r="B114" s="28"/>
      <c r="C114" s="32">
        <f t="shared" si="67"/>
        <v>84375</v>
      </c>
      <c r="D114" s="32"/>
      <c r="E114" s="32">
        <f t="shared" si="56"/>
        <v>3125</v>
      </c>
      <c r="F114" s="32"/>
      <c r="G114" s="32">
        <f t="shared" si="68"/>
        <v>878.90625</v>
      </c>
      <c r="H114" s="32"/>
      <c r="I114" s="32">
        <f t="shared" si="57"/>
        <v>4003.90625</v>
      </c>
      <c r="J114" s="32"/>
      <c r="K114" s="32">
        <f t="shared" si="58"/>
        <v>81250</v>
      </c>
      <c r="L114" s="32"/>
      <c r="N114" s="38">
        <v>22</v>
      </c>
      <c r="O114" s="38"/>
      <c r="P114" s="40">
        <f t="shared" si="69"/>
        <v>150000</v>
      </c>
      <c r="Q114" s="40"/>
      <c r="R114" s="40">
        <f>0</f>
        <v>0</v>
      </c>
      <c r="S114" s="40"/>
      <c r="T114" s="40">
        <f t="shared" si="70"/>
        <v>1562.5</v>
      </c>
      <c r="U114" s="40"/>
      <c r="V114" s="40">
        <f t="shared" si="59"/>
        <v>1562.5</v>
      </c>
      <c r="W114" s="40"/>
      <c r="X114" s="40">
        <f t="shared" si="60"/>
        <v>150000</v>
      </c>
      <c r="Y114" s="40"/>
      <c r="AA114" s="46">
        <v>22</v>
      </c>
      <c r="AB114" s="46"/>
      <c r="AC114" s="48">
        <f t="shared" si="71"/>
        <v>104887.63947350993</v>
      </c>
      <c r="AD114" s="48"/>
      <c r="AE114" s="48">
        <f t="shared" si="61"/>
        <v>2832.6137203494263</v>
      </c>
      <c r="AF114" s="48"/>
      <c r="AG114" s="48">
        <f t="shared" si="72"/>
        <v>1092.5795778490617</v>
      </c>
      <c r="AH114" s="48"/>
      <c r="AI114" s="48">
        <f t="shared" si="62"/>
        <v>3925.1932981984878</v>
      </c>
      <c r="AJ114" s="48"/>
      <c r="AK114" s="48">
        <f t="shared" si="63"/>
        <v>102055.0257531605</v>
      </c>
      <c r="AL114" s="48"/>
      <c r="AN114" s="55">
        <v>22</v>
      </c>
      <c r="AO114" s="55"/>
      <c r="AP114" s="57">
        <f t="shared" si="73"/>
        <v>93415.021802814532</v>
      </c>
      <c r="AQ114" s="57"/>
      <c r="AR114" s="57">
        <f t="shared" si="64"/>
        <v>3013.9266899863469</v>
      </c>
      <c r="AS114" s="57"/>
      <c r="AT114" s="57">
        <f t="shared" si="74"/>
        <v>973.073143779318</v>
      </c>
      <c r="AU114" s="57"/>
      <c r="AV114" s="57">
        <f t="shared" si="65"/>
        <v>3986.9998337656648</v>
      </c>
      <c r="AW114" s="57"/>
      <c r="AX114" s="57">
        <f t="shared" si="66"/>
        <v>90401.095112828189</v>
      </c>
      <c r="AY114" s="57"/>
    </row>
    <row r="115" spans="1:51" x14ac:dyDescent="0.25">
      <c r="A115" s="27">
        <v>23</v>
      </c>
      <c r="B115" s="27"/>
      <c r="C115" s="31">
        <f t="shared" si="67"/>
        <v>81250</v>
      </c>
      <c r="D115" s="31"/>
      <c r="E115" s="31">
        <f t="shared" si="56"/>
        <v>3125</v>
      </c>
      <c r="F115" s="31"/>
      <c r="G115" s="31">
        <f t="shared" si="68"/>
        <v>846.35416666666663</v>
      </c>
      <c r="H115" s="31"/>
      <c r="I115" s="31">
        <f t="shared" si="57"/>
        <v>3971.3541666666665</v>
      </c>
      <c r="J115" s="31"/>
      <c r="K115" s="31">
        <f t="shared" si="58"/>
        <v>78125</v>
      </c>
      <c r="L115" s="31"/>
      <c r="N115" s="37">
        <v>23</v>
      </c>
      <c r="O115" s="37"/>
      <c r="P115" s="39">
        <f t="shared" si="69"/>
        <v>150000</v>
      </c>
      <c r="Q115" s="39"/>
      <c r="R115" s="39">
        <f>0</f>
        <v>0</v>
      </c>
      <c r="S115" s="39"/>
      <c r="T115" s="39">
        <f t="shared" si="70"/>
        <v>1562.5</v>
      </c>
      <c r="U115" s="39"/>
      <c r="V115" s="39">
        <f t="shared" si="59"/>
        <v>1562.5</v>
      </c>
      <c r="W115" s="39"/>
      <c r="X115" s="39">
        <f t="shared" si="60"/>
        <v>150000</v>
      </c>
      <c r="Y115" s="39"/>
      <c r="AA115" s="45">
        <v>23</v>
      </c>
      <c r="AB115" s="45"/>
      <c r="AC115" s="47">
        <f t="shared" si="71"/>
        <v>102055.0257531605</v>
      </c>
      <c r="AD115" s="47"/>
      <c r="AE115" s="47">
        <f t="shared" si="61"/>
        <v>2903.0075434593009</v>
      </c>
      <c r="AF115" s="47"/>
      <c r="AG115" s="47">
        <f t="shared" si="72"/>
        <v>1063.0731849287552</v>
      </c>
      <c r="AH115" s="47"/>
      <c r="AI115" s="47">
        <f t="shared" si="62"/>
        <v>3966.0807283880558</v>
      </c>
      <c r="AJ115" s="47"/>
      <c r="AK115" s="47">
        <f t="shared" si="63"/>
        <v>99152.0182097012</v>
      </c>
      <c r="AL115" s="47"/>
      <c r="AN115" s="54">
        <v>23</v>
      </c>
      <c r="AO115" s="54"/>
      <c r="AP115" s="56">
        <f t="shared" si="73"/>
        <v>90401.095112828189</v>
      </c>
      <c r="AQ115" s="56"/>
      <c r="AR115" s="56">
        <f t="shared" si="64"/>
        <v>3045.3217596737045</v>
      </c>
      <c r="AS115" s="56"/>
      <c r="AT115" s="56">
        <f t="shared" si="74"/>
        <v>941.6780740919603</v>
      </c>
      <c r="AU115" s="56"/>
      <c r="AV115" s="56">
        <f t="shared" si="65"/>
        <v>3986.9998337656648</v>
      </c>
      <c r="AW115" s="56"/>
      <c r="AX115" s="56">
        <f t="shared" si="66"/>
        <v>87355.77335315448</v>
      </c>
      <c r="AY115" s="56"/>
    </row>
    <row r="116" spans="1:51" x14ac:dyDescent="0.25">
      <c r="A116" s="28">
        <v>24</v>
      </c>
      <c r="B116" s="28"/>
      <c r="C116" s="32">
        <f t="shared" si="67"/>
        <v>78125</v>
      </c>
      <c r="D116" s="32"/>
      <c r="E116" s="32">
        <f t="shared" si="56"/>
        <v>3125</v>
      </c>
      <c r="F116" s="32"/>
      <c r="G116" s="32">
        <f t="shared" si="68"/>
        <v>813.80208333333326</v>
      </c>
      <c r="H116" s="32"/>
      <c r="I116" s="32">
        <f t="shared" si="57"/>
        <v>3938.802083333333</v>
      </c>
      <c r="J116" s="32"/>
      <c r="K116" s="32">
        <f t="shared" si="58"/>
        <v>75000</v>
      </c>
      <c r="L116" s="32"/>
      <c r="N116" s="38">
        <v>24</v>
      </c>
      <c r="O116" s="38"/>
      <c r="P116" s="40">
        <f t="shared" si="69"/>
        <v>150000</v>
      </c>
      <c r="Q116" s="40"/>
      <c r="R116" s="40">
        <f>0</f>
        <v>0</v>
      </c>
      <c r="S116" s="40"/>
      <c r="T116" s="40">
        <f t="shared" si="70"/>
        <v>1562.5</v>
      </c>
      <c r="U116" s="40"/>
      <c r="V116" s="40">
        <f t="shared" si="59"/>
        <v>1562.5</v>
      </c>
      <c r="W116" s="40"/>
      <c r="X116" s="40">
        <f t="shared" si="60"/>
        <v>150000</v>
      </c>
      <c r="Y116" s="40"/>
      <c r="AA116" s="46">
        <v>24</v>
      </c>
      <c r="AB116" s="46"/>
      <c r="AC116" s="48">
        <f t="shared" si="71"/>
        <v>99152.0182097012</v>
      </c>
      <c r="AD116" s="48"/>
      <c r="AE116" s="48">
        <f t="shared" si="61"/>
        <v>2974.5605462910435</v>
      </c>
      <c r="AF116" s="48"/>
      <c r="AG116" s="48">
        <f t="shared" si="72"/>
        <v>1032.8335230177208</v>
      </c>
      <c r="AH116" s="48"/>
      <c r="AI116" s="48">
        <f t="shared" si="62"/>
        <v>4007.3940693087643</v>
      </c>
      <c r="AJ116" s="48"/>
      <c r="AK116" s="48">
        <f t="shared" si="63"/>
        <v>96177.457663410154</v>
      </c>
      <c r="AL116" s="48"/>
      <c r="AN116" s="55">
        <v>24</v>
      </c>
      <c r="AO116" s="55"/>
      <c r="AP116" s="57">
        <f t="shared" si="73"/>
        <v>87355.77335315448</v>
      </c>
      <c r="AQ116" s="57"/>
      <c r="AR116" s="57">
        <f t="shared" si="64"/>
        <v>3077.0438613369724</v>
      </c>
      <c r="AS116" s="57"/>
      <c r="AT116" s="57">
        <f t="shared" si="74"/>
        <v>909.95597242869246</v>
      </c>
      <c r="AU116" s="57"/>
      <c r="AV116" s="57">
        <f t="shared" si="65"/>
        <v>3986.9998337656648</v>
      </c>
      <c r="AW116" s="57"/>
      <c r="AX116" s="57">
        <f t="shared" si="66"/>
        <v>84278.729491817503</v>
      </c>
      <c r="AY116" s="57"/>
    </row>
    <row r="117" spans="1:51" x14ac:dyDescent="0.25">
      <c r="A117" s="27">
        <v>25</v>
      </c>
      <c r="B117" s="27"/>
      <c r="C117" s="31">
        <f t="shared" si="67"/>
        <v>75000</v>
      </c>
      <c r="D117" s="31"/>
      <c r="E117" s="31">
        <f t="shared" si="56"/>
        <v>3125</v>
      </c>
      <c r="F117" s="31"/>
      <c r="G117" s="31">
        <f t="shared" si="68"/>
        <v>781.25</v>
      </c>
      <c r="H117" s="31"/>
      <c r="I117" s="31">
        <f t="shared" si="57"/>
        <v>3906.25</v>
      </c>
      <c r="J117" s="31"/>
      <c r="K117" s="31">
        <f t="shared" si="58"/>
        <v>71875</v>
      </c>
      <c r="L117" s="31"/>
      <c r="N117" s="37">
        <v>25</v>
      </c>
      <c r="O117" s="37"/>
      <c r="P117" s="39">
        <f t="shared" si="69"/>
        <v>150000</v>
      </c>
      <c r="Q117" s="39"/>
      <c r="R117" s="39">
        <f>0</f>
        <v>0</v>
      </c>
      <c r="S117" s="39"/>
      <c r="T117" s="39">
        <f t="shared" si="70"/>
        <v>1562.5</v>
      </c>
      <c r="U117" s="39"/>
      <c r="V117" s="39">
        <f t="shared" si="59"/>
        <v>1562.5</v>
      </c>
      <c r="W117" s="39"/>
      <c r="X117" s="39">
        <f t="shared" si="60"/>
        <v>150000</v>
      </c>
      <c r="Y117" s="39"/>
      <c r="AA117" s="45">
        <v>25</v>
      </c>
      <c r="AB117" s="45"/>
      <c r="AC117" s="47">
        <f t="shared" si="71"/>
        <v>96177.457663410154</v>
      </c>
      <c r="AD117" s="47"/>
      <c r="AE117" s="47">
        <f t="shared" si="61"/>
        <v>3047.2892402035413</v>
      </c>
      <c r="AF117" s="47"/>
      <c r="AG117" s="47">
        <f t="shared" si="72"/>
        <v>1001.848517327189</v>
      </c>
      <c r="AH117" s="47"/>
      <c r="AI117" s="47">
        <f t="shared" si="62"/>
        <v>4049.1377575307306</v>
      </c>
      <c r="AJ117" s="47"/>
      <c r="AK117" s="47">
        <f t="shared" si="63"/>
        <v>93130.168423206618</v>
      </c>
      <c r="AL117" s="47"/>
      <c r="AN117" s="54">
        <v>25</v>
      </c>
      <c r="AO117" s="54"/>
      <c r="AP117" s="56">
        <f t="shared" si="73"/>
        <v>84278.729491817503</v>
      </c>
      <c r="AQ117" s="56"/>
      <c r="AR117" s="56">
        <f t="shared" si="64"/>
        <v>3109.0964015592326</v>
      </c>
      <c r="AS117" s="56"/>
      <c r="AT117" s="56">
        <f t="shared" si="74"/>
        <v>877.90343220643229</v>
      </c>
      <c r="AU117" s="56"/>
      <c r="AV117" s="56">
        <f t="shared" si="65"/>
        <v>3986.9998337656648</v>
      </c>
      <c r="AW117" s="56"/>
      <c r="AX117" s="56">
        <f t="shared" si="66"/>
        <v>81169.63309025827</v>
      </c>
      <c r="AY117" s="56"/>
    </row>
    <row r="118" spans="1:51" x14ac:dyDescent="0.25">
      <c r="A118" s="28">
        <v>26</v>
      </c>
      <c r="B118" s="28"/>
      <c r="C118" s="32">
        <f t="shared" si="67"/>
        <v>71875</v>
      </c>
      <c r="D118" s="32"/>
      <c r="E118" s="32">
        <f t="shared" si="56"/>
        <v>3125</v>
      </c>
      <c r="F118" s="32"/>
      <c r="G118" s="32">
        <f t="shared" si="68"/>
        <v>748.69791666666663</v>
      </c>
      <c r="H118" s="32"/>
      <c r="I118" s="32">
        <f t="shared" si="57"/>
        <v>3873.6979166666665</v>
      </c>
      <c r="J118" s="32"/>
      <c r="K118" s="32">
        <f t="shared" si="58"/>
        <v>68750</v>
      </c>
      <c r="L118" s="32"/>
      <c r="N118" s="38">
        <v>26</v>
      </c>
      <c r="O118" s="38"/>
      <c r="P118" s="40">
        <f t="shared" si="69"/>
        <v>150000</v>
      </c>
      <c r="Q118" s="40"/>
      <c r="R118" s="40">
        <f>0</f>
        <v>0</v>
      </c>
      <c r="S118" s="40"/>
      <c r="T118" s="40">
        <f t="shared" si="70"/>
        <v>1562.5</v>
      </c>
      <c r="U118" s="40"/>
      <c r="V118" s="40">
        <f t="shared" si="59"/>
        <v>1562.5</v>
      </c>
      <c r="W118" s="40"/>
      <c r="X118" s="40">
        <f t="shared" si="60"/>
        <v>150000</v>
      </c>
      <c r="Y118" s="40"/>
      <c r="AA118" s="46">
        <v>26</v>
      </c>
      <c r="AB118" s="46"/>
      <c r="AC118" s="48">
        <f t="shared" si="71"/>
        <v>93130.168423206618</v>
      </c>
      <c r="AD118" s="48"/>
      <c r="AE118" s="48">
        <f t="shared" si="61"/>
        <v>3121.2103547632732</v>
      </c>
      <c r="AF118" s="48"/>
      <c r="AG118" s="48">
        <f t="shared" si="72"/>
        <v>970.10592107506886</v>
      </c>
      <c r="AH118" s="48"/>
      <c r="AI118" s="48">
        <f t="shared" si="62"/>
        <v>4091.3162758383423</v>
      </c>
      <c r="AJ118" s="48"/>
      <c r="AK118" s="48">
        <f t="shared" si="63"/>
        <v>90008.958068443346</v>
      </c>
      <c r="AL118" s="48"/>
      <c r="AN118" s="55">
        <v>26</v>
      </c>
      <c r="AO118" s="55"/>
      <c r="AP118" s="57">
        <f t="shared" si="73"/>
        <v>81169.63309025827</v>
      </c>
      <c r="AQ118" s="57"/>
      <c r="AR118" s="57">
        <f t="shared" si="64"/>
        <v>3141.4828224088078</v>
      </c>
      <c r="AS118" s="57"/>
      <c r="AT118" s="57">
        <f t="shared" si="74"/>
        <v>845.51701135685698</v>
      </c>
      <c r="AU118" s="57"/>
      <c r="AV118" s="57">
        <f t="shared" si="65"/>
        <v>3986.9998337656648</v>
      </c>
      <c r="AW118" s="57"/>
      <c r="AX118" s="57">
        <f t="shared" si="66"/>
        <v>78028.150267849458</v>
      </c>
      <c r="AY118" s="57"/>
    </row>
    <row r="119" spans="1:51" x14ac:dyDescent="0.25">
      <c r="A119" s="27">
        <v>27</v>
      </c>
      <c r="B119" s="27"/>
      <c r="C119" s="31">
        <f t="shared" si="67"/>
        <v>68750</v>
      </c>
      <c r="D119" s="31"/>
      <c r="E119" s="31">
        <f t="shared" si="56"/>
        <v>3125</v>
      </c>
      <c r="F119" s="31"/>
      <c r="G119" s="31">
        <f t="shared" si="68"/>
        <v>716.14583333333326</v>
      </c>
      <c r="H119" s="31"/>
      <c r="I119" s="31">
        <f t="shared" si="57"/>
        <v>3841.145833333333</v>
      </c>
      <c r="J119" s="31"/>
      <c r="K119" s="31">
        <f t="shared" si="58"/>
        <v>65625</v>
      </c>
      <c r="L119" s="31"/>
      <c r="N119" s="37">
        <v>27</v>
      </c>
      <c r="O119" s="37"/>
      <c r="P119" s="39">
        <f t="shared" si="69"/>
        <v>150000</v>
      </c>
      <c r="Q119" s="39"/>
      <c r="R119" s="39">
        <f>0</f>
        <v>0</v>
      </c>
      <c r="S119" s="39"/>
      <c r="T119" s="39">
        <f t="shared" si="70"/>
        <v>1562.5</v>
      </c>
      <c r="U119" s="39"/>
      <c r="V119" s="39">
        <f t="shared" si="59"/>
        <v>1562.5</v>
      </c>
      <c r="W119" s="39"/>
      <c r="X119" s="39">
        <f t="shared" si="60"/>
        <v>150000</v>
      </c>
      <c r="Y119" s="39"/>
      <c r="AA119" s="45">
        <v>27</v>
      </c>
      <c r="AB119" s="45"/>
      <c r="AC119" s="47">
        <f t="shared" si="71"/>
        <v>90008.958068443346</v>
      </c>
      <c r="AD119" s="47"/>
      <c r="AE119" s="47">
        <f t="shared" si="61"/>
        <v>3196.3408404987076</v>
      </c>
      <c r="AF119" s="47"/>
      <c r="AG119" s="47">
        <f t="shared" si="72"/>
        <v>937.59331321295144</v>
      </c>
      <c r="AH119" s="47"/>
      <c r="AI119" s="47">
        <f t="shared" si="62"/>
        <v>4133.9341537116588</v>
      </c>
      <c r="AJ119" s="47"/>
      <c r="AK119" s="47">
        <f t="shared" si="63"/>
        <v>86812.617227944633</v>
      </c>
      <c r="AL119" s="47"/>
      <c r="AN119" s="54">
        <v>27</v>
      </c>
      <c r="AO119" s="54"/>
      <c r="AP119" s="56">
        <f t="shared" si="73"/>
        <v>78028.150267849458</v>
      </c>
      <c r="AQ119" s="56"/>
      <c r="AR119" s="56">
        <f t="shared" si="64"/>
        <v>3174.2066018088999</v>
      </c>
      <c r="AS119" s="56"/>
      <c r="AT119" s="56">
        <f t="shared" si="74"/>
        <v>812.79323195676511</v>
      </c>
      <c r="AU119" s="56"/>
      <c r="AV119" s="56">
        <f t="shared" si="65"/>
        <v>3986.9998337656648</v>
      </c>
      <c r="AW119" s="56"/>
      <c r="AX119" s="56">
        <f t="shared" si="66"/>
        <v>74853.943666040563</v>
      </c>
      <c r="AY119" s="56"/>
    </row>
    <row r="120" spans="1:51" x14ac:dyDescent="0.25">
      <c r="A120" s="28">
        <v>28</v>
      </c>
      <c r="B120" s="28"/>
      <c r="C120" s="32">
        <f t="shared" si="67"/>
        <v>65625</v>
      </c>
      <c r="D120" s="32"/>
      <c r="E120" s="32">
        <f t="shared" si="56"/>
        <v>3125</v>
      </c>
      <c r="F120" s="32"/>
      <c r="G120" s="32">
        <f t="shared" si="68"/>
        <v>683.59375</v>
      </c>
      <c r="H120" s="32"/>
      <c r="I120" s="32">
        <f t="shared" si="57"/>
        <v>3808.59375</v>
      </c>
      <c r="J120" s="32"/>
      <c r="K120" s="32">
        <f t="shared" si="58"/>
        <v>62500</v>
      </c>
      <c r="L120" s="32"/>
      <c r="N120" s="38">
        <v>28</v>
      </c>
      <c r="O120" s="38"/>
      <c r="P120" s="40">
        <f t="shared" si="69"/>
        <v>150000</v>
      </c>
      <c r="Q120" s="40"/>
      <c r="R120" s="40">
        <f>0</f>
        <v>0</v>
      </c>
      <c r="S120" s="40"/>
      <c r="T120" s="40">
        <f t="shared" si="70"/>
        <v>1562.5</v>
      </c>
      <c r="U120" s="40"/>
      <c r="V120" s="40">
        <f t="shared" si="59"/>
        <v>1562.5</v>
      </c>
      <c r="W120" s="40"/>
      <c r="X120" s="40">
        <f t="shared" si="60"/>
        <v>150000</v>
      </c>
      <c r="Y120" s="40"/>
      <c r="AA120" s="46">
        <v>28</v>
      </c>
      <c r="AB120" s="46"/>
      <c r="AC120" s="48">
        <f t="shared" si="71"/>
        <v>86812.617227944633</v>
      </c>
      <c r="AD120" s="48"/>
      <c r="AE120" s="48">
        <f t="shared" si="61"/>
        <v>3272.6978716883996</v>
      </c>
      <c r="AF120" s="48"/>
      <c r="AG120" s="48">
        <f t="shared" si="72"/>
        <v>904.29809612442318</v>
      </c>
      <c r="AH120" s="48"/>
      <c r="AI120" s="48">
        <f t="shared" si="62"/>
        <v>4176.9959678128225</v>
      </c>
      <c r="AJ120" s="48"/>
      <c r="AK120" s="48">
        <f t="shared" si="63"/>
        <v>83539.919356256229</v>
      </c>
      <c r="AL120" s="48"/>
      <c r="AN120" s="55">
        <v>28</v>
      </c>
      <c r="AO120" s="55"/>
      <c r="AP120" s="57">
        <f t="shared" si="73"/>
        <v>74853.943666040563</v>
      </c>
      <c r="AQ120" s="57"/>
      <c r="AR120" s="57">
        <f t="shared" si="64"/>
        <v>3207.2712539110757</v>
      </c>
      <c r="AS120" s="57"/>
      <c r="AT120" s="57">
        <f t="shared" si="74"/>
        <v>779.72857985458916</v>
      </c>
      <c r="AU120" s="57"/>
      <c r="AV120" s="57">
        <f t="shared" si="65"/>
        <v>3986.9998337656648</v>
      </c>
      <c r="AW120" s="57"/>
      <c r="AX120" s="57">
        <f t="shared" si="66"/>
        <v>71646.672412129483</v>
      </c>
      <c r="AY120" s="57"/>
    </row>
    <row r="121" spans="1:51" x14ac:dyDescent="0.25">
      <c r="A121" s="27">
        <v>29</v>
      </c>
      <c r="B121" s="27"/>
      <c r="C121" s="31">
        <f t="shared" si="67"/>
        <v>62500</v>
      </c>
      <c r="D121" s="31"/>
      <c r="E121" s="31">
        <f t="shared" si="56"/>
        <v>3125</v>
      </c>
      <c r="F121" s="31"/>
      <c r="G121" s="31">
        <f t="shared" si="68"/>
        <v>651.04166666666663</v>
      </c>
      <c r="H121" s="31"/>
      <c r="I121" s="31">
        <f t="shared" si="57"/>
        <v>3776.0416666666665</v>
      </c>
      <c r="J121" s="31"/>
      <c r="K121" s="31">
        <f t="shared" si="58"/>
        <v>59375</v>
      </c>
      <c r="L121" s="31"/>
      <c r="N121" s="37">
        <v>29</v>
      </c>
      <c r="O121" s="37"/>
      <c r="P121" s="39">
        <f t="shared" si="69"/>
        <v>150000</v>
      </c>
      <c r="Q121" s="39"/>
      <c r="R121" s="39">
        <f>0</f>
        <v>0</v>
      </c>
      <c r="S121" s="39"/>
      <c r="T121" s="39">
        <f t="shared" si="70"/>
        <v>1562.5</v>
      </c>
      <c r="U121" s="39"/>
      <c r="V121" s="39">
        <f t="shared" si="59"/>
        <v>1562.5</v>
      </c>
      <c r="W121" s="39"/>
      <c r="X121" s="39">
        <f t="shared" si="60"/>
        <v>150000</v>
      </c>
      <c r="Y121" s="39"/>
      <c r="AA121" s="45">
        <v>29</v>
      </c>
      <c r="AB121" s="45"/>
      <c r="AC121" s="47">
        <f t="shared" si="71"/>
        <v>83539.919356256229</v>
      </c>
      <c r="AD121" s="47"/>
      <c r="AE121" s="47">
        <f t="shared" si="61"/>
        <v>3350.2988491832043</v>
      </c>
      <c r="AF121" s="47"/>
      <c r="AG121" s="47">
        <f t="shared" si="72"/>
        <v>870.20749329433568</v>
      </c>
      <c r="AH121" s="47"/>
      <c r="AI121" s="47">
        <f t="shared" si="62"/>
        <v>4220.5063424775399</v>
      </c>
      <c r="AJ121" s="47"/>
      <c r="AK121" s="47">
        <f t="shared" si="63"/>
        <v>80189.620507073021</v>
      </c>
      <c r="AL121" s="47"/>
      <c r="AN121" s="54">
        <v>29</v>
      </c>
      <c r="AO121" s="54"/>
      <c r="AP121" s="56">
        <f t="shared" si="73"/>
        <v>71646.672412129483</v>
      </c>
      <c r="AQ121" s="56"/>
      <c r="AR121" s="56">
        <f t="shared" si="64"/>
        <v>3240.6803294726496</v>
      </c>
      <c r="AS121" s="56"/>
      <c r="AT121" s="56">
        <f t="shared" si="74"/>
        <v>746.31950429301537</v>
      </c>
      <c r="AU121" s="56"/>
      <c r="AV121" s="56">
        <f t="shared" si="65"/>
        <v>3986.9998337656648</v>
      </c>
      <c r="AW121" s="56"/>
      <c r="AX121" s="56">
        <f t="shared" si="66"/>
        <v>68405.992082656827</v>
      </c>
      <c r="AY121" s="56"/>
    </row>
    <row r="122" spans="1:51" x14ac:dyDescent="0.25">
      <c r="A122" s="28">
        <v>30</v>
      </c>
      <c r="B122" s="28"/>
      <c r="C122" s="32">
        <f t="shared" si="67"/>
        <v>59375</v>
      </c>
      <c r="D122" s="32"/>
      <c r="E122" s="32">
        <f t="shared" si="56"/>
        <v>3125</v>
      </c>
      <c r="F122" s="32"/>
      <c r="G122" s="32">
        <f t="shared" si="68"/>
        <v>618.48958333333326</v>
      </c>
      <c r="H122" s="32"/>
      <c r="I122" s="32">
        <f t="shared" si="57"/>
        <v>3743.489583333333</v>
      </c>
      <c r="J122" s="32"/>
      <c r="K122" s="32">
        <f t="shared" si="58"/>
        <v>56250</v>
      </c>
      <c r="L122" s="32"/>
      <c r="N122" s="38">
        <v>30</v>
      </c>
      <c r="O122" s="38"/>
      <c r="P122" s="40">
        <f t="shared" si="69"/>
        <v>150000</v>
      </c>
      <c r="Q122" s="40"/>
      <c r="R122" s="40">
        <f>0</f>
        <v>0</v>
      </c>
      <c r="S122" s="40"/>
      <c r="T122" s="40">
        <f t="shared" si="70"/>
        <v>1562.5</v>
      </c>
      <c r="U122" s="40"/>
      <c r="V122" s="40">
        <f t="shared" si="59"/>
        <v>1562.5</v>
      </c>
      <c r="W122" s="40"/>
      <c r="X122" s="40">
        <f t="shared" si="60"/>
        <v>150000</v>
      </c>
      <c r="Y122" s="40"/>
      <c r="AA122" s="46">
        <v>30</v>
      </c>
      <c r="AB122" s="46"/>
      <c r="AC122" s="48">
        <f t="shared" si="71"/>
        <v>80189.620507073021</v>
      </c>
      <c r="AD122" s="48"/>
      <c r="AE122" s="48">
        <f t="shared" si="61"/>
        <v>3429.1614032630027</v>
      </c>
      <c r="AF122" s="48"/>
      <c r="AG122" s="48">
        <f t="shared" si="72"/>
        <v>835.3085469486773</v>
      </c>
      <c r="AH122" s="48"/>
      <c r="AI122" s="48">
        <f t="shared" si="62"/>
        <v>4264.46995021168</v>
      </c>
      <c r="AJ122" s="48"/>
      <c r="AK122" s="48">
        <f t="shared" si="63"/>
        <v>76760.459103810019</v>
      </c>
      <c r="AL122" s="48"/>
      <c r="AN122" s="55">
        <v>30</v>
      </c>
      <c r="AO122" s="55"/>
      <c r="AP122" s="57">
        <f t="shared" si="73"/>
        <v>68405.992082656827</v>
      </c>
      <c r="AQ122" s="57"/>
      <c r="AR122" s="57">
        <f t="shared" si="64"/>
        <v>3274.4374162379895</v>
      </c>
      <c r="AS122" s="57"/>
      <c r="AT122" s="57">
        <f t="shared" si="74"/>
        <v>712.56241752767528</v>
      </c>
      <c r="AU122" s="57"/>
      <c r="AV122" s="57">
        <f t="shared" si="65"/>
        <v>3986.9998337656648</v>
      </c>
      <c r="AW122" s="57"/>
      <c r="AX122" s="57">
        <f t="shared" si="66"/>
        <v>65131.554666418837</v>
      </c>
      <c r="AY122" s="57"/>
    </row>
    <row r="123" spans="1:51" x14ac:dyDescent="0.25">
      <c r="A123" s="27">
        <v>31</v>
      </c>
      <c r="B123" s="27"/>
      <c r="C123" s="31">
        <f t="shared" si="67"/>
        <v>56250</v>
      </c>
      <c r="D123" s="31"/>
      <c r="E123" s="31">
        <f t="shared" si="56"/>
        <v>3125</v>
      </c>
      <c r="F123" s="31"/>
      <c r="G123" s="31">
        <f t="shared" si="68"/>
        <v>585.9375</v>
      </c>
      <c r="H123" s="31"/>
      <c r="I123" s="31">
        <f t="shared" si="57"/>
        <v>3710.9375</v>
      </c>
      <c r="J123" s="31"/>
      <c r="K123" s="31">
        <f t="shared" si="58"/>
        <v>53125</v>
      </c>
      <c r="L123" s="31"/>
      <c r="N123" s="37">
        <v>31</v>
      </c>
      <c r="O123" s="37"/>
      <c r="P123" s="39">
        <f t="shared" si="69"/>
        <v>150000</v>
      </c>
      <c r="Q123" s="39"/>
      <c r="R123" s="39">
        <f>0</f>
        <v>0</v>
      </c>
      <c r="S123" s="39"/>
      <c r="T123" s="39">
        <f t="shared" si="70"/>
        <v>1562.5</v>
      </c>
      <c r="U123" s="39"/>
      <c r="V123" s="39">
        <f t="shared" si="59"/>
        <v>1562.5</v>
      </c>
      <c r="W123" s="39"/>
      <c r="X123" s="39">
        <f t="shared" si="60"/>
        <v>150000</v>
      </c>
      <c r="Y123" s="39"/>
      <c r="AA123" s="45">
        <v>31</v>
      </c>
      <c r="AB123" s="45"/>
      <c r="AC123" s="47">
        <f t="shared" si="71"/>
        <v>76760.459103810019</v>
      </c>
      <c r="AD123" s="47"/>
      <c r="AE123" s="47">
        <f t="shared" si="61"/>
        <v>3509.3033965283648</v>
      </c>
      <c r="AF123" s="47"/>
      <c r="AG123" s="47">
        <f t="shared" si="72"/>
        <v>799.58811566468762</v>
      </c>
      <c r="AH123" s="47"/>
      <c r="AI123" s="47">
        <f t="shared" si="62"/>
        <v>4308.8915121930522</v>
      </c>
      <c r="AJ123" s="47"/>
      <c r="AK123" s="47">
        <f t="shared" si="63"/>
        <v>73251.15570728165</v>
      </c>
      <c r="AL123" s="47"/>
      <c r="AN123" s="54">
        <v>31</v>
      </c>
      <c r="AO123" s="54"/>
      <c r="AP123" s="56">
        <f t="shared" si="73"/>
        <v>65131.554666418837</v>
      </c>
      <c r="AQ123" s="56"/>
      <c r="AR123" s="56">
        <f t="shared" si="64"/>
        <v>3308.546139323802</v>
      </c>
      <c r="AS123" s="56"/>
      <c r="AT123" s="56">
        <f t="shared" si="74"/>
        <v>678.45369444186281</v>
      </c>
      <c r="AU123" s="56"/>
      <c r="AV123" s="56">
        <f t="shared" si="65"/>
        <v>3986.9998337656648</v>
      </c>
      <c r="AW123" s="56"/>
      <c r="AX123" s="56">
        <f t="shared" si="66"/>
        <v>61823.008527095037</v>
      </c>
      <c r="AY123" s="56"/>
    </row>
    <row r="124" spans="1:51" x14ac:dyDescent="0.25">
      <c r="A124" s="28">
        <v>32</v>
      </c>
      <c r="B124" s="28"/>
      <c r="C124" s="32">
        <f t="shared" si="67"/>
        <v>53125</v>
      </c>
      <c r="D124" s="32"/>
      <c r="E124" s="32">
        <f t="shared" si="56"/>
        <v>3125</v>
      </c>
      <c r="F124" s="32"/>
      <c r="G124" s="32">
        <f t="shared" si="68"/>
        <v>553.38541666666663</v>
      </c>
      <c r="H124" s="32"/>
      <c r="I124" s="32">
        <f t="shared" si="57"/>
        <v>3678.3854166666665</v>
      </c>
      <c r="J124" s="32"/>
      <c r="K124" s="32">
        <f t="shared" si="58"/>
        <v>50000</v>
      </c>
      <c r="L124" s="32"/>
      <c r="N124" s="38">
        <v>32</v>
      </c>
      <c r="O124" s="38"/>
      <c r="P124" s="40">
        <f t="shared" si="69"/>
        <v>150000</v>
      </c>
      <c r="Q124" s="40"/>
      <c r="R124" s="40">
        <f>0</f>
        <v>0</v>
      </c>
      <c r="S124" s="40"/>
      <c r="T124" s="40">
        <f t="shared" si="70"/>
        <v>1562.5</v>
      </c>
      <c r="U124" s="40"/>
      <c r="V124" s="40">
        <f t="shared" si="59"/>
        <v>1562.5</v>
      </c>
      <c r="W124" s="40"/>
      <c r="X124" s="40">
        <f t="shared" si="60"/>
        <v>150000</v>
      </c>
      <c r="Y124" s="40"/>
      <c r="AA124" s="46">
        <v>32</v>
      </c>
      <c r="AB124" s="46"/>
      <c r="AC124" s="48">
        <f t="shared" si="71"/>
        <v>73251.15570728165</v>
      </c>
      <c r="AD124" s="48"/>
      <c r="AE124" s="48">
        <f t="shared" si="61"/>
        <v>3590.7429268275464</v>
      </c>
      <c r="AF124" s="48"/>
      <c r="AG124" s="48">
        <f t="shared" si="72"/>
        <v>763.03287195085045</v>
      </c>
      <c r="AH124" s="48"/>
      <c r="AI124" s="48">
        <f t="shared" si="62"/>
        <v>4353.7757987783971</v>
      </c>
      <c r="AJ124" s="48"/>
      <c r="AK124" s="48">
        <f t="shared" si="63"/>
        <v>69660.412780454106</v>
      </c>
      <c r="AL124" s="48"/>
      <c r="AN124" s="55">
        <v>32</v>
      </c>
      <c r="AO124" s="55"/>
      <c r="AP124" s="57">
        <f t="shared" si="73"/>
        <v>61823.008527095037</v>
      </c>
      <c r="AQ124" s="57"/>
      <c r="AR124" s="57">
        <f t="shared" si="64"/>
        <v>3343.0101616084248</v>
      </c>
      <c r="AS124" s="57"/>
      <c r="AT124" s="57">
        <f t="shared" si="74"/>
        <v>643.98967215723997</v>
      </c>
      <c r="AU124" s="57"/>
      <c r="AV124" s="57">
        <f t="shared" si="65"/>
        <v>3986.9998337656648</v>
      </c>
      <c r="AW124" s="57"/>
      <c r="AX124" s="57">
        <f t="shared" si="66"/>
        <v>58479.998365486608</v>
      </c>
      <c r="AY124" s="57"/>
    </row>
    <row r="125" spans="1:51" x14ac:dyDescent="0.25">
      <c r="A125" s="27">
        <v>33</v>
      </c>
      <c r="B125" s="27"/>
      <c r="C125" s="31">
        <f t="shared" si="67"/>
        <v>50000</v>
      </c>
      <c r="D125" s="31"/>
      <c r="E125" s="31">
        <f t="shared" si="56"/>
        <v>3125</v>
      </c>
      <c r="F125" s="31"/>
      <c r="G125" s="31">
        <f t="shared" si="68"/>
        <v>520.83333333333326</v>
      </c>
      <c r="H125" s="31"/>
      <c r="I125" s="31">
        <f t="shared" si="57"/>
        <v>3645.833333333333</v>
      </c>
      <c r="J125" s="31"/>
      <c r="K125" s="31">
        <f t="shared" si="58"/>
        <v>46875</v>
      </c>
      <c r="L125" s="31"/>
      <c r="N125" s="37">
        <v>33</v>
      </c>
      <c r="O125" s="37"/>
      <c r="P125" s="39">
        <f t="shared" si="69"/>
        <v>150000</v>
      </c>
      <c r="Q125" s="39"/>
      <c r="R125" s="39">
        <f>0</f>
        <v>0</v>
      </c>
      <c r="S125" s="39"/>
      <c r="T125" s="39">
        <f t="shared" si="70"/>
        <v>1562.5</v>
      </c>
      <c r="U125" s="39"/>
      <c r="V125" s="39">
        <f t="shared" si="59"/>
        <v>1562.5</v>
      </c>
      <c r="W125" s="39"/>
      <c r="X125" s="39">
        <f t="shared" si="60"/>
        <v>150000</v>
      </c>
      <c r="Y125" s="39"/>
      <c r="AA125" s="45">
        <v>33</v>
      </c>
      <c r="AB125" s="45"/>
      <c r="AC125" s="47">
        <f t="shared" si="71"/>
        <v>69660.412780454106</v>
      </c>
      <c r="AD125" s="47"/>
      <c r="AE125" s="47">
        <f t="shared" si="61"/>
        <v>3673.4983302192754</v>
      </c>
      <c r="AF125" s="47"/>
      <c r="AG125" s="47">
        <f t="shared" si="72"/>
        <v>725.62929979639694</v>
      </c>
      <c r="AH125" s="47"/>
      <c r="AI125" s="47">
        <f t="shared" si="62"/>
        <v>4399.1276300156724</v>
      </c>
      <c r="AJ125" s="47"/>
      <c r="AK125" s="47">
        <f t="shared" si="63"/>
        <v>65986.914450234835</v>
      </c>
      <c r="AL125" s="47"/>
      <c r="AN125" s="54">
        <v>33</v>
      </c>
      <c r="AO125" s="54"/>
      <c r="AP125" s="56">
        <f t="shared" si="73"/>
        <v>58479.998365486608</v>
      </c>
      <c r="AQ125" s="56"/>
      <c r="AR125" s="56">
        <f t="shared" si="64"/>
        <v>3377.8331841251793</v>
      </c>
      <c r="AS125" s="56"/>
      <c r="AT125" s="56">
        <f t="shared" si="74"/>
        <v>609.1666496404855</v>
      </c>
      <c r="AU125" s="56"/>
      <c r="AV125" s="56">
        <f t="shared" si="65"/>
        <v>3986.9998337656648</v>
      </c>
      <c r="AW125" s="56"/>
      <c r="AX125" s="56">
        <f t="shared" si="66"/>
        <v>55102.16518136143</v>
      </c>
      <c r="AY125" s="56"/>
    </row>
    <row r="126" spans="1:51" x14ac:dyDescent="0.25">
      <c r="A126" s="28">
        <v>34</v>
      </c>
      <c r="B126" s="28"/>
      <c r="C126" s="32">
        <f t="shared" si="67"/>
        <v>46875</v>
      </c>
      <c r="D126" s="32"/>
      <c r="E126" s="32">
        <f t="shared" si="56"/>
        <v>3125</v>
      </c>
      <c r="F126" s="32"/>
      <c r="G126" s="32">
        <f t="shared" si="68"/>
        <v>488.28125</v>
      </c>
      <c r="H126" s="32"/>
      <c r="I126" s="32">
        <f t="shared" si="57"/>
        <v>3613.28125</v>
      </c>
      <c r="J126" s="32"/>
      <c r="K126" s="32">
        <f t="shared" si="58"/>
        <v>43750</v>
      </c>
      <c r="L126" s="32"/>
      <c r="N126" s="38">
        <v>34</v>
      </c>
      <c r="O126" s="38"/>
      <c r="P126" s="40">
        <f t="shared" si="69"/>
        <v>150000</v>
      </c>
      <c r="Q126" s="40"/>
      <c r="R126" s="40">
        <f>0</f>
        <v>0</v>
      </c>
      <c r="S126" s="40"/>
      <c r="T126" s="40">
        <f t="shared" si="70"/>
        <v>1562.5</v>
      </c>
      <c r="U126" s="40"/>
      <c r="V126" s="40">
        <f t="shared" si="59"/>
        <v>1562.5</v>
      </c>
      <c r="W126" s="40"/>
      <c r="X126" s="40">
        <f t="shared" si="60"/>
        <v>150000</v>
      </c>
      <c r="Y126" s="40"/>
      <c r="AA126" s="46">
        <v>34</v>
      </c>
      <c r="AB126" s="46"/>
      <c r="AC126" s="48">
        <f t="shared" si="71"/>
        <v>65986.914450234835</v>
      </c>
      <c r="AD126" s="48"/>
      <c r="AE126" s="48">
        <f t="shared" si="61"/>
        <v>3757.5881839717222</v>
      </c>
      <c r="AF126" s="48"/>
      <c r="AG126" s="48">
        <f t="shared" si="72"/>
        <v>687.36369218994616</v>
      </c>
      <c r="AH126" s="48"/>
      <c r="AI126" s="48">
        <f t="shared" si="62"/>
        <v>4444.9518761616682</v>
      </c>
      <c r="AJ126" s="48"/>
      <c r="AK126" s="48">
        <f t="shared" si="63"/>
        <v>62229.326266263117</v>
      </c>
      <c r="AL126" s="48"/>
      <c r="AN126" s="55">
        <v>34</v>
      </c>
      <c r="AO126" s="55"/>
      <c r="AP126" s="57">
        <f t="shared" si="73"/>
        <v>55102.16518136143</v>
      </c>
      <c r="AQ126" s="57"/>
      <c r="AR126" s="57">
        <f t="shared" si="64"/>
        <v>3413.0189464598166</v>
      </c>
      <c r="AS126" s="57"/>
      <c r="AT126" s="57">
        <f t="shared" si="74"/>
        <v>573.98088730584823</v>
      </c>
      <c r="AU126" s="57"/>
      <c r="AV126" s="57">
        <f t="shared" si="65"/>
        <v>3986.9998337656648</v>
      </c>
      <c r="AW126" s="57"/>
      <c r="AX126" s="57">
        <f t="shared" si="66"/>
        <v>51689.146234901615</v>
      </c>
      <c r="AY126" s="57"/>
    </row>
    <row r="127" spans="1:51" x14ac:dyDescent="0.25">
      <c r="A127" s="27">
        <v>35</v>
      </c>
      <c r="B127" s="27"/>
      <c r="C127" s="31">
        <f t="shared" si="67"/>
        <v>43750</v>
      </c>
      <c r="D127" s="31"/>
      <c r="E127" s="31">
        <f t="shared" si="56"/>
        <v>3125</v>
      </c>
      <c r="F127" s="31"/>
      <c r="G127" s="31">
        <f t="shared" si="68"/>
        <v>455.72916666666663</v>
      </c>
      <c r="H127" s="31"/>
      <c r="I127" s="31">
        <f t="shared" si="57"/>
        <v>3580.7291666666665</v>
      </c>
      <c r="J127" s="31"/>
      <c r="K127" s="31">
        <f t="shared" si="58"/>
        <v>40625</v>
      </c>
      <c r="L127" s="31"/>
      <c r="N127" s="37">
        <v>35</v>
      </c>
      <c r="O127" s="37"/>
      <c r="P127" s="39">
        <f t="shared" si="69"/>
        <v>150000</v>
      </c>
      <c r="Q127" s="39"/>
      <c r="R127" s="39">
        <f>0</f>
        <v>0</v>
      </c>
      <c r="S127" s="39"/>
      <c r="T127" s="39">
        <f t="shared" si="70"/>
        <v>1562.5</v>
      </c>
      <c r="U127" s="39"/>
      <c r="V127" s="39">
        <f t="shared" si="59"/>
        <v>1562.5</v>
      </c>
      <c r="W127" s="39"/>
      <c r="X127" s="39">
        <f t="shared" si="60"/>
        <v>150000</v>
      </c>
      <c r="Y127" s="39"/>
      <c r="AA127" s="45">
        <v>35</v>
      </c>
      <c r="AB127" s="45"/>
      <c r="AC127" s="47">
        <f t="shared" si="71"/>
        <v>62229.326266263117</v>
      </c>
      <c r="AD127" s="47"/>
      <c r="AE127" s="47">
        <f t="shared" si="61"/>
        <v>3843.0313095981119</v>
      </c>
      <c r="AF127" s="47"/>
      <c r="AG127" s="47">
        <f t="shared" si="72"/>
        <v>648.22214860690747</v>
      </c>
      <c r="AH127" s="47"/>
      <c r="AI127" s="47">
        <f t="shared" si="62"/>
        <v>4491.2534582050193</v>
      </c>
      <c r="AJ127" s="47"/>
      <c r="AK127" s="47">
        <f t="shared" si="63"/>
        <v>58386.294956665006</v>
      </c>
      <c r="AL127" s="47"/>
      <c r="AN127" s="54">
        <v>35</v>
      </c>
      <c r="AO127" s="54"/>
      <c r="AP127" s="56">
        <f t="shared" si="73"/>
        <v>51689.146234901615</v>
      </c>
      <c r="AQ127" s="56"/>
      <c r="AR127" s="56">
        <f t="shared" si="64"/>
        <v>3448.5712271521061</v>
      </c>
      <c r="AS127" s="56"/>
      <c r="AT127" s="56">
        <f t="shared" si="74"/>
        <v>538.42860661355849</v>
      </c>
      <c r="AU127" s="56"/>
      <c r="AV127" s="56">
        <f t="shared" si="65"/>
        <v>3986.9998337656648</v>
      </c>
      <c r="AW127" s="56"/>
      <c r="AX127" s="56">
        <f t="shared" si="66"/>
        <v>48240.57500774951</v>
      </c>
      <c r="AY127" s="56"/>
    </row>
    <row r="128" spans="1:51" x14ac:dyDescent="0.25">
      <c r="A128" s="28">
        <v>36</v>
      </c>
      <c r="B128" s="28"/>
      <c r="C128" s="32">
        <f t="shared" si="67"/>
        <v>40625</v>
      </c>
      <c r="D128" s="32"/>
      <c r="E128" s="32">
        <f t="shared" si="56"/>
        <v>3125</v>
      </c>
      <c r="F128" s="32"/>
      <c r="G128" s="32">
        <f t="shared" si="68"/>
        <v>423.17708333333331</v>
      </c>
      <c r="H128" s="32"/>
      <c r="I128" s="32">
        <f t="shared" si="57"/>
        <v>3548.1770833333335</v>
      </c>
      <c r="J128" s="32"/>
      <c r="K128" s="32">
        <f t="shared" si="58"/>
        <v>37500</v>
      </c>
      <c r="L128" s="32"/>
      <c r="N128" s="38">
        <v>36</v>
      </c>
      <c r="O128" s="38"/>
      <c r="P128" s="40">
        <f t="shared" si="69"/>
        <v>150000</v>
      </c>
      <c r="Q128" s="40"/>
      <c r="R128" s="40">
        <f>0</f>
        <v>0</v>
      </c>
      <c r="S128" s="40"/>
      <c r="T128" s="40">
        <f t="shared" si="70"/>
        <v>1562.5</v>
      </c>
      <c r="U128" s="40"/>
      <c r="V128" s="40">
        <f t="shared" si="59"/>
        <v>1562.5</v>
      </c>
      <c r="W128" s="40"/>
      <c r="X128" s="40">
        <f t="shared" si="60"/>
        <v>150000</v>
      </c>
      <c r="Y128" s="40"/>
      <c r="AA128" s="46">
        <v>36</v>
      </c>
      <c r="AB128" s="46"/>
      <c r="AC128" s="48">
        <f t="shared" si="71"/>
        <v>58386.294956665006</v>
      </c>
      <c r="AD128" s="48"/>
      <c r="AE128" s="48">
        <f t="shared" si="61"/>
        <v>3929.8467759293953</v>
      </c>
      <c r="AF128" s="48"/>
      <c r="AG128" s="48">
        <f t="shared" si="72"/>
        <v>608.1905724652604</v>
      </c>
      <c r="AH128" s="48"/>
      <c r="AI128" s="48">
        <f t="shared" si="62"/>
        <v>4538.037348394656</v>
      </c>
      <c r="AJ128" s="48"/>
      <c r="AK128" s="48">
        <f t="shared" si="63"/>
        <v>54456.448180735613</v>
      </c>
      <c r="AL128" s="48"/>
      <c r="AN128" s="55">
        <v>36</v>
      </c>
      <c r="AO128" s="55"/>
      <c r="AP128" s="57">
        <f t="shared" si="73"/>
        <v>48240.57500774951</v>
      </c>
      <c r="AQ128" s="57"/>
      <c r="AR128" s="57">
        <f t="shared" si="64"/>
        <v>3484.4938441016075</v>
      </c>
      <c r="AS128" s="57"/>
      <c r="AT128" s="57">
        <f t="shared" si="74"/>
        <v>502.50598966405738</v>
      </c>
      <c r="AU128" s="57"/>
      <c r="AV128" s="57">
        <f t="shared" si="65"/>
        <v>3986.9998337656648</v>
      </c>
      <c r="AW128" s="57"/>
      <c r="AX128" s="57">
        <f t="shared" si="66"/>
        <v>44756.081163647905</v>
      </c>
      <c r="AY128" s="57"/>
    </row>
    <row r="129" spans="1:51" x14ac:dyDescent="0.25">
      <c r="A129" s="27">
        <v>37</v>
      </c>
      <c r="B129" s="27"/>
      <c r="C129" s="31">
        <f t="shared" si="67"/>
        <v>37500</v>
      </c>
      <c r="D129" s="31"/>
      <c r="E129" s="31">
        <f t="shared" si="56"/>
        <v>3125</v>
      </c>
      <c r="F129" s="31"/>
      <c r="G129" s="31">
        <f t="shared" si="68"/>
        <v>390.625</v>
      </c>
      <c r="H129" s="31"/>
      <c r="I129" s="31">
        <f t="shared" si="57"/>
        <v>3515.625</v>
      </c>
      <c r="J129" s="31"/>
      <c r="K129" s="31">
        <f t="shared" si="58"/>
        <v>34375</v>
      </c>
      <c r="L129" s="31"/>
      <c r="N129" s="37">
        <v>37</v>
      </c>
      <c r="O129" s="37"/>
      <c r="P129" s="39">
        <f t="shared" si="69"/>
        <v>150000</v>
      </c>
      <c r="Q129" s="39"/>
      <c r="R129" s="39">
        <f>0</f>
        <v>0</v>
      </c>
      <c r="S129" s="39"/>
      <c r="T129" s="39">
        <f t="shared" si="70"/>
        <v>1562.5</v>
      </c>
      <c r="U129" s="39"/>
      <c r="V129" s="39">
        <f t="shared" si="59"/>
        <v>1562.5</v>
      </c>
      <c r="W129" s="39"/>
      <c r="X129" s="39">
        <f t="shared" si="60"/>
        <v>150000</v>
      </c>
      <c r="Y129" s="39"/>
      <c r="AA129" s="45">
        <v>37</v>
      </c>
      <c r="AB129" s="45"/>
      <c r="AC129" s="47">
        <f t="shared" si="71"/>
        <v>54456.448180735613</v>
      </c>
      <c r="AD129" s="47"/>
      <c r="AE129" s="47">
        <f t="shared" si="61"/>
        <v>4018.0539022244379</v>
      </c>
      <c r="AF129" s="47"/>
      <c r="AG129" s="47">
        <f t="shared" si="72"/>
        <v>567.25466854932927</v>
      </c>
      <c r="AH129" s="47"/>
      <c r="AI129" s="47">
        <f t="shared" si="62"/>
        <v>4585.3085707737673</v>
      </c>
      <c r="AJ129" s="47"/>
      <c r="AK129" s="47">
        <f t="shared" si="63"/>
        <v>50438.394278511172</v>
      </c>
      <c r="AL129" s="47"/>
      <c r="AN129" s="54">
        <v>37</v>
      </c>
      <c r="AO129" s="54"/>
      <c r="AP129" s="56">
        <f t="shared" si="73"/>
        <v>44756.081163647905</v>
      </c>
      <c r="AQ129" s="56"/>
      <c r="AR129" s="56">
        <f t="shared" si="64"/>
        <v>3520.7906549776658</v>
      </c>
      <c r="AS129" s="56"/>
      <c r="AT129" s="56">
        <f t="shared" si="74"/>
        <v>466.20917878799901</v>
      </c>
      <c r="AU129" s="56"/>
      <c r="AV129" s="56">
        <f t="shared" si="65"/>
        <v>3986.9998337656648</v>
      </c>
      <c r="AW129" s="56"/>
      <c r="AX129" s="56">
        <f t="shared" si="66"/>
        <v>41235.290508670238</v>
      </c>
      <c r="AY129" s="56"/>
    </row>
    <row r="130" spans="1:51" x14ac:dyDescent="0.25">
      <c r="A130" s="28">
        <v>38</v>
      </c>
      <c r="B130" s="28"/>
      <c r="C130" s="32">
        <f t="shared" si="67"/>
        <v>34375</v>
      </c>
      <c r="D130" s="32"/>
      <c r="E130" s="32">
        <f t="shared" si="56"/>
        <v>3125</v>
      </c>
      <c r="F130" s="32"/>
      <c r="G130" s="32">
        <f t="shared" si="68"/>
        <v>358.07291666666663</v>
      </c>
      <c r="H130" s="32"/>
      <c r="I130" s="32">
        <f t="shared" si="57"/>
        <v>3483.0729166666665</v>
      </c>
      <c r="J130" s="32"/>
      <c r="K130" s="32">
        <f t="shared" si="58"/>
        <v>31250</v>
      </c>
      <c r="L130" s="32"/>
      <c r="N130" s="38">
        <v>38</v>
      </c>
      <c r="O130" s="38"/>
      <c r="P130" s="40">
        <f t="shared" si="69"/>
        <v>150000</v>
      </c>
      <c r="Q130" s="40"/>
      <c r="R130" s="40">
        <f>0</f>
        <v>0</v>
      </c>
      <c r="S130" s="40"/>
      <c r="T130" s="40">
        <f t="shared" si="70"/>
        <v>1562.5</v>
      </c>
      <c r="U130" s="40"/>
      <c r="V130" s="40">
        <f t="shared" si="59"/>
        <v>1562.5</v>
      </c>
      <c r="W130" s="40"/>
      <c r="X130" s="40">
        <f t="shared" si="60"/>
        <v>150000</v>
      </c>
      <c r="Y130" s="40"/>
      <c r="AA130" s="46">
        <v>38</v>
      </c>
      <c r="AB130" s="46"/>
      <c r="AC130" s="48">
        <f t="shared" si="71"/>
        <v>50438.394278511172</v>
      </c>
      <c r="AD130" s="48"/>
      <c r="AE130" s="48">
        <f t="shared" si="61"/>
        <v>4107.6722613181691</v>
      </c>
      <c r="AF130" s="48"/>
      <c r="AG130" s="48">
        <f t="shared" si="72"/>
        <v>525.39994040115801</v>
      </c>
      <c r="AH130" s="48"/>
      <c r="AI130" s="48">
        <f t="shared" si="62"/>
        <v>4633.0722017193275</v>
      </c>
      <c r="AJ130" s="48"/>
      <c r="AK130" s="48">
        <f t="shared" si="63"/>
        <v>46330.722017193002</v>
      </c>
      <c r="AL130" s="48"/>
      <c r="AN130" s="55">
        <v>38</v>
      </c>
      <c r="AO130" s="55"/>
      <c r="AP130" s="57">
        <f t="shared" si="73"/>
        <v>41235.290508670238</v>
      </c>
      <c r="AQ130" s="57"/>
      <c r="AR130" s="57">
        <f t="shared" si="64"/>
        <v>3557.4655576336831</v>
      </c>
      <c r="AS130" s="57"/>
      <c r="AT130" s="57">
        <f t="shared" si="74"/>
        <v>429.53427613198164</v>
      </c>
      <c r="AU130" s="57"/>
      <c r="AV130" s="57">
        <f t="shared" si="65"/>
        <v>3986.9998337656648</v>
      </c>
      <c r="AW130" s="57"/>
      <c r="AX130" s="57">
        <f t="shared" si="66"/>
        <v>37677.824951036557</v>
      </c>
      <c r="AY130" s="57"/>
    </row>
    <row r="131" spans="1:51" x14ac:dyDescent="0.25">
      <c r="A131" s="27">
        <v>39</v>
      </c>
      <c r="B131" s="27"/>
      <c r="C131" s="31">
        <f t="shared" si="67"/>
        <v>31250</v>
      </c>
      <c r="D131" s="31"/>
      <c r="E131" s="31">
        <f t="shared" si="56"/>
        <v>3125</v>
      </c>
      <c r="F131" s="31"/>
      <c r="G131" s="31">
        <f t="shared" si="68"/>
        <v>325.52083333333331</v>
      </c>
      <c r="H131" s="31"/>
      <c r="I131" s="31">
        <f t="shared" si="57"/>
        <v>3450.5208333333335</v>
      </c>
      <c r="J131" s="31"/>
      <c r="K131" s="31">
        <f t="shared" si="58"/>
        <v>28125</v>
      </c>
      <c r="L131" s="31"/>
      <c r="N131" s="37">
        <v>39</v>
      </c>
      <c r="O131" s="37"/>
      <c r="P131" s="39">
        <f t="shared" si="69"/>
        <v>150000</v>
      </c>
      <c r="Q131" s="39"/>
      <c r="R131" s="39">
        <f>0</f>
        <v>0</v>
      </c>
      <c r="S131" s="39"/>
      <c r="T131" s="39">
        <f t="shared" si="70"/>
        <v>1562.5</v>
      </c>
      <c r="U131" s="39"/>
      <c r="V131" s="39">
        <f t="shared" si="59"/>
        <v>1562.5</v>
      </c>
      <c r="W131" s="39"/>
      <c r="X131" s="39">
        <f t="shared" si="60"/>
        <v>150000</v>
      </c>
      <c r="Y131" s="39"/>
      <c r="AA131" s="45">
        <v>39</v>
      </c>
      <c r="AB131" s="45"/>
      <c r="AC131" s="47">
        <f t="shared" si="71"/>
        <v>46330.722017193002</v>
      </c>
      <c r="AD131" s="47"/>
      <c r="AE131" s="47">
        <f t="shared" si="61"/>
        <v>4198.7216828081437</v>
      </c>
      <c r="AF131" s="47"/>
      <c r="AG131" s="47">
        <f t="shared" si="72"/>
        <v>482.61168767909373</v>
      </c>
      <c r="AH131" s="47"/>
      <c r="AI131" s="47">
        <f t="shared" si="62"/>
        <v>4681.3333704872375</v>
      </c>
      <c r="AJ131" s="47"/>
      <c r="AK131" s="47">
        <f t="shared" si="63"/>
        <v>42132.000334384858</v>
      </c>
      <c r="AL131" s="47"/>
      <c r="AN131" s="54">
        <v>39</v>
      </c>
      <c r="AO131" s="54"/>
      <c r="AP131" s="56">
        <f t="shared" si="73"/>
        <v>37677.824951036557</v>
      </c>
      <c r="AQ131" s="56"/>
      <c r="AR131" s="56">
        <f t="shared" si="64"/>
        <v>3594.5224905257005</v>
      </c>
      <c r="AS131" s="56"/>
      <c r="AT131" s="56">
        <f t="shared" si="74"/>
        <v>392.47734323996411</v>
      </c>
      <c r="AU131" s="56"/>
      <c r="AV131" s="56">
        <f t="shared" si="65"/>
        <v>3986.9998337656648</v>
      </c>
      <c r="AW131" s="56"/>
      <c r="AX131" s="56">
        <f t="shared" si="66"/>
        <v>34083.302460510859</v>
      </c>
      <c r="AY131" s="56"/>
    </row>
    <row r="132" spans="1:51" x14ac:dyDescent="0.25">
      <c r="A132" s="28">
        <v>40</v>
      </c>
      <c r="B132" s="28"/>
      <c r="C132" s="32">
        <f t="shared" si="67"/>
        <v>28125</v>
      </c>
      <c r="D132" s="32"/>
      <c r="E132" s="32">
        <f t="shared" si="56"/>
        <v>3125</v>
      </c>
      <c r="F132" s="32"/>
      <c r="G132" s="32">
        <f t="shared" si="68"/>
        <v>292.96875</v>
      </c>
      <c r="H132" s="32"/>
      <c r="I132" s="32">
        <f t="shared" si="57"/>
        <v>3417.96875</v>
      </c>
      <c r="J132" s="32"/>
      <c r="K132" s="32">
        <f t="shared" si="58"/>
        <v>25000</v>
      </c>
      <c r="L132" s="32"/>
      <c r="N132" s="38">
        <v>40</v>
      </c>
      <c r="O132" s="38"/>
      <c r="P132" s="40">
        <f t="shared" si="69"/>
        <v>150000</v>
      </c>
      <c r="Q132" s="40"/>
      <c r="R132" s="40">
        <f>0</f>
        <v>0</v>
      </c>
      <c r="S132" s="40"/>
      <c r="T132" s="40">
        <f t="shared" si="70"/>
        <v>1562.5</v>
      </c>
      <c r="U132" s="40"/>
      <c r="V132" s="40">
        <f t="shared" si="59"/>
        <v>1562.5</v>
      </c>
      <c r="W132" s="40"/>
      <c r="X132" s="40">
        <f t="shared" si="60"/>
        <v>150000</v>
      </c>
      <c r="Y132" s="40"/>
      <c r="AA132" s="46">
        <v>40</v>
      </c>
      <c r="AB132" s="46"/>
      <c r="AC132" s="48">
        <f t="shared" si="71"/>
        <v>42132.000334384858</v>
      </c>
      <c r="AD132" s="48"/>
      <c r="AE132" s="48">
        <f t="shared" si="61"/>
        <v>4291.2222562799698</v>
      </c>
      <c r="AF132" s="48"/>
      <c r="AG132" s="48">
        <f t="shared" si="72"/>
        <v>438.87500348317559</v>
      </c>
      <c r="AH132" s="48"/>
      <c r="AI132" s="48">
        <f t="shared" si="62"/>
        <v>4730.0972597631453</v>
      </c>
      <c r="AJ132" s="48"/>
      <c r="AK132" s="48">
        <f t="shared" si="63"/>
        <v>37840.778078104886</v>
      </c>
      <c r="AL132" s="48"/>
      <c r="AN132" s="55">
        <v>40</v>
      </c>
      <c r="AO132" s="55"/>
      <c r="AP132" s="57">
        <f t="shared" si="73"/>
        <v>34083.302460510859</v>
      </c>
      <c r="AQ132" s="57"/>
      <c r="AR132" s="57">
        <f t="shared" si="64"/>
        <v>3631.9654331353431</v>
      </c>
      <c r="AS132" s="57"/>
      <c r="AT132" s="57">
        <f t="shared" si="74"/>
        <v>355.03440063032144</v>
      </c>
      <c r="AU132" s="57"/>
      <c r="AV132" s="57">
        <f t="shared" si="65"/>
        <v>3986.9998337656648</v>
      </c>
      <c r="AW132" s="57"/>
      <c r="AX132" s="57">
        <f t="shared" si="66"/>
        <v>30451.337027375514</v>
      </c>
      <c r="AY132" s="57"/>
    </row>
    <row r="133" spans="1:51" x14ac:dyDescent="0.25">
      <c r="A133" s="27">
        <v>41</v>
      </c>
      <c r="B133" s="27"/>
      <c r="C133" s="31">
        <f t="shared" si="67"/>
        <v>25000</v>
      </c>
      <c r="D133" s="31"/>
      <c r="E133" s="31">
        <f t="shared" si="56"/>
        <v>3125</v>
      </c>
      <c r="F133" s="31"/>
      <c r="G133" s="31">
        <f t="shared" si="68"/>
        <v>260.41666666666663</v>
      </c>
      <c r="H133" s="31"/>
      <c r="I133" s="31">
        <f t="shared" si="57"/>
        <v>3385.4166666666665</v>
      </c>
      <c r="J133" s="31"/>
      <c r="K133" s="31">
        <f t="shared" si="58"/>
        <v>21875</v>
      </c>
      <c r="L133" s="31"/>
      <c r="N133" s="37">
        <v>41</v>
      </c>
      <c r="O133" s="37"/>
      <c r="P133" s="39">
        <f t="shared" si="69"/>
        <v>150000</v>
      </c>
      <c r="Q133" s="39"/>
      <c r="R133" s="39">
        <f>0</f>
        <v>0</v>
      </c>
      <c r="S133" s="39"/>
      <c r="T133" s="39">
        <f t="shared" si="70"/>
        <v>1562.5</v>
      </c>
      <c r="U133" s="39"/>
      <c r="V133" s="39">
        <f t="shared" si="59"/>
        <v>1562.5</v>
      </c>
      <c r="W133" s="39"/>
      <c r="X133" s="39">
        <f t="shared" si="60"/>
        <v>150000</v>
      </c>
      <c r="Y133" s="39"/>
      <c r="AA133" s="45">
        <v>41</v>
      </c>
      <c r="AB133" s="45"/>
      <c r="AC133" s="47">
        <f t="shared" si="71"/>
        <v>37840.778078104886</v>
      </c>
      <c r="AD133" s="47"/>
      <c r="AE133" s="47">
        <f t="shared" si="61"/>
        <v>4385.1943345720856</v>
      </c>
      <c r="AF133" s="47"/>
      <c r="AG133" s="47">
        <f t="shared" si="72"/>
        <v>394.17477164692588</v>
      </c>
      <c r="AH133" s="47"/>
      <c r="AI133" s="47">
        <f t="shared" si="62"/>
        <v>4779.3691062190119</v>
      </c>
      <c r="AJ133" s="47"/>
      <c r="AK133" s="47">
        <f t="shared" si="63"/>
        <v>33455.583743532799</v>
      </c>
      <c r="AL133" s="47"/>
      <c r="AN133" s="54">
        <v>41</v>
      </c>
      <c r="AO133" s="54"/>
      <c r="AP133" s="56">
        <f t="shared" si="73"/>
        <v>30451.337027375514</v>
      </c>
      <c r="AQ133" s="56"/>
      <c r="AR133" s="56">
        <f t="shared" si="64"/>
        <v>3669.7984063971699</v>
      </c>
      <c r="AS133" s="56"/>
      <c r="AT133" s="56">
        <f t="shared" si="74"/>
        <v>317.20142736849493</v>
      </c>
      <c r="AU133" s="56"/>
      <c r="AV133" s="56">
        <f t="shared" si="65"/>
        <v>3986.9998337656648</v>
      </c>
      <c r="AW133" s="56"/>
      <c r="AX133" s="56">
        <f t="shared" si="66"/>
        <v>26781.538620978343</v>
      </c>
      <c r="AY133" s="56"/>
    </row>
    <row r="134" spans="1:51" x14ac:dyDescent="0.25">
      <c r="A134" s="28">
        <v>42</v>
      </c>
      <c r="B134" s="28"/>
      <c r="C134" s="32">
        <f t="shared" si="67"/>
        <v>21875</v>
      </c>
      <c r="D134" s="32"/>
      <c r="E134" s="32">
        <f t="shared" si="56"/>
        <v>3125</v>
      </c>
      <c r="F134" s="32"/>
      <c r="G134" s="32">
        <f t="shared" si="68"/>
        <v>227.86458333333331</v>
      </c>
      <c r="H134" s="32"/>
      <c r="I134" s="32">
        <f t="shared" si="57"/>
        <v>3352.8645833333335</v>
      </c>
      <c r="J134" s="32"/>
      <c r="K134" s="32">
        <f t="shared" si="58"/>
        <v>18750</v>
      </c>
      <c r="L134" s="32"/>
      <c r="N134" s="38">
        <v>42</v>
      </c>
      <c r="O134" s="38"/>
      <c r="P134" s="40">
        <f t="shared" si="69"/>
        <v>150000</v>
      </c>
      <c r="Q134" s="40"/>
      <c r="R134" s="40">
        <f>0</f>
        <v>0</v>
      </c>
      <c r="S134" s="40"/>
      <c r="T134" s="40">
        <f t="shared" si="70"/>
        <v>1562.5</v>
      </c>
      <c r="U134" s="40"/>
      <c r="V134" s="40">
        <f t="shared" si="59"/>
        <v>1562.5</v>
      </c>
      <c r="W134" s="40"/>
      <c r="X134" s="40">
        <f t="shared" si="60"/>
        <v>150000</v>
      </c>
      <c r="Y134" s="40"/>
      <c r="AA134" s="46">
        <v>42</v>
      </c>
      <c r="AB134" s="46"/>
      <c r="AC134" s="48">
        <f t="shared" si="71"/>
        <v>33455.583743532799</v>
      </c>
      <c r="AD134" s="48"/>
      <c r="AE134" s="48">
        <f t="shared" si="61"/>
        <v>4480.6585370803268</v>
      </c>
      <c r="AF134" s="48"/>
      <c r="AG134" s="48">
        <f t="shared" si="72"/>
        <v>348.49566399513333</v>
      </c>
      <c r="AH134" s="48"/>
      <c r="AI134" s="48">
        <f t="shared" si="62"/>
        <v>4829.1542010754602</v>
      </c>
      <c r="AJ134" s="48"/>
      <c r="AK134" s="48">
        <f t="shared" si="63"/>
        <v>28974.925206452474</v>
      </c>
      <c r="AL134" s="48"/>
      <c r="AN134" s="55">
        <v>42</v>
      </c>
      <c r="AO134" s="55"/>
      <c r="AP134" s="57">
        <f t="shared" si="73"/>
        <v>26781.538620978343</v>
      </c>
      <c r="AQ134" s="57"/>
      <c r="AR134" s="57">
        <f t="shared" si="64"/>
        <v>3708.025473130474</v>
      </c>
      <c r="AS134" s="57"/>
      <c r="AT134" s="57">
        <f t="shared" si="74"/>
        <v>278.97436063519103</v>
      </c>
      <c r="AU134" s="57"/>
      <c r="AV134" s="57">
        <f t="shared" si="65"/>
        <v>3986.9998337656648</v>
      </c>
      <c r="AW134" s="57"/>
      <c r="AX134" s="57">
        <f t="shared" si="66"/>
        <v>23073.513147847869</v>
      </c>
      <c r="AY134" s="57"/>
    </row>
    <row r="135" spans="1:51" x14ac:dyDescent="0.25">
      <c r="A135" s="27">
        <v>43</v>
      </c>
      <c r="B135" s="27"/>
      <c r="C135" s="31">
        <f t="shared" si="67"/>
        <v>18750</v>
      </c>
      <c r="D135" s="31"/>
      <c r="E135" s="31">
        <f t="shared" si="56"/>
        <v>3125</v>
      </c>
      <c r="F135" s="31"/>
      <c r="G135" s="31">
        <f t="shared" si="68"/>
        <v>195.3125</v>
      </c>
      <c r="H135" s="31"/>
      <c r="I135" s="31">
        <f t="shared" si="57"/>
        <v>3320.3125</v>
      </c>
      <c r="J135" s="31"/>
      <c r="K135" s="31">
        <f t="shared" si="58"/>
        <v>15625</v>
      </c>
      <c r="L135" s="31"/>
      <c r="N135" s="37">
        <v>43</v>
      </c>
      <c r="O135" s="37"/>
      <c r="P135" s="39">
        <f t="shared" si="69"/>
        <v>150000</v>
      </c>
      <c r="Q135" s="39"/>
      <c r="R135" s="39">
        <f>0</f>
        <v>0</v>
      </c>
      <c r="S135" s="39"/>
      <c r="T135" s="39">
        <f t="shared" si="70"/>
        <v>1562.5</v>
      </c>
      <c r="U135" s="39"/>
      <c r="V135" s="39">
        <f t="shared" si="59"/>
        <v>1562.5</v>
      </c>
      <c r="W135" s="39"/>
      <c r="X135" s="39">
        <f t="shared" si="60"/>
        <v>150000</v>
      </c>
      <c r="Y135" s="39"/>
      <c r="AA135" s="45">
        <v>43</v>
      </c>
      <c r="AB135" s="45"/>
      <c r="AC135" s="47">
        <f t="shared" si="71"/>
        <v>28974.925206452474</v>
      </c>
      <c r="AD135" s="47"/>
      <c r="AE135" s="47">
        <f t="shared" si="61"/>
        <v>4577.6357531027834</v>
      </c>
      <c r="AF135" s="47"/>
      <c r="AG135" s="47">
        <f t="shared" si="72"/>
        <v>301.82213756721325</v>
      </c>
      <c r="AH135" s="47"/>
      <c r="AI135" s="47">
        <f t="shared" si="62"/>
        <v>4879.4578906699962</v>
      </c>
      <c r="AJ135" s="47"/>
      <c r="AK135" s="47">
        <f t="shared" si="63"/>
        <v>24397.289453349691</v>
      </c>
      <c r="AL135" s="47"/>
      <c r="AN135" s="54">
        <v>43</v>
      </c>
      <c r="AO135" s="54"/>
      <c r="AP135" s="56">
        <f t="shared" si="73"/>
        <v>23073.513147847869</v>
      </c>
      <c r="AQ135" s="56"/>
      <c r="AR135" s="56">
        <f t="shared" si="64"/>
        <v>3746.6507384755828</v>
      </c>
      <c r="AS135" s="56"/>
      <c r="AT135" s="56">
        <f t="shared" si="74"/>
        <v>240.34909529008195</v>
      </c>
      <c r="AU135" s="56"/>
      <c r="AV135" s="56">
        <f t="shared" si="65"/>
        <v>3986.9998337656648</v>
      </c>
      <c r="AW135" s="56"/>
      <c r="AX135" s="56">
        <f t="shared" si="66"/>
        <v>19326.862409372286</v>
      </c>
      <c r="AY135" s="56"/>
    </row>
    <row r="136" spans="1:51" x14ac:dyDescent="0.25">
      <c r="A136" s="28">
        <v>44</v>
      </c>
      <c r="B136" s="28"/>
      <c r="C136" s="32">
        <f t="shared" si="67"/>
        <v>15625</v>
      </c>
      <c r="D136" s="32"/>
      <c r="E136" s="32">
        <f t="shared" si="56"/>
        <v>3125</v>
      </c>
      <c r="F136" s="32"/>
      <c r="G136" s="32">
        <f t="shared" si="68"/>
        <v>162.76041666666666</v>
      </c>
      <c r="H136" s="32"/>
      <c r="I136" s="32">
        <f t="shared" si="57"/>
        <v>3287.7604166666665</v>
      </c>
      <c r="J136" s="32"/>
      <c r="K136" s="32">
        <f t="shared" si="58"/>
        <v>12500</v>
      </c>
      <c r="L136" s="32"/>
      <c r="N136" s="38">
        <v>44</v>
      </c>
      <c r="O136" s="38"/>
      <c r="P136" s="40">
        <f t="shared" si="69"/>
        <v>150000</v>
      </c>
      <c r="Q136" s="40"/>
      <c r="R136" s="40">
        <f>0</f>
        <v>0</v>
      </c>
      <c r="S136" s="40"/>
      <c r="T136" s="40">
        <f t="shared" si="70"/>
        <v>1562.5</v>
      </c>
      <c r="U136" s="40"/>
      <c r="V136" s="40">
        <f t="shared" si="59"/>
        <v>1562.5</v>
      </c>
      <c r="W136" s="40"/>
      <c r="X136" s="40">
        <f t="shared" si="60"/>
        <v>150000</v>
      </c>
      <c r="Y136" s="40"/>
      <c r="AA136" s="46">
        <v>44</v>
      </c>
      <c r="AB136" s="46"/>
      <c r="AC136" s="48">
        <f t="shared" si="71"/>
        <v>24397.289453349691</v>
      </c>
      <c r="AD136" s="48"/>
      <c r="AE136" s="48">
        <f t="shared" si="61"/>
        <v>4676.1471452254154</v>
      </c>
      <c r="AF136" s="48"/>
      <c r="AG136" s="48">
        <f t="shared" si="72"/>
        <v>254.13843180572593</v>
      </c>
      <c r="AH136" s="48"/>
      <c r="AI136" s="48">
        <f t="shared" si="62"/>
        <v>4930.2855770311417</v>
      </c>
      <c r="AJ136" s="48"/>
      <c r="AK136" s="48">
        <f t="shared" si="63"/>
        <v>19721.142308124276</v>
      </c>
      <c r="AL136" s="48"/>
      <c r="AN136" s="55">
        <v>44</v>
      </c>
      <c r="AO136" s="55"/>
      <c r="AP136" s="57">
        <f t="shared" si="73"/>
        <v>19326.862409372286</v>
      </c>
      <c r="AQ136" s="57"/>
      <c r="AR136" s="57">
        <f t="shared" si="64"/>
        <v>3785.6783503347033</v>
      </c>
      <c r="AS136" s="57"/>
      <c r="AT136" s="57">
        <f t="shared" si="74"/>
        <v>201.32148343096131</v>
      </c>
      <c r="AU136" s="57"/>
      <c r="AV136" s="57">
        <f t="shared" si="65"/>
        <v>3986.9998337656648</v>
      </c>
      <c r="AW136" s="57"/>
      <c r="AX136" s="57">
        <f t="shared" si="66"/>
        <v>15541.184059037583</v>
      </c>
      <c r="AY136" s="57"/>
    </row>
    <row r="137" spans="1:51" x14ac:dyDescent="0.25">
      <c r="A137" s="27">
        <v>45</v>
      </c>
      <c r="B137" s="27"/>
      <c r="C137" s="31">
        <f t="shared" si="67"/>
        <v>12500</v>
      </c>
      <c r="D137" s="31"/>
      <c r="E137" s="31">
        <f t="shared" si="56"/>
        <v>3125</v>
      </c>
      <c r="F137" s="31"/>
      <c r="G137" s="31">
        <f t="shared" si="68"/>
        <v>130.20833333333331</v>
      </c>
      <c r="H137" s="31"/>
      <c r="I137" s="31">
        <f t="shared" si="57"/>
        <v>3255.2083333333335</v>
      </c>
      <c r="J137" s="31"/>
      <c r="K137" s="31">
        <f t="shared" si="58"/>
        <v>9375</v>
      </c>
      <c r="L137" s="31"/>
      <c r="N137" s="37">
        <v>45</v>
      </c>
      <c r="O137" s="37"/>
      <c r="P137" s="39">
        <f t="shared" si="69"/>
        <v>150000</v>
      </c>
      <c r="Q137" s="39"/>
      <c r="R137" s="39">
        <f>0</f>
        <v>0</v>
      </c>
      <c r="S137" s="39"/>
      <c r="T137" s="39">
        <f t="shared" si="70"/>
        <v>1562.5</v>
      </c>
      <c r="U137" s="39"/>
      <c r="V137" s="39">
        <f t="shared" si="59"/>
        <v>1562.5</v>
      </c>
      <c r="W137" s="39"/>
      <c r="X137" s="39">
        <f t="shared" si="60"/>
        <v>150000</v>
      </c>
      <c r="Y137" s="39"/>
      <c r="AA137" s="45">
        <v>45</v>
      </c>
      <c r="AB137" s="45"/>
      <c r="AC137" s="47">
        <f t="shared" si="71"/>
        <v>19721.142308124276</v>
      </c>
      <c r="AD137" s="47"/>
      <c r="AE137" s="47">
        <f t="shared" si="61"/>
        <v>4776.214152748923</v>
      </c>
      <c r="AF137" s="47"/>
      <c r="AG137" s="47">
        <f t="shared" si="72"/>
        <v>205.42856570962786</v>
      </c>
      <c r="AH137" s="47"/>
      <c r="AI137" s="47">
        <f t="shared" si="62"/>
        <v>4981.6427184585509</v>
      </c>
      <c r="AJ137" s="47"/>
      <c r="AK137" s="47">
        <f t="shared" si="63"/>
        <v>14944.928155375354</v>
      </c>
      <c r="AL137" s="47"/>
      <c r="AN137" s="54">
        <v>45</v>
      </c>
      <c r="AO137" s="54"/>
      <c r="AP137" s="56">
        <f t="shared" si="73"/>
        <v>15541.184059037583</v>
      </c>
      <c r="AQ137" s="56"/>
      <c r="AR137" s="56">
        <f t="shared" si="64"/>
        <v>3825.1124998173568</v>
      </c>
      <c r="AS137" s="56"/>
      <c r="AT137" s="56">
        <f t="shared" si="74"/>
        <v>161.88733394830814</v>
      </c>
      <c r="AU137" s="56"/>
      <c r="AV137" s="56">
        <f t="shared" si="65"/>
        <v>3986.9998337656648</v>
      </c>
      <c r="AW137" s="56"/>
      <c r="AX137" s="56">
        <f t="shared" si="66"/>
        <v>11716.071559220227</v>
      </c>
      <c r="AY137" s="56"/>
    </row>
    <row r="138" spans="1:51" x14ac:dyDescent="0.25">
      <c r="A138" s="28">
        <v>46</v>
      </c>
      <c r="B138" s="28"/>
      <c r="C138" s="32">
        <f t="shared" si="67"/>
        <v>9375</v>
      </c>
      <c r="D138" s="32"/>
      <c r="E138" s="32">
        <f t="shared" si="56"/>
        <v>3125</v>
      </c>
      <c r="F138" s="32"/>
      <c r="G138" s="32">
        <f t="shared" si="68"/>
        <v>97.65625</v>
      </c>
      <c r="H138" s="32"/>
      <c r="I138" s="32">
        <f t="shared" si="57"/>
        <v>3222.65625</v>
      </c>
      <c r="J138" s="32"/>
      <c r="K138" s="32">
        <f t="shared" si="58"/>
        <v>6250</v>
      </c>
      <c r="L138" s="32"/>
      <c r="N138" s="38">
        <v>46</v>
      </c>
      <c r="O138" s="38"/>
      <c r="P138" s="40">
        <f t="shared" si="69"/>
        <v>150000</v>
      </c>
      <c r="Q138" s="40"/>
      <c r="R138" s="40">
        <f>0</f>
        <v>0</v>
      </c>
      <c r="S138" s="40"/>
      <c r="T138" s="40">
        <f t="shared" si="70"/>
        <v>1562.5</v>
      </c>
      <c r="U138" s="40"/>
      <c r="V138" s="40">
        <f t="shared" si="59"/>
        <v>1562.5</v>
      </c>
      <c r="W138" s="40"/>
      <c r="X138" s="40">
        <f t="shared" si="60"/>
        <v>150000</v>
      </c>
      <c r="Y138" s="40"/>
      <c r="AA138" s="46">
        <v>46</v>
      </c>
      <c r="AB138" s="46"/>
      <c r="AC138" s="48">
        <f t="shared" si="71"/>
        <v>14944.928155375354</v>
      </c>
      <c r="AD138" s="48"/>
      <c r="AE138" s="48">
        <f t="shared" si="61"/>
        <v>4877.858495157333</v>
      </c>
      <c r="AF138" s="48"/>
      <c r="AG138" s="48">
        <f t="shared" si="72"/>
        <v>155.67633495182659</v>
      </c>
      <c r="AH138" s="48"/>
      <c r="AI138" s="48">
        <f t="shared" si="62"/>
        <v>5033.5348301091599</v>
      </c>
      <c r="AJ138" s="48"/>
      <c r="AK138" s="48">
        <f t="shared" si="63"/>
        <v>10067.069660218021</v>
      </c>
      <c r="AL138" s="48"/>
      <c r="AN138" s="55">
        <v>46</v>
      </c>
      <c r="AO138" s="55"/>
      <c r="AP138" s="57">
        <f t="shared" si="73"/>
        <v>11716.071559220227</v>
      </c>
      <c r="AQ138" s="57"/>
      <c r="AR138" s="57">
        <f t="shared" si="64"/>
        <v>3864.9574216904539</v>
      </c>
      <c r="AS138" s="57"/>
      <c r="AT138" s="57">
        <f t="shared" si="74"/>
        <v>122.04241207521069</v>
      </c>
      <c r="AU138" s="57"/>
      <c r="AV138" s="57">
        <f t="shared" si="65"/>
        <v>3986.9998337656648</v>
      </c>
      <c r="AW138" s="57"/>
      <c r="AX138" s="57">
        <f t="shared" si="66"/>
        <v>7851.114137529773</v>
      </c>
      <c r="AY138" s="57"/>
    </row>
    <row r="139" spans="1:51" x14ac:dyDescent="0.25">
      <c r="A139" s="27">
        <v>47</v>
      </c>
      <c r="B139" s="27"/>
      <c r="C139" s="31">
        <f t="shared" si="67"/>
        <v>6250</v>
      </c>
      <c r="D139" s="31"/>
      <c r="E139" s="31">
        <f t="shared" si="56"/>
        <v>3125</v>
      </c>
      <c r="F139" s="31"/>
      <c r="G139" s="31">
        <f t="shared" si="68"/>
        <v>65.104166666666657</v>
      </c>
      <c r="H139" s="31"/>
      <c r="I139" s="31">
        <f t="shared" si="57"/>
        <v>3190.1041666666665</v>
      </c>
      <c r="J139" s="31"/>
      <c r="K139" s="31">
        <f t="shared" si="58"/>
        <v>3125</v>
      </c>
      <c r="L139" s="31"/>
      <c r="N139" s="37">
        <v>47</v>
      </c>
      <c r="O139" s="37"/>
      <c r="P139" s="39">
        <f t="shared" si="69"/>
        <v>150000</v>
      </c>
      <c r="Q139" s="39"/>
      <c r="R139" s="39">
        <f>0</f>
        <v>0</v>
      </c>
      <c r="S139" s="39"/>
      <c r="T139" s="39">
        <f t="shared" si="70"/>
        <v>1562.5</v>
      </c>
      <c r="U139" s="39"/>
      <c r="V139" s="39">
        <f t="shared" si="59"/>
        <v>1562.5</v>
      </c>
      <c r="W139" s="39"/>
      <c r="X139" s="39">
        <f t="shared" si="60"/>
        <v>150000</v>
      </c>
      <c r="Y139" s="39"/>
      <c r="AA139" s="45">
        <v>47</v>
      </c>
      <c r="AB139" s="45"/>
      <c r="AC139" s="47">
        <f t="shared" si="71"/>
        <v>10067.069660218021</v>
      </c>
      <c r="AD139" s="47"/>
      <c r="AE139" s="47">
        <f t="shared" si="61"/>
        <v>4981.102175628861</v>
      </c>
      <c r="AF139" s="47"/>
      <c r="AG139" s="47">
        <f t="shared" si="72"/>
        <v>104.86530896060438</v>
      </c>
      <c r="AH139" s="47"/>
      <c r="AI139" s="47">
        <f>($AC$93/48)*((1+$E$4)^AA139)</f>
        <v>5085.9674845894651</v>
      </c>
      <c r="AJ139" s="47"/>
      <c r="AK139" s="47">
        <f t="shared" si="63"/>
        <v>5085.9674845891604</v>
      </c>
      <c r="AL139" s="47"/>
      <c r="AN139" s="54">
        <v>47</v>
      </c>
      <c r="AO139" s="54"/>
      <c r="AP139" s="56">
        <f t="shared" si="73"/>
        <v>7851.114137529773</v>
      </c>
      <c r="AQ139" s="56"/>
      <c r="AR139" s="56">
        <f t="shared" si="64"/>
        <v>3905.2173948330628</v>
      </c>
      <c r="AS139" s="56"/>
      <c r="AT139" s="56">
        <f t="shared" si="74"/>
        <v>81.782438932601792</v>
      </c>
      <c r="AU139" s="56"/>
      <c r="AV139" s="56">
        <f t="shared" si="65"/>
        <v>3986.9998337656648</v>
      </c>
      <c r="AW139" s="56"/>
      <c r="AX139" s="56">
        <f t="shared" si="66"/>
        <v>3945.8967426967101</v>
      </c>
      <c r="AY139" s="56"/>
    </row>
    <row r="140" spans="1:51" x14ac:dyDescent="0.25">
      <c r="A140" s="28">
        <v>48</v>
      </c>
      <c r="B140" s="28"/>
      <c r="C140" s="32">
        <f t="shared" si="67"/>
        <v>3125</v>
      </c>
      <c r="D140" s="32"/>
      <c r="E140" s="32">
        <f t="shared" si="56"/>
        <v>3125</v>
      </c>
      <c r="F140" s="32"/>
      <c r="G140" s="32">
        <f t="shared" si="68"/>
        <v>32.552083333333329</v>
      </c>
      <c r="H140" s="32"/>
      <c r="I140" s="32">
        <f t="shared" si="57"/>
        <v>3157.5520833333335</v>
      </c>
      <c r="J140" s="32"/>
      <c r="K140" s="32">
        <f t="shared" si="58"/>
        <v>0</v>
      </c>
      <c r="L140" s="32"/>
      <c r="N140" s="38">
        <v>48</v>
      </c>
      <c r="O140" s="38"/>
      <c r="P140" s="40">
        <f t="shared" si="69"/>
        <v>150000</v>
      </c>
      <c r="Q140" s="40"/>
      <c r="R140" s="40">
        <f>C4</f>
        <v>150000</v>
      </c>
      <c r="S140" s="40"/>
      <c r="T140" s="40">
        <f t="shared" si="70"/>
        <v>1562.5</v>
      </c>
      <c r="U140" s="40"/>
      <c r="V140" s="40">
        <f t="shared" si="59"/>
        <v>151562.5</v>
      </c>
      <c r="W140" s="40"/>
      <c r="X140" s="40">
        <f t="shared" si="60"/>
        <v>0</v>
      </c>
      <c r="Y140" s="40"/>
      <c r="AA140" s="46">
        <v>48</v>
      </c>
      <c r="AB140" s="46"/>
      <c r="AC140" s="48">
        <f t="shared" si="71"/>
        <v>5085.9674845891604</v>
      </c>
      <c r="AD140" s="48"/>
      <c r="AE140" s="48">
        <f t="shared" si="61"/>
        <v>5085.9674845894679</v>
      </c>
      <c r="AF140" s="48"/>
      <c r="AG140" s="48">
        <f t="shared" si="72"/>
        <v>52.978827964470419</v>
      </c>
      <c r="AH140" s="48"/>
      <c r="AI140" s="48">
        <f t="shared" si="62"/>
        <v>5138.9463125539387</v>
      </c>
      <c r="AJ140" s="48"/>
      <c r="AK140" s="48">
        <f t="shared" si="63"/>
        <v>-3.0740920919924974E-10</v>
      </c>
      <c r="AL140" s="48"/>
      <c r="AN140" s="55">
        <v>48</v>
      </c>
      <c r="AO140" s="55"/>
      <c r="AP140" s="57">
        <f t="shared" si="73"/>
        <v>3945.8967426967101</v>
      </c>
      <c r="AQ140" s="57"/>
      <c r="AR140" s="57">
        <f t="shared" si="64"/>
        <v>3945.8967426959075</v>
      </c>
      <c r="AS140" s="57"/>
      <c r="AT140" s="57">
        <f t="shared" si="74"/>
        <v>41.103091069757397</v>
      </c>
      <c r="AU140" s="57"/>
      <c r="AV140" s="57">
        <f>$AP$93*($E$4/(1-((1+$E$4)^(-48))))</f>
        <v>3986.9998337656648</v>
      </c>
      <c r="AW140" s="57"/>
      <c r="AX140" s="57">
        <f t="shared" si="66"/>
        <v>8.0262907431460917E-10</v>
      </c>
      <c r="AY140" s="57"/>
    </row>
    <row r="141" spans="1:51" ht="15.75" x14ac:dyDescent="0.3">
      <c r="A141" s="34" t="s">
        <v>43</v>
      </c>
      <c r="B141" s="34"/>
      <c r="C141" s="34"/>
      <c r="D141" s="34"/>
      <c r="E141" s="34"/>
      <c r="F141" s="34"/>
      <c r="G141" s="33">
        <f>SUM(G93:H140)</f>
        <v>38281.25</v>
      </c>
      <c r="H141" s="27"/>
      <c r="I141" s="33">
        <f>I140+I139+I138+I137+I136+I135+I134+I133+I132+I131+I130+I129+I128+I127+I126+I125+I124+I123+I122+I121+I120+I119+I118+I117+I116+I115+I114+I113+I112+I111+I110+I109+I108+I107+I106+I105+I104+I103+I102+I101+I100+I99+I98+I97+I96+I95+I94+I93</f>
        <v>188281.25</v>
      </c>
      <c r="J141" s="27"/>
      <c r="K141" s="5"/>
      <c r="L141" s="5"/>
      <c r="N141" s="42" t="s">
        <v>43</v>
      </c>
      <c r="O141" s="42"/>
      <c r="P141" s="42"/>
      <c r="Q141" s="42"/>
      <c r="R141" s="42"/>
      <c r="S141" s="42"/>
      <c r="T141" s="41">
        <f>SUM(T93:U140)</f>
        <v>75000</v>
      </c>
      <c r="U141" s="37"/>
      <c r="V141" s="41">
        <f>V140+V139+V138+V137+V136+V135+V134+V133+V132+V131+V130+V129+V128+V127+V126+V125+V124+V123+V122+V121+V120+V119+V118+V117+V116+V115+V114+V113+V112+V111+V110+V109+V108+V107+V106+V105+V104+V103+V102+V101+V100+V99+V98+V97+V96+V95+V94+V93</f>
        <v>225000</v>
      </c>
      <c r="W141" s="37"/>
      <c r="X141" s="6"/>
      <c r="Y141" s="6"/>
      <c r="AA141" s="51" t="s">
        <v>43</v>
      </c>
      <c r="AB141" s="51"/>
      <c r="AC141" s="51"/>
      <c r="AD141" s="51"/>
      <c r="AE141" s="51"/>
      <c r="AF141" s="51"/>
      <c r="AG141" s="49">
        <f>SUM(AG93:AH140)</f>
        <v>45352.792317730957</v>
      </c>
      <c r="AH141" s="45"/>
      <c r="AI141" s="49">
        <f>AI140+AI139+AI138+AI137+AI136+AI135+AI134+AI133+AI132+AI131+AI130+AI129+AI128+AI127+AI126+AI125+AI124+AI123+AI122+AI121+AI120+AI119+AI118+AI117+AI116+AI115+AI114+AI113+AI112+AI111+AI110+AI109+AI108+AI107+AI106+AI105+AI104+AI103+AI102+AI101+AI100+AI99+AI98+AI97+AI96+AI95+AI94+AI93</f>
        <v>195352.79231773125</v>
      </c>
      <c r="AJ141" s="45"/>
      <c r="AK141" s="7"/>
      <c r="AL141" s="7"/>
      <c r="AN141" s="59" t="s">
        <v>43</v>
      </c>
      <c r="AO141" s="59"/>
      <c r="AP141" s="59"/>
      <c r="AQ141" s="59"/>
      <c r="AR141" s="59"/>
      <c r="AS141" s="59"/>
      <c r="AT141" s="58">
        <f>SUM(AT93:AU140)</f>
        <v>41375.992020752768</v>
      </c>
      <c r="AU141" s="54"/>
      <c r="AV141" s="58">
        <f>AV140+AV139+AV138+AV137+AV136+AV135+AV134+AV133+AV132+AV131+AV130+AV129+AV128+AV127+AV126+AV125+AV124+AV123+AV122+AV121+AV120+AV119+AV118+AV117+AV116+AV115+AV114+AV113+AV112+AV111+AV110+AV109+AV108+AV107+AV106+AV105+AV104+AV103+AV102+AV101+AV100+AV99+AV98+AV97+AV96+AV95+AV94+AV93</f>
        <v>191375.99202075193</v>
      </c>
      <c r="AW141" s="54"/>
      <c r="AX141" s="8"/>
      <c r="AY141" s="8"/>
    </row>
    <row r="142" spans="1:51" x14ac:dyDescent="0.25">
      <c r="A142"/>
      <c r="B142"/>
      <c r="C142"/>
      <c r="D142"/>
      <c r="E142"/>
      <c r="F142"/>
      <c r="G142"/>
      <c r="H142"/>
      <c r="I142"/>
      <c r="J142"/>
      <c r="K142"/>
      <c r="L142"/>
    </row>
    <row r="143" spans="1:51" x14ac:dyDescent="0.25">
      <c r="A143" s="27" t="s">
        <v>44</v>
      </c>
      <c r="B143" s="27"/>
      <c r="C143" s="27"/>
      <c r="D143" s="27"/>
      <c r="E143" s="27"/>
      <c r="F143" s="27"/>
      <c r="G143" s="27"/>
      <c r="H143" s="27"/>
      <c r="I143" s="27"/>
      <c r="J143" s="27"/>
      <c r="K143" s="27"/>
      <c r="L143" s="27"/>
      <c r="N143" s="37" t="s">
        <v>44</v>
      </c>
      <c r="O143" s="37"/>
      <c r="P143" s="37"/>
      <c r="Q143" s="37"/>
      <c r="R143" s="37"/>
      <c r="S143" s="37"/>
      <c r="T143" s="37"/>
      <c r="U143" s="37"/>
      <c r="V143" s="37"/>
      <c r="W143" s="37"/>
      <c r="X143" s="37"/>
      <c r="Y143" s="37"/>
      <c r="AA143" s="45" t="s">
        <v>44</v>
      </c>
      <c r="AB143" s="45"/>
      <c r="AC143" s="45"/>
      <c r="AD143" s="45"/>
      <c r="AE143" s="45"/>
      <c r="AF143" s="45"/>
      <c r="AG143" s="45"/>
      <c r="AH143" s="45"/>
      <c r="AI143" s="45"/>
      <c r="AJ143" s="45"/>
      <c r="AK143" s="45"/>
      <c r="AL143" s="45"/>
      <c r="AN143" s="54" t="s">
        <v>44</v>
      </c>
      <c r="AO143" s="54"/>
      <c r="AP143" s="54"/>
      <c r="AQ143" s="54"/>
      <c r="AR143" s="54"/>
      <c r="AS143" s="54"/>
      <c r="AT143" s="54"/>
      <c r="AU143" s="54"/>
      <c r="AV143" s="54"/>
      <c r="AW143" s="54"/>
      <c r="AX143" s="54"/>
      <c r="AY143" s="54"/>
    </row>
    <row r="144" spans="1:51" x14ac:dyDescent="0.25">
      <c r="A144" s="28" t="s">
        <v>29</v>
      </c>
      <c r="B144" s="28"/>
      <c r="C144" s="28" t="s">
        <v>30</v>
      </c>
      <c r="D144" s="28"/>
      <c r="E144" s="28" t="s">
        <v>31</v>
      </c>
      <c r="F144" s="28"/>
      <c r="G144" s="28" t="s">
        <v>32</v>
      </c>
      <c r="H144" s="28"/>
      <c r="I144" s="28" t="s">
        <v>33</v>
      </c>
      <c r="J144" s="28"/>
      <c r="K144" s="28" t="s">
        <v>34</v>
      </c>
      <c r="L144" s="28"/>
      <c r="N144" s="38" t="s">
        <v>29</v>
      </c>
      <c r="O144" s="38"/>
      <c r="P144" s="38" t="s">
        <v>30</v>
      </c>
      <c r="Q144" s="38"/>
      <c r="R144" s="38" t="s">
        <v>31</v>
      </c>
      <c r="S144" s="38"/>
      <c r="T144" s="38" t="s">
        <v>32</v>
      </c>
      <c r="U144" s="38"/>
      <c r="V144" s="38" t="s">
        <v>33</v>
      </c>
      <c r="W144" s="38"/>
      <c r="X144" s="38" t="s">
        <v>34</v>
      </c>
      <c r="Y144" s="38"/>
      <c r="AA144" s="46" t="s">
        <v>29</v>
      </c>
      <c r="AB144" s="46"/>
      <c r="AC144" s="46" t="s">
        <v>30</v>
      </c>
      <c r="AD144" s="46"/>
      <c r="AE144" s="46" t="s">
        <v>31</v>
      </c>
      <c r="AF144" s="46"/>
      <c r="AG144" s="46" t="s">
        <v>32</v>
      </c>
      <c r="AH144" s="46"/>
      <c r="AI144" s="46" t="s">
        <v>33</v>
      </c>
      <c r="AJ144" s="46"/>
      <c r="AK144" s="46" t="s">
        <v>34</v>
      </c>
      <c r="AL144" s="46"/>
      <c r="AN144" s="55" t="s">
        <v>29</v>
      </c>
      <c r="AO144" s="55"/>
      <c r="AP144" s="55" t="s">
        <v>30</v>
      </c>
      <c r="AQ144" s="55"/>
      <c r="AR144" s="55" t="s">
        <v>31</v>
      </c>
      <c r="AS144" s="55"/>
      <c r="AT144" s="55" t="s">
        <v>32</v>
      </c>
      <c r="AU144" s="55"/>
      <c r="AV144" s="55" t="s">
        <v>33</v>
      </c>
      <c r="AW144" s="55"/>
      <c r="AX144" s="55" t="s">
        <v>34</v>
      </c>
      <c r="AY144" s="55"/>
    </row>
    <row r="145" spans="1:51" x14ac:dyDescent="0.25">
      <c r="A145" s="27">
        <v>1</v>
      </c>
      <c r="B145" s="27"/>
      <c r="C145" s="31">
        <f>C4</f>
        <v>150000</v>
      </c>
      <c r="D145" s="31"/>
      <c r="E145" s="31">
        <f>$C$4/60</f>
        <v>2500</v>
      </c>
      <c r="F145" s="31"/>
      <c r="G145" s="31">
        <f>C145*E4</f>
        <v>1562.5</v>
      </c>
      <c r="H145" s="31"/>
      <c r="I145" s="31">
        <f>E145+G145</f>
        <v>4062.5</v>
      </c>
      <c r="J145" s="31"/>
      <c r="K145" s="31">
        <f>C145-E145</f>
        <v>147500</v>
      </c>
      <c r="L145" s="31"/>
      <c r="N145" s="37">
        <v>1</v>
      </c>
      <c r="O145" s="37"/>
      <c r="P145" s="39">
        <f>C4</f>
        <v>150000</v>
      </c>
      <c r="Q145" s="39"/>
      <c r="R145" s="39">
        <f>0</f>
        <v>0</v>
      </c>
      <c r="S145" s="39"/>
      <c r="T145" s="39">
        <f>C4*$E$4</f>
        <v>1562.5</v>
      </c>
      <c r="U145" s="39"/>
      <c r="V145" s="39">
        <f>R145+T145</f>
        <v>1562.5</v>
      </c>
      <c r="W145" s="39"/>
      <c r="X145" s="39">
        <f>P145-R145</f>
        <v>150000</v>
      </c>
      <c r="Y145" s="39"/>
      <c r="AA145" s="45">
        <v>1</v>
      </c>
      <c r="AB145" s="45"/>
      <c r="AC145" s="47">
        <f>C4</f>
        <v>150000</v>
      </c>
      <c r="AD145" s="47"/>
      <c r="AE145" s="47">
        <f>AI145-AG145</f>
        <v>963.54166666666697</v>
      </c>
      <c r="AF145" s="47"/>
      <c r="AG145" s="47">
        <f>AC145*$E$4</f>
        <v>1562.5</v>
      </c>
      <c r="AH145" s="47"/>
      <c r="AI145" s="47">
        <f>($AC$145/60)*((1+$E$4)^AA145)</f>
        <v>2526.041666666667</v>
      </c>
      <c r="AJ145" s="47"/>
      <c r="AK145" s="47">
        <f>AC145-AE145</f>
        <v>149036.45833333334</v>
      </c>
      <c r="AL145" s="47"/>
      <c r="AN145" s="54">
        <v>1</v>
      </c>
      <c r="AO145" s="54"/>
      <c r="AP145" s="56">
        <f>C4</f>
        <v>150000</v>
      </c>
      <c r="AQ145" s="56"/>
      <c r="AR145" s="56">
        <f>AV145-AT145</f>
        <v>1812.190733812366</v>
      </c>
      <c r="AS145" s="56"/>
      <c r="AT145" s="56">
        <f>AP145*$E$4</f>
        <v>1562.5</v>
      </c>
      <c r="AU145" s="56"/>
      <c r="AV145" s="56">
        <f>$AP$145*($E$4/(1-((1+$E$4)^(-60))))</f>
        <v>3374.690733812366</v>
      </c>
      <c r="AW145" s="56"/>
      <c r="AX145" s="56">
        <f>AP145-AR145</f>
        <v>148187.80926618763</v>
      </c>
      <c r="AY145" s="56"/>
    </row>
    <row r="146" spans="1:51" x14ac:dyDescent="0.25">
      <c r="A146" s="28">
        <v>2</v>
      </c>
      <c r="B146" s="28"/>
      <c r="C146" s="32">
        <f>K145</f>
        <v>147500</v>
      </c>
      <c r="D146" s="32"/>
      <c r="E146" s="32">
        <f t="shared" ref="E146:E204" si="75">$C$4/60</f>
        <v>2500</v>
      </c>
      <c r="F146" s="32"/>
      <c r="G146" s="32">
        <f>C146*$E$4</f>
        <v>1536.4583333333333</v>
      </c>
      <c r="H146" s="32"/>
      <c r="I146" s="32">
        <f t="shared" ref="I146:I204" si="76">E146+G146</f>
        <v>4036.458333333333</v>
      </c>
      <c r="J146" s="32"/>
      <c r="K146" s="32">
        <f t="shared" ref="K146:K204" si="77">C146-E146</f>
        <v>145000</v>
      </c>
      <c r="L146" s="32"/>
      <c r="N146" s="38">
        <v>2</v>
      </c>
      <c r="O146" s="38"/>
      <c r="P146" s="40">
        <f>X145</f>
        <v>150000</v>
      </c>
      <c r="Q146" s="40"/>
      <c r="R146" s="40">
        <f>0</f>
        <v>0</v>
      </c>
      <c r="S146" s="40"/>
      <c r="T146" s="40">
        <f>P146*$E$4</f>
        <v>1562.5</v>
      </c>
      <c r="U146" s="40"/>
      <c r="V146" s="40">
        <f t="shared" ref="V146:V204" si="78">R146+T146</f>
        <v>1562.5</v>
      </c>
      <c r="W146" s="40"/>
      <c r="X146" s="40">
        <f t="shared" ref="X146:X204" si="79">P146-R146</f>
        <v>150000</v>
      </c>
      <c r="Y146" s="40"/>
      <c r="AA146" s="46">
        <v>2</v>
      </c>
      <c r="AB146" s="46"/>
      <c r="AC146" s="48">
        <f>AK145</f>
        <v>149036.45833333334</v>
      </c>
      <c r="AD146" s="48"/>
      <c r="AE146" s="48">
        <f t="shared" ref="AE146:AE204" si="80">AI146-AG146</f>
        <v>999.89149305555588</v>
      </c>
      <c r="AF146" s="48"/>
      <c r="AG146" s="48">
        <f>AC146*$E$4</f>
        <v>1552.4631076388889</v>
      </c>
      <c r="AH146" s="48"/>
      <c r="AI146" s="48">
        <f t="shared" ref="AI146:AI203" si="81">($AC$145/60)*((1+$E$4)^AA146)</f>
        <v>2552.3546006944448</v>
      </c>
      <c r="AJ146" s="48"/>
      <c r="AK146" s="48">
        <f t="shared" ref="AK146:AK204" si="82">AC146-AE146</f>
        <v>148036.56684027778</v>
      </c>
      <c r="AL146" s="48"/>
      <c r="AN146" s="55">
        <v>2</v>
      </c>
      <c r="AO146" s="55"/>
      <c r="AP146" s="57">
        <f>AX145</f>
        <v>148187.80926618763</v>
      </c>
      <c r="AQ146" s="57"/>
      <c r="AR146" s="57">
        <f t="shared" ref="AR146:AR204" si="83">AV146-AT146</f>
        <v>1831.0677206229116</v>
      </c>
      <c r="AS146" s="57"/>
      <c r="AT146" s="57">
        <f>AP146*$E$4</f>
        <v>1543.6230131894545</v>
      </c>
      <c r="AU146" s="57"/>
      <c r="AV146" s="57">
        <f t="shared" ref="AV146:AV203" si="84">$AP$145*($E$4/(1-((1+$E$4)^(-60))))</f>
        <v>3374.690733812366</v>
      </c>
      <c r="AW146" s="57"/>
      <c r="AX146" s="57">
        <f t="shared" ref="AX146:AX204" si="85">AP146-AR146</f>
        <v>146356.74154556473</v>
      </c>
      <c r="AY146" s="57"/>
    </row>
    <row r="147" spans="1:51" x14ac:dyDescent="0.25">
      <c r="A147" s="27">
        <v>3</v>
      </c>
      <c r="B147" s="27"/>
      <c r="C147" s="31">
        <f t="shared" ref="C147:C204" si="86">K146</f>
        <v>145000</v>
      </c>
      <c r="D147" s="31"/>
      <c r="E147" s="31">
        <f t="shared" si="75"/>
        <v>2500</v>
      </c>
      <c r="F147" s="31"/>
      <c r="G147" s="31">
        <f t="shared" ref="G147:G204" si="87">C147*$E$4</f>
        <v>1510.4166666666665</v>
      </c>
      <c r="H147" s="31"/>
      <c r="I147" s="31">
        <f t="shared" si="76"/>
        <v>4010.4166666666665</v>
      </c>
      <c r="J147" s="31"/>
      <c r="K147" s="31">
        <f t="shared" si="77"/>
        <v>142500</v>
      </c>
      <c r="L147" s="31"/>
      <c r="N147" s="37">
        <v>3</v>
      </c>
      <c r="O147" s="37"/>
      <c r="P147" s="39">
        <f t="shared" ref="P147:P204" si="88">X146</f>
        <v>150000</v>
      </c>
      <c r="Q147" s="39"/>
      <c r="R147" s="39">
        <f>0</f>
        <v>0</v>
      </c>
      <c r="S147" s="39"/>
      <c r="T147" s="39">
        <f t="shared" ref="T147:T204" si="89">P147*$E$4</f>
        <v>1562.5</v>
      </c>
      <c r="U147" s="39"/>
      <c r="V147" s="39">
        <f t="shared" si="78"/>
        <v>1562.5</v>
      </c>
      <c r="W147" s="39"/>
      <c r="X147" s="39">
        <f t="shared" si="79"/>
        <v>150000</v>
      </c>
      <c r="Y147" s="39"/>
      <c r="AA147" s="45">
        <v>3</v>
      </c>
      <c r="AB147" s="45"/>
      <c r="AC147" s="47">
        <f t="shared" ref="AC147:AC204" si="90">AK146</f>
        <v>148036.56684027778</v>
      </c>
      <c r="AD147" s="47"/>
      <c r="AE147" s="47">
        <f t="shared" si="80"/>
        <v>1036.8940565321184</v>
      </c>
      <c r="AF147" s="47"/>
      <c r="AG147" s="47">
        <f t="shared" ref="AG147:AG204" si="91">AC147*$E$4</f>
        <v>1542.0475712528935</v>
      </c>
      <c r="AH147" s="47"/>
      <c r="AI147" s="47">
        <f t="shared" si="81"/>
        <v>2578.9416277850119</v>
      </c>
      <c r="AJ147" s="47"/>
      <c r="AK147" s="47">
        <f t="shared" si="82"/>
        <v>146999.67278374566</v>
      </c>
      <c r="AL147" s="47"/>
      <c r="AN147" s="54">
        <v>3</v>
      </c>
      <c r="AO147" s="54"/>
      <c r="AP147" s="56">
        <f t="shared" ref="AP147:AP204" si="92">AX146</f>
        <v>146356.74154556473</v>
      </c>
      <c r="AQ147" s="56"/>
      <c r="AR147" s="56">
        <f t="shared" si="83"/>
        <v>1850.1413427127336</v>
      </c>
      <c r="AS147" s="56"/>
      <c r="AT147" s="56">
        <f t="shared" ref="AT147:AT204" si="93">AP147*$E$4</f>
        <v>1524.5493910996324</v>
      </c>
      <c r="AU147" s="56"/>
      <c r="AV147" s="56">
        <f t="shared" si="84"/>
        <v>3374.690733812366</v>
      </c>
      <c r="AW147" s="56"/>
      <c r="AX147" s="56">
        <f t="shared" si="85"/>
        <v>144506.60020285199</v>
      </c>
      <c r="AY147" s="56"/>
    </row>
    <row r="148" spans="1:51" x14ac:dyDescent="0.25">
      <c r="A148" s="28">
        <v>4</v>
      </c>
      <c r="B148" s="28"/>
      <c r="C148" s="32">
        <f t="shared" si="86"/>
        <v>142500</v>
      </c>
      <c r="D148" s="32"/>
      <c r="E148" s="32">
        <f t="shared" si="75"/>
        <v>2500</v>
      </c>
      <c r="F148" s="32"/>
      <c r="G148" s="32">
        <f t="shared" si="87"/>
        <v>1484.375</v>
      </c>
      <c r="H148" s="32"/>
      <c r="I148" s="32">
        <f t="shared" si="76"/>
        <v>3984.375</v>
      </c>
      <c r="J148" s="32"/>
      <c r="K148" s="32">
        <f t="shared" si="77"/>
        <v>140000</v>
      </c>
      <c r="L148" s="32"/>
      <c r="N148" s="38">
        <v>4</v>
      </c>
      <c r="O148" s="38"/>
      <c r="P148" s="40">
        <f t="shared" si="88"/>
        <v>150000</v>
      </c>
      <c r="Q148" s="40"/>
      <c r="R148" s="40">
        <f>0</f>
        <v>0</v>
      </c>
      <c r="S148" s="40"/>
      <c r="T148" s="40">
        <f t="shared" si="89"/>
        <v>1562.5</v>
      </c>
      <c r="U148" s="40"/>
      <c r="V148" s="40">
        <f t="shared" si="78"/>
        <v>1562.5</v>
      </c>
      <c r="W148" s="40"/>
      <c r="X148" s="40">
        <f t="shared" si="79"/>
        <v>150000</v>
      </c>
      <c r="Y148" s="40"/>
      <c r="AA148" s="46">
        <v>4</v>
      </c>
      <c r="AB148" s="46"/>
      <c r="AC148" s="48">
        <f t="shared" si="90"/>
        <v>146999.67278374566</v>
      </c>
      <c r="AD148" s="48"/>
      <c r="AE148" s="48">
        <f t="shared" si="80"/>
        <v>1074.5590115770888</v>
      </c>
      <c r="AF148" s="48"/>
      <c r="AG148" s="48">
        <f t="shared" si="91"/>
        <v>1531.2465914973504</v>
      </c>
      <c r="AH148" s="48"/>
      <c r="AI148" s="48">
        <f t="shared" si="81"/>
        <v>2605.8056030744392</v>
      </c>
      <c r="AJ148" s="48"/>
      <c r="AK148" s="48">
        <f t="shared" si="82"/>
        <v>145925.11377216858</v>
      </c>
      <c r="AL148" s="48"/>
      <c r="AN148" s="55">
        <v>4</v>
      </c>
      <c r="AO148" s="55"/>
      <c r="AP148" s="57">
        <f t="shared" si="92"/>
        <v>144506.60020285199</v>
      </c>
      <c r="AQ148" s="57"/>
      <c r="AR148" s="57">
        <f t="shared" si="83"/>
        <v>1869.4136483659913</v>
      </c>
      <c r="AS148" s="57"/>
      <c r="AT148" s="57">
        <f t="shared" si="93"/>
        <v>1505.2770854463747</v>
      </c>
      <c r="AU148" s="57"/>
      <c r="AV148" s="57">
        <f t="shared" si="84"/>
        <v>3374.690733812366</v>
      </c>
      <c r="AW148" s="57"/>
      <c r="AX148" s="57">
        <f t="shared" si="85"/>
        <v>142637.18655448599</v>
      </c>
      <c r="AY148" s="57"/>
    </row>
    <row r="149" spans="1:51" x14ac:dyDescent="0.25">
      <c r="A149" s="27">
        <v>5</v>
      </c>
      <c r="B149" s="27"/>
      <c r="C149" s="31">
        <f t="shared" si="86"/>
        <v>140000</v>
      </c>
      <c r="D149" s="31"/>
      <c r="E149" s="31">
        <f t="shared" si="75"/>
        <v>2500</v>
      </c>
      <c r="F149" s="31"/>
      <c r="G149" s="31">
        <f t="shared" si="87"/>
        <v>1458.3333333333333</v>
      </c>
      <c r="H149" s="31"/>
      <c r="I149" s="31">
        <f t="shared" si="76"/>
        <v>3958.333333333333</v>
      </c>
      <c r="J149" s="31"/>
      <c r="K149" s="31">
        <f t="shared" si="77"/>
        <v>137500</v>
      </c>
      <c r="L149" s="31"/>
      <c r="N149" s="37">
        <v>5</v>
      </c>
      <c r="O149" s="37"/>
      <c r="P149" s="39">
        <f t="shared" si="88"/>
        <v>150000</v>
      </c>
      <c r="Q149" s="39"/>
      <c r="R149" s="39">
        <f>0</f>
        <v>0</v>
      </c>
      <c r="S149" s="39"/>
      <c r="T149" s="39">
        <f t="shared" si="89"/>
        <v>1562.5</v>
      </c>
      <c r="U149" s="39"/>
      <c r="V149" s="39">
        <f t="shared" si="78"/>
        <v>1562.5</v>
      </c>
      <c r="W149" s="39"/>
      <c r="X149" s="39">
        <f t="shared" si="79"/>
        <v>150000</v>
      </c>
      <c r="Y149" s="39"/>
      <c r="AA149" s="45">
        <v>5</v>
      </c>
      <c r="AB149" s="45"/>
      <c r="AC149" s="47">
        <f t="shared" si="90"/>
        <v>145925.11377216858</v>
      </c>
      <c r="AD149" s="47"/>
      <c r="AE149" s="47">
        <f t="shared" si="80"/>
        <v>1112.8961429797091</v>
      </c>
      <c r="AF149" s="47"/>
      <c r="AG149" s="47">
        <f t="shared" si="91"/>
        <v>1520.0532684600894</v>
      </c>
      <c r="AH149" s="47"/>
      <c r="AI149" s="47">
        <f t="shared" si="81"/>
        <v>2632.9494114397985</v>
      </c>
      <c r="AJ149" s="47"/>
      <c r="AK149" s="47">
        <f t="shared" si="82"/>
        <v>144812.21762918888</v>
      </c>
      <c r="AL149" s="47"/>
      <c r="AN149" s="54">
        <v>5</v>
      </c>
      <c r="AO149" s="54"/>
      <c r="AP149" s="56">
        <f t="shared" si="92"/>
        <v>142637.18655448599</v>
      </c>
      <c r="AQ149" s="56"/>
      <c r="AR149" s="56">
        <f t="shared" si="83"/>
        <v>1888.8867072031371</v>
      </c>
      <c r="AS149" s="56"/>
      <c r="AT149" s="56">
        <f t="shared" si="93"/>
        <v>1485.8040266092289</v>
      </c>
      <c r="AU149" s="56"/>
      <c r="AV149" s="56">
        <f t="shared" si="84"/>
        <v>3374.690733812366</v>
      </c>
      <c r="AW149" s="56"/>
      <c r="AX149" s="56">
        <f t="shared" si="85"/>
        <v>140748.29984728285</v>
      </c>
      <c r="AY149" s="56"/>
    </row>
    <row r="150" spans="1:51" x14ac:dyDescent="0.25">
      <c r="A150" s="28">
        <v>6</v>
      </c>
      <c r="B150" s="28"/>
      <c r="C150" s="32">
        <f t="shared" si="86"/>
        <v>137500</v>
      </c>
      <c r="D150" s="32"/>
      <c r="E150" s="32">
        <f t="shared" si="75"/>
        <v>2500</v>
      </c>
      <c r="F150" s="32"/>
      <c r="G150" s="32">
        <f t="shared" si="87"/>
        <v>1432.2916666666665</v>
      </c>
      <c r="H150" s="32"/>
      <c r="I150" s="32">
        <f t="shared" si="76"/>
        <v>3932.2916666666665</v>
      </c>
      <c r="J150" s="32"/>
      <c r="K150" s="32">
        <f t="shared" si="77"/>
        <v>135000</v>
      </c>
      <c r="L150" s="32"/>
      <c r="N150" s="38">
        <v>6</v>
      </c>
      <c r="O150" s="38"/>
      <c r="P150" s="40">
        <f t="shared" si="88"/>
        <v>150000</v>
      </c>
      <c r="Q150" s="40"/>
      <c r="R150" s="40">
        <f>0</f>
        <v>0</v>
      </c>
      <c r="S150" s="40"/>
      <c r="T150" s="40">
        <f t="shared" si="89"/>
        <v>1562.5</v>
      </c>
      <c r="U150" s="40"/>
      <c r="V150" s="40">
        <f t="shared" si="78"/>
        <v>1562.5</v>
      </c>
      <c r="W150" s="40"/>
      <c r="X150" s="40">
        <f t="shared" si="79"/>
        <v>150000</v>
      </c>
      <c r="Y150" s="40"/>
      <c r="AA150" s="46">
        <v>6</v>
      </c>
      <c r="AB150" s="46"/>
      <c r="AC150" s="48">
        <f t="shared" si="90"/>
        <v>144812.21762918888</v>
      </c>
      <c r="AD150" s="48"/>
      <c r="AE150" s="48">
        <f t="shared" si="80"/>
        <v>1151.915367504912</v>
      </c>
      <c r="AF150" s="48"/>
      <c r="AG150" s="48">
        <f t="shared" si="91"/>
        <v>1508.4606003040508</v>
      </c>
      <c r="AH150" s="48"/>
      <c r="AI150" s="48">
        <f t="shared" si="81"/>
        <v>2660.3759678089627</v>
      </c>
      <c r="AJ150" s="48"/>
      <c r="AK150" s="48">
        <f t="shared" si="82"/>
        <v>143660.30226168397</v>
      </c>
      <c r="AL150" s="48"/>
      <c r="AN150" s="55">
        <v>6</v>
      </c>
      <c r="AO150" s="55"/>
      <c r="AP150" s="57">
        <f t="shared" si="92"/>
        <v>140748.29984728285</v>
      </c>
      <c r="AQ150" s="57"/>
      <c r="AR150" s="57">
        <f t="shared" si="83"/>
        <v>1908.5626104031699</v>
      </c>
      <c r="AS150" s="57"/>
      <c r="AT150" s="57">
        <f t="shared" si="93"/>
        <v>1466.1281234091962</v>
      </c>
      <c r="AU150" s="57"/>
      <c r="AV150" s="57">
        <f t="shared" si="84"/>
        <v>3374.690733812366</v>
      </c>
      <c r="AW150" s="57"/>
      <c r="AX150" s="57">
        <f t="shared" si="85"/>
        <v>138839.73723687968</v>
      </c>
      <c r="AY150" s="57"/>
    </row>
    <row r="151" spans="1:51" x14ac:dyDescent="0.25">
      <c r="A151" s="27">
        <v>7</v>
      </c>
      <c r="B151" s="27"/>
      <c r="C151" s="31">
        <f t="shared" si="86"/>
        <v>135000</v>
      </c>
      <c r="D151" s="31"/>
      <c r="E151" s="31">
        <f t="shared" si="75"/>
        <v>2500</v>
      </c>
      <c r="F151" s="31"/>
      <c r="G151" s="31">
        <f t="shared" si="87"/>
        <v>1406.25</v>
      </c>
      <c r="H151" s="31"/>
      <c r="I151" s="31">
        <f t="shared" si="76"/>
        <v>3906.25</v>
      </c>
      <c r="J151" s="31"/>
      <c r="K151" s="31">
        <f t="shared" si="77"/>
        <v>132500</v>
      </c>
      <c r="L151" s="31"/>
      <c r="N151" s="37">
        <v>7</v>
      </c>
      <c r="O151" s="37"/>
      <c r="P151" s="39">
        <f t="shared" si="88"/>
        <v>150000</v>
      </c>
      <c r="Q151" s="39"/>
      <c r="R151" s="39">
        <f>0</f>
        <v>0</v>
      </c>
      <c r="S151" s="39"/>
      <c r="T151" s="39">
        <f t="shared" si="89"/>
        <v>1562.5</v>
      </c>
      <c r="U151" s="39"/>
      <c r="V151" s="39">
        <f t="shared" si="78"/>
        <v>1562.5</v>
      </c>
      <c r="W151" s="39"/>
      <c r="X151" s="39">
        <f t="shared" si="79"/>
        <v>150000</v>
      </c>
      <c r="Y151" s="39"/>
      <c r="AA151" s="45">
        <v>7</v>
      </c>
      <c r="AB151" s="45"/>
      <c r="AC151" s="47">
        <f t="shared" si="90"/>
        <v>143660.30226168397</v>
      </c>
      <c r="AD151" s="47"/>
      <c r="AE151" s="47">
        <f t="shared" si="80"/>
        <v>1191.6267355810985</v>
      </c>
      <c r="AF151" s="47"/>
      <c r="AG151" s="47">
        <f t="shared" si="91"/>
        <v>1496.4614818925413</v>
      </c>
      <c r="AH151" s="47"/>
      <c r="AI151" s="47">
        <f t="shared" si="81"/>
        <v>2688.0882174736398</v>
      </c>
      <c r="AJ151" s="47"/>
      <c r="AK151" s="47">
        <f t="shared" si="82"/>
        <v>142468.67552610289</v>
      </c>
      <c r="AL151" s="47"/>
      <c r="AN151" s="54">
        <v>7</v>
      </c>
      <c r="AO151" s="54"/>
      <c r="AP151" s="56">
        <f t="shared" si="92"/>
        <v>138839.73723687968</v>
      </c>
      <c r="AQ151" s="56"/>
      <c r="AR151" s="56">
        <f t="shared" si="83"/>
        <v>1928.4434709282027</v>
      </c>
      <c r="AS151" s="56"/>
      <c r="AT151" s="56">
        <f t="shared" si="93"/>
        <v>1446.2472628841633</v>
      </c>
      <c r="AU151" s="56"/>
      <c r="AV151" s="56">
        <f t="shared" si="84"/>
        <v>3374.690733812366</v>
      </c>
      <c r="AW151" s="56"/>
      <c r="AX151" s="56">
        <f t="shared" si="85"/>
        <v>136911.29376595147</v>
      </c>
      <c r="AY151" s="56"/>
    </row>
    <row r="152" spans="1:51" x14ac:dyDescent="0.25">
      <c r="A152" s="28">
        <v>8</v>
      </c>
      <c r="B152" s="28"/>
      <c r="C152" s="32">
        <f t="shared" si="86"/>
        <v>132500</v>
      </c>
      <c r="D152" s="32"/>
      <c r="E152" s="32">
        <f t="shared" si="75"/>
        <v>2500</v>
      </c>
      <c r="F152" s="32"/>
      <c r="G152" s="32">
        <f t="shared" si="87"/>
        <v>1380.2083333333333</v>
      </c>
      <c r="H152" s="32"/>
      <c r="I152" s="32">
        <f t="shared" si="76"/>
        <v>3880.208333333333</v>
      </c>
      <c r="J152" s="32"/>
      <c r="K152" s="32">
        <f t="shared" si="77"/>
        <v>130000</v>
      </c>
      <c r="L152" s="32"/>
      <c r="N152" s="38">
        <v>8</v>
      </c>
      <c r="O152" s="38"/>
      <c r="P152" s="40">
        <f t="shared" si="88"/>
        <v>150000</v>
      </c>
      <c r="Q152" s="40"/>
      <c r="R152" s="40">
        <f>0</f>
        <v>0</v>
      </c>
      <c r="S152" s="40"/>
      <c r="T152" s="40">
        <f t="shared" si="89"/>
        <v>1562.5</v>
      </c>
      <c r="U152" s="40"/>
      <c r="V152" s="40">
        <f t="shared" si="78"/>
        <v>1562.5</v>
      </c>
      <c r="W152" s="40"/>
      <c r="X152" s="40">
        <f t="shared" si="79"/>
        <v>150000</v>
      </c>
      <c r="Y152" s="40"/>
      <c r="AA152" s="46">
        <v>8</v>
      </c>
      <c r="AB152" s="46"/>
      <c r="AC152" s="48">
        <f t="shared" si="90"/>
        <v>142468.67552610289</v>
      </c>
      <c r="AD152" s="48"/>
      <c r="AE152" s="48">
        <f t="shared" si="80"/>
        <v>1232.0404330087515</v>
      </c>
      <c r="AF152" s="48"/>
      <c r="AG152" s="48">
        <f t="shared" si="91"/>
        <v>1484.048703396905</v>
      </c>
      <c r="AH152" s="48"/>
      <c r="AI152" s="48">
        <f t="shared" si="81"/>
        <v>2716.0891364056565</v>
      </c>
      <c r="AJ152" s="48"/>
      <c r="AK152" s="48">
        <f t="shared" si="82"/>
        <v>141236.63509309414</v>
      </c>
      <c r="AL152" s="48"/>
      <c r="AN152" s="55">
        <v>8</v>
      </c>
      <c r="AO152" s="55"/>
      <c r="AP152" s="57">
        <f t="shared" si="92"/>
        <v>136911.29376595147</v>
      </c>
      <c r="AQ152" s="57"/>
      <c r="AR152" s="57">
        <f t="shared" si="83"/>
        <v>1948.5314237503717</v>
      </c>
      <c r="AS152" s="57"/>
      <c r="AT152" s="57">
        <f t="shared" si="93"/>
        <v>1426.1593100619943</v>
      </c>
      <c r="AU152" s="57"/>
      <c r="AV152" s="57">
        <f t="shared" si="84"/>
        <v>3374.690733812366</v>
      </c>
      <c r="AW152" s="57"/>
      <c r="AX152" s="57">
        <f t="shared" si="85"/>
        <v>134962.76234220111</v>
      </c>
      <c r="AY152" s="57"/>
    </row>
    <row r="153" spans="1:51" x14ac:dyDescent="0.25">
      <c r="A153" s="27">
        <v>9</v>
      </c>
      <c r="B153" s="27"/>
      <c r="C153" s="31">
        <f t="shared" si="86"/>
        <v>130000</v>
      </c>
      <c r="D153" s="31"/>
      <c r="E153" s="31">
        <f t="shared" si="75"/>
        <v>2500</v>
      </c>
      <c r="F153" s="31"/>
      <c r="G153" s="31">
        <f t="shared" si="87"/>
        <v>1354.1666666666665</v>
      </c>
      <c r="H153" s="31"/>
      <c r="I153" s="31">
        <f t="shared" si="76"/>
        <v>3854.1666666666665</v>
      </c>
      <c r="J153" s="31"/>
      <c r="K153" s="31">
        <f t="shared" si="77"/>
        <v>127500</v>
      </c>
      <c r="L153" s="31"/>
      <c r="N153" s="37">
        <v>9</v>
      </c>
      <c r="O153" s="37"/>
      <c r="P153" s="39">
        <f t="shared" si="88"/>
        <v>150000</v>
      </c>
      <c r="Q153" s="39"/>
      <c r="R153" s="39">
        <f>0</f>
        <v>0</v>
      </c>
      <c r="S153" s="39"/>
      <c r="T153" s="39">
        <f t="shared" si="89"/>
        <v>1562.5</v>
      </c>
      <c r="U153" s="39"/>
      <c r="V153" s="39">
        <f t="shared" si="78"/>
        <v>1562.5</v>
      </c>
      <c r="W153" s="39"/>
      <c r="X153" s="39">
        <f t="shared" si="79"/>
        <v>150000</v>
      </c>
      <c r="Y153" s="39"/>
      <c r="AA153" s="45">
        <v>9</v>
      </c>
      <c r="AB153" s="45"/>
      <c r="AC153" s="47">
        <f t="shared" si="90"/>
        <v>141236.63509309414</v>
      </c>
      <c r="AD153" s="47"/>
      <c r="AE153" s="47">
        <f t="shared" si="80"/>
        <v>1273.1667826901519</v>
      </c>
      <c r="AF153" s="47"/>
      <c r="AG153" s="47">
        <f t="shared" si="91"/>
        <v>1471.2149488863972</v>
      </c>
      <c r="AH153" s="47"/>
      <c r="AI153" s="47">
        <f t="shared" si="81"/>
        <v>2744.3817315765491</v>
      </c>
      <c r="AJ153" s="47"/>
      <c r="AK153" s="47">
        <f t="shared" si="82"/>
        <v>139963.46831040399</v>
      </c>
      <c r="AL153" s="47"/>
      <c r="AN153" s="54">
        <v>9</v>
      </c>
      <c r="AO153" s="54"/>
      <c r="AP153" s="56">
        <f t="shared" si="92"/>
        <v>134962.76234220111</v>
      </c>
      <c r="AQ153" s="56"/>
      <c r="AR153" s="56">
        <f t="shared" si="83"/>
        <v>1968.8286260811046</v>
      </c>
      <c r="AS153" s="56"/>
      <c r="AT153" s="56">
        <f t="shared" si="93"/>
        <v>1405.8621077312614</v>
      </c>
      <c r="AU153" s="56"/>
      <c r="AV153" s="56">
        <f t="shared" si="84"/>
        <v>3374.690733812366</v>
      </c>
      <c r="AW153" s="56"/>
      <c r="AX153" s="56">
        <f t="shared" si="85"/>
        <v>132993.93371611999</v>
      </c>
      <c r="AY153" s="56"/>
    </row>
    <row r="154" spans="1:51" x14ac:dyDescent="0.25">
      <c r="A154" s="28">
        <v>10</v>
      </c>
      <c r="B154" s="28"/>
      <c r="C154" s="32">
        <f t="shared" si="86"/>
        <v>127500</v>
      </c>
      <c r="D154" s="32"/>
      <c r="E154" s="32">
        <f t="shared" si="75"/>
        <v>2500</v>
      </c>
      <c r="F154" s="32"/>
      <c r="G154" s="32">
        <f t="shared" si="87"/>
        <v>1328.125</v>
      </c>
      <c r="H154" s="32"/>
      <c r="I154" s="32">
        <f t="shared" si="76"/>
        <v>3828.125</v>
      </c>
      <c r="J154" s="32"/>
      <c r="K154" s="32">
        <f t="shared" si="77"/>
        <v>125000</v>
      </c>
      <c r="L154" s="32"/>
      <c r="N154" s="38">
        <v>10</v>
      </c>
      <c r="O154" s="38"/>
      <c r="P154" s="40">
        <f t="shared" si="88"/>
        <v>150000</v>
      </c>
      <c r="Q154" s="40"/>
      <c r="R154" s="40">
        <f>0</f>
        <v>0</v>
      </c>
      <c r="S154" s="40"/>
      <c r="T154" s="40">
        <f t="shared" si="89"/>
        <v>1562.5</v>
      </c>
      <c r="U154" s="40"/>
      <c r="V154" s="40">
        <f t="shared" si="78"/>
        <v>1562.5</v>
      </c>
      <c r="W154" s="40"/>
      <c r="X154" s="40">
        <f t="shared" si="79"/>
        <v>150000</v>
      </c>
      <c r="Y154" s="40"/>
      <c r="AA154" s="46">
        <v>10</v>
      </c>
      <c r="AB154" s="46"/>
      <c r="AC154" s="48">
        <f t="shared" si="90"/>
        <v>139963.46831040399</v>
      </c>
      <c r="AD154" s="48"/>
      <c r="AE154" s="48">
        <f t="shared" si="80"/>
        <v>1315.0162463804297</v>
      </c>
      <c r="AF154" s="48"/>
      <c r="AG154" s="48">
        <f t="shared" si="91"/>
        <v>1457.9527949000415</v>
      </c>
      <c r="AH154" s="48"/>
      <c r="AI154" s="48">
        <f t="shared" si="81"/>
        <v>2772.9690412804712</v>
      </c>
      <c r="AJ154" s="48"/>
      <c r="AK154" s="48">
        <f t="shared" si="82"/>
        <v>138648.45206402356</v>
      </c>
      <c r="AL154" s="48"/>
      <c r="AN154" s="55">
        <v>10</v>
      </c>
      <c r="AO154" s="55"/>
      <c r="AP154" s="57">
        <f t="shared" si="92"/>
        <v>132993.93371611999</v>
      </c>
      <c r="AQ154" s="57"/>
      <c r="AR154" s="57">
        <f t="shared" si="83"/>
        <v>1989.3372576027828</v>
      </c>
      <c r="AS154" s="57"/>
      <c r="AT154" s="57">
        <f t="shared" si="93"/>
        <v>1385.3534762095833</v>
      </c>
      <c r="AU154" s="57"/>
      <c r="AV154" s="57">
        <f t="shared" si="84"/>
        <v>3374.690733812366</v>
      </c>
      <c r="AW154" s="57"/>
      <c r="AX154" s="57">
        <f t="shared" si="85"/>
        <v>131004.59645851722</v>
      </c>
      <c r="AY154" s="57"/>
    </row>
    <row r="155" spans="1:51" x14ac:dyDescent="0.25">
      <c r="A155" s="27">
        <v>11</v>
      </c>
      <c r="B155" s="27"/>
      <c r="C155" s="31">
        <f t="shared" si="86"/>
        <v>125000</v>
      </c>
      <c r="D155" s="31"/>
      <c r="E155" s="31">
        <f t="shared" si="75"/>
        <v>2500</v>
      </c>
      <c r="F155" s="31"/>
      <c r="G155" s="31">
        <f t="shared" si="87"/>
        <v>1302.0833333333333</v>
      </c>
      <c r="H155" s="31"/>
      <c r="I155" s="31">
        <f t="shared" si="76"/>
        <v>3802.083333333333</v>
      </c>
      <c r="J155" s="31"/>
      <c r="K155" s="31">
        <f t="shared" si="77"/>
        <v>122500</v>
      </c>
      <c r="L155" s="31"/>
      <c r="N155" s="37">
        <v>11</v>
      </c>
      <c r="O155" s="37"/>
      <c r="P155" s="39">
        <f t="shared" si="88"/>
        <v>150000</v>
      </c>
      <c r="Q155" s="39"/>
      <c r="R155" s="39">
        <f>0</f>
        <v>0</v>
      </c>
      <c r="S155" s="39"/>
      <c r="T155" s="39">
        <f t="shared" si="89"/>
        <v>1562.5</v>
      </c>
      <c r="U155" s="39"/>
      <c r="V155" s="39">
        <f t="shared" si="78"/>
        <v>1562.5</v>
      </c>
      <c r="W155" s="39"/>
      <c r="X155" s="39">
        <f t="shared" si="79"/>
        <v>150000</v>
      </c>
      <c r="Y155" s="39"/>
      <c r="AA155" s="45">
        <v>11</v>
      </c>
      <c r="AB155" s="45"/>
      <c r="AC155" s="47">
        <f t="shared" si="90"/>
        <v>138648.45206402356</v>
      </c>
      <c r="AD155" s="47"/>
      <c r="AE155" s="47">
        <f t="shared" si="80"/>
        <v>1357.5994264602309</v>
      </c>
      <c r="AF155" s="47"/>
      <c r="AG155" s="47">
        <f t="shared" si="91"/>
        <v>1444.2547090002454</v>
      </c>
      <c r="AH155" s="47"/>
      <c r="AI155" s="47">
        <f t="shared" si="81"/>
        <v>2801.8541354604763</v>
      </c>
      <c r="AJ155" s="47"/>
      <c r="AK155" s="47">
        <f t="shared" si="82"/>
        <v>137290.85263756334</v>
      </c>
      <c r="AL155" s="47"/>
      <c r="AN155" s="54">
        <v>11</v>
      </c>
      <c r="AO155" s="54"/>
      <c r="AP155" s="56">
        <f t="shared" si="92"/>
        <v>131004.59645851722</v>
      </c>
      <c r="AQ155" s="56"/>
      <c r="AR155" s="56">
        <f t="shared" si="83"/>
        <v>2010.0595207028118</v>
      </c>
      <c r="AS155" s="56"/>
      <c r="AT155" s="56">
        <f t="shared" si="93"/>
        <v>1364.6312131095542</v>
      </c>
      <c r="AU155" s="56"/>
      <c r="AV155" s="56">
        <f t="shared" si="84"/>
        <v>3374.690733812366</v>
      </c>
      <c r="AW155" s="56"/>
      <c r="AX155" s="56">
        <f t="shared" si="85"/>
        <v>128994.53693781441</v>
      </c>
      <c r="AY155" s="56"/>
    </row>
    <row r="156" spans="1:51" x14ac:dyDescent="0.25">
      <c r="A156" s="28">
        <v>12</v>
      </c>
      <c r="B156" s="28"/>
      <c r="C156" s="32">
        <f t="shared" si="86"/>
        <v>122500</v>
      </c>
      <c r="D156" s="32"/>
      <c r="E156" s="32">
        <f t="shared" si="75"/>
        <v>2500</v>
      </c>
      <c r="F156" s="32"/>
      <c r="G156" s="32">
        <f t="shared" si="87"/>
        <v>1276.0416666666665</v>
      </c>
      <c r="H156" s="32"/>
      <c r="I156" s="32">
        <f t="shared" si="76"/>
        <v>3776.0416666666665</v>
      </c>
      <c r="J156" s="32"/>
      <c r="K156" s="32">
        <f t="shared" si="77"/>
        <v>120000</v>
      </c>
      <c r="L156" s="32"/>
      <c r="N156" s="38">
        <v>12</v>
      </c>
      <c r="O156" s="38"/>
      <c r="P156" s="40">
        <f t="shared" si="88"/>
        <v>150000</v>
      </c>
      <c r="Q156" s="40"/>
      <c r="R156" s="40">
        <f>0</f>
        <v>0</v>
      </c>
      <c r="S156" s="40"/>
      <c r="T156" s="40">
        <f t="shared" si="89"/>
        <v>1562.5</v>
      </c>
      <c r="U156" s="40"/>
      <c r="V156" s="40">
        <f t="shared" si="78"/>
        <v>1562.5</v>
      </c>
      <c r="W156" s="40"/>
      <c r="X156" s="40">
        <f t="shared" si="79"/>
        <v>150000</v>
      </c>
      <c r="Y156" s="40"/>
      <c r="AA156" s="46">
        <v>12</v>
      </c>
      <c r="AB156" s="46"/>
      <c r="AC156" s="48">
        <f t="shared" si="90"/>
        <v>137290.85263756334</v>
      </c>
      <c r="AD156" s="48"/>
      <c r="AE156" s="48">
        <f t="shared" si="80"/>
        <v>1400.9270677302384</v>
      </c>
      <c r="AF156" s="48"/>
      <c r="AG156" s="48">
        <f t="shared" si="91"/>
        <v>1430.1130483079514</v>
      </c>
      <c r="AH156" s="48"/>
      <c r="AI156" s="48">
        <f t="shared" si="81"/>
        <v>2831.0401160381898</v>
      </c>
      <c r="AJ156" s="48"/>
      <c r="AK156" s="48">
        <f t="shared" si="82"/>
        <v>135889.92556983311</v>
      </c>
      <c r="AL156" s="48"/>
      <c r="AN156" s="55">
        <v>12</v>
      </c>
      <c r="AO156" s="55"/>
      <c r="AP156" s="57">
        <f t="shared" si="92"/>
        <v>128994.53693781441</v>
      </c>
      <c r="AQ156" s="57"/>
      <c r="AR156" s="57">
        <f t="shared" si="83"/>
        <v>2030.9976407101326</v>
      </c>
      <c r="AS156" s="57"/>
      <c r="AT156" s="57">
        <f t="shared" si="93"/>
        <v>1343.6930931022334</v>
      </c>
      <c r="AU156" s="57"/>
      <c r="AV156" s="57">
        <f t="shared" si="84"/>
        <v>3374.690733812366</v>
      </c>
      <c r="AW156" s="57"/>
      <c r="AX156" s="57">
        <f t="shared" si="85"/>
        <v>126963.53929710427</v>
      </c>
      <c r="AY156" s="57"/>
    </row>
    <row r="157" spans="1:51" x14ac:dyDescent="0.25">
      <c r="A157" s="27">
        <v>13</v>
      </c>
      <c r="B157" s="27"/>
      <c r="C157" s="31">
        <f t="shared" si="86"/>
        <v>120000</v>
      </c>
      <c r="D157" s="31"/>
      <c r="E157" s="31">
        <f t="shared" si="75"/>
        <v>2500</v>
      </c>
      <c r="F157" s="31"/>
      <c r="G157" s="31">
        <f t="shared" si="87"/>
        <v>1250</v>
      </c>
      <c r="H157" s="31"/>
      <c r="I157" s="31">
        <f t="shared" si="76"/>
        <v>3750</v>
      </c>
      <c r="J157" s="31"/>
      <c r="K157" s="31">
        <f t="shared" si="77"/>
        <v>117500</v>
      </c>
      <c r="L157" s="31"/>
      <c r="N157" s="37">
        <v>13</v>
      </c>
      <c r="O157" s="37"/>
      <c r="P157" s="39">
        <f t="shared" si="88"/>
        <v>150000</v>
      </c>
      <c r="Q157" s="39"/>
      <c r="R157" s="39">
        <f>0</f>
        <v>0</v>
      </c>
      <c r="S157" s="39"/>
      <c r="T157" s="39">
        <f t="shared" si="89"/>
        <v>1562.5</v>
      </c>
      <c r="U157" s="39"/>
      <c r="V157" s="39">
        <f t="shared" si="78"/>
        <v>1562.5</v>
      </c>
      <c r="W157" s="39"/>
      <c r="X157" s="39">
        <f t="shared" si="79"/>
        <v>150000</v>
      </c>
      <c r="Y157" s="39"/>
      <c r="AA157" s="45">
        <v>13</v>
      </c>
      <c r="AB157" s="45"/>
      <c r="AC157" s="47">
        <f t="shared" si="90"/>
        <v>135889.92556983311</v>
      </c>
      <c r="AD157" s="47"/>
      <c r="AE157" s="47">
        <f t="shared" si="80"/>
        <v>1445.0100592278268</v>
      </c>
      <c r="AF157" s="47"/>
      <c r="AG157" s="47">
        <f t="shared" si="91"/>
        <v>1415.5200580190949</v>
      </c>
      <c r="AH157" s="47"/>
      <c r="AI157" s="47">
        <f t="shared" si="81"/>
        <v>2860.5301172469217</v>
      </c>
      <c r="AJ157" s="47"/>
      <c r="AK157" s="47">
        <f t="shared" si="82"/>
        <v>134444.91551060529</v>
      </c>
      <c r="AL157" s="47"/>
      <c r="AN157" s="54">
        <v>13</v>
      </c>
      <c r="AO157" s="54"/>
      <c r="AP157" s="56">
        <f t="shared" si="92"/>
        <v>126963.53929710427</v>
      </c>
      <c r="AQ157" s="56"/>
      <c r="AR157" s="56">
        <f t="shared" si="83"/>
        <v>2052.1538661341965</v>
      </c>
      <c r="AS157" s="56"/>
      <c r="AT157" s="56">
        <f t="shared" si="93"/>
        <v>1322.5368676781695</v>
      </c>
      <c r="AU157" s="56"/>
      <c r="AV157" s="56">
        <f t="shared" si="84"/>
        <v>3374.690733812366</v>
      </c>
      <c r="AW157" s="56"/>
      <c r="AX157" s="56">
        <f t="shared" si="85"/>
        <v>124911.38543097008</v>
      </c>
      <c r="AY157" s="56"/>
    </row>
    <row r="158" spans="1:51" x14ac:dyDescent="0.25">
      <c r="A158" s="28">
        <v>14</v>
      </c>
      <c r="B158" s="28"/>
      <c r="C158" s="32">
        <f t="shared" si="86"/>
        <v>117500</v>
      </c>
      <c r="D158" s="32"/>
      <c r="E158" s="32">
        <f t="shared" si="75"/>
        <v>2500</v>
      </c>
      <c r="F158" s="32"/>
      <c r="G158" s="32">
        <f t="shared" si="87"/>
        <v>1223.9583333333333</v>
      </c>
      <c r="H158" s="32"/>
      <c r="I158" s="32">
        <f t="shared" si="76"/>
        <v>3723.958333333333</v>
      </c>
      <c r="J158" s="32"/>
      <c r="K158" s="32">
        <f t="shared" si="77"/>
        <v>115000</v>
      </c>
      <c r="L158" s="32"/>
      <c r="N158" s="38">
        <v>14</v>
      </c>
      <c r="O158" s="38"/>
      <c r="P158" s="40">
        <f t="shared" si="88"/>
        <v>150000</v>
      </c>
      <c r="Q158" s="40"/>
      <c r="R158" s="40">
        <f>0</f>
        <v>0</v>
      </c>
      <c r="S158" s="40"/>
      <c r="T158" s="40">
        <f t="shared" si="89"/>
        <v>1562.5</v>
      </c>
      <c r="U158" s="40"/>
      <c r="V158" s="40">
        <f t="shared" si="78"/>
        <v>1562.5</v>
      </c>
      <c r="W158" s="40"/>
      <c r="X158" s="40">
        <f t="shared" si="79"/>
        <v>150000</v>
      </c>
      <c r="Y158" s="40"/>
      <c r="AA158" s="46">
        <v>14</v>
      </c>
      <c r="AB158" s="46"/>
      <c r="AC158" s="48">
        <f t="shared" si="90"/>
        <v>134444.91551060529</v>
      </c>
      <c r="AD158" s="48"/>
      <c r="AE158" s="48">
        <f t="shared" si="80"/>
        <v>1489.859436066105</v>
      </c>
      <c r="AF158" s="48"/>
      <c r="AG158" s="48">
        <f t="shared" si="91"/>
        <v>1400.4678699021383</v>
      </c>
      <c r="AH158" s="48"/>
      <c r="AI158" s="48">
        <f t="shared" si="81"/>
        <v>2890.3273059682433</v>
      </c>
      <c r="AJ158" s="48"/>
      <c r="AK158" s="48">
        <f t="shared" si="82"/>
        <v>132955.0560745392</v>
      </c>
      <c r="AL158" s="48"/>
      <c r="AN158" s="55">
        <v>14</v>
      </c>
      <c r="AO158" s="55"/>
      <c r="AP158" s="57">
        <f t="shared" si="92"/>
        <v>124911.38543097008</v>
      </c>
      <c r="AQ158" s="57"/>
      <c r="AR158" s="57">
        <f t="shared" si="83"/>
        <v>2073.5304689064278</v>
      </c>
      <c r="AS158" s="57"/>
      <c r="AT158" s="57">
        <f t="shared" si="93"/>
        <v>1301.1602649059382</v>
      </c>
      <c r="AU158" s="57"/>
      <c r="AV158" s="57">
        <f t="shared" si="84"/>
        <v>3374.690733812366</v>
      </c>
      <c r="AW158" s="57"/>
      <c r="AX158" s="57">
        <f t="shared" si="85"/>
        <v>122837.85496206366</v>
      </c>
      <c r="AY158" s="57"/>
    </row>
    <row r="159" spans="1:51" x14ac:dyDescent="0.25">
      <c r="A159" s="27">
        <v>15</v>
      </c>
      <c r="B159" s="27"/>
      <c r="C159" s="31">
        <f t="shared" si="86"/>
        <v>115000</v>
      </c>
      <c r="D159" s="31"/>
      <c r="E159" s="31">
        <f t="shared" si="75"/>
        <v>2500</v>
      </c>
      <c r="F159" s="31"/>
      <c r="G159" s="31">
        <f t="shared" si="87"/>
        <v>1197.9166666666665</v>
      </c>
      <c r="H159" s="31"/>
      <c r="I159" s="31">
        <f t="shared" si="76"/>
        <v>3697.9166666666665</v>
      </c>
      <c r="J159" s="31"/>
      <c r="K159" s="31">
        <f t="shared" si="77"/>
        <v>112500</v>
      </c>
      <c r="L159" s="31"/>
      <c r="N159" s="37">
        <v>15</v>
      </c>
      <c r="O159" s="37"/>
      <c r="P159" s="39">
        <f t="shared" si="88"/>
        <v>150000</v>
      </c>
      <c r="Q159" s="39"/>
      <c r="R159" s="39">
        <f>0</f>
        <v>0</v>
      </c>
      <c r="S159" s="39"/>
      <c r="T159" s="39">
        <f t="shared" si="89"/>
        <v>1562.5</v>
      </c>
      <c r="U159" s="39"/>
      <c r="V159" s="39">
        <f t="shared" si="78"/>
        <v>1562.5</v>
      </c>
      <c r="W159" s="39"/>
      <c r="X159" s="39">
        <f t="shared" si="79"/>
        <v>150000</v>
      </c>
      <c r="Y159" s="39"/>
      <c r="AA159" s="45">
        <v>15</v>
      </c>
      <c r="AB159" s="45"/>
      <c r="AC159" s="47">
        <f t="shared" si="90"/>
        <v>132955.0560745392</v>
      </c>
      <c r="AD159" s="47"/>
      <c r="AE159" s="47">
        <f t="shared" si="80"/>
        <v>1535.4863812956298</v>
      </c>
      <c r="AF159" s="47"/>
      <c r="AG159" s="47">
        <f t="shared" si="91"/>
        <v>1384.9485007764499</v>
      </c>
      <c r="AH159" s="47"/>
      <c r="AI159" s="47">
        <f t="shared" si="81"/>
        <v>2920.4348820720797</v>
      </c>
      <c r="AJ159" s="47"/>
      <c r="AK159" s="47">
        <f t="shared" si="82"/>
        <v>131419.56969324357</v>
      </c>
      <c r="AL159" s="47"/>
      <c r="AN159" s="54">
        <v>15</v>
      </c>
      <c r="AO159" s="54"/>
      <c r="AP159" s="56">
        <f t="shared" si="92"/>
        <v>122837.85496206366</v>
      </c>
      <c r="AQ159" s="56"/>
      <c r="AR159" s="56">
        <f t="shared" si="83"/>
        <v>2095.1297446242029</v>
      </c>
      <c r="AS159" s="56"/>
      <c r="AT159" s="56">
        <f t="shared" si="93"/>
        <v>1279.5609891881631</v>
      </c>
      <c r="AU159" s="56"/>
      <c r="AV159" s="56">
        <f t="shared" si="84"/>
        <v>3374.690733812366</v>
      </c>
      <c r="AW159" s="56"/>
      <c r="AX159" s="56">
        <f t="shared" si="85"/>
        <v>120742.72521743945</v>
      </c>
      <c r="AY159" s="56"/>
    </row>
    <row r="160" spans="1:51" x14ac:dyDescent="0.25">
      <c r="A160" s="28">
        <v>16</v>
      </c>
      <c r="B160" s="28"/>
      <c r="C160" s="32">
        <f t="shared" si="86"/>
        <v>112500</v>
      </c>
      <c r="D160" s="32"/>
      <c r="E160" s="32">
        <f t="shared" si="75"/>
        <v>2500</v>
      </c>
      <c r="F160" s="32"/>
      <c r="G160" s="32">
        <f t="shared" si="87"/>
        <v>1171.875</v>
      </c>
      <c r="H160" s="32"/>
      <c r="I160" s="32">
        <f t="shared" si="76"/>
        <v>3671.875</v>
      </c>
      <c r="J160" s="32"/>
      <c r="K160" s="32">
        <f t="shared" si="77"/>
        <v>110000</v>
      </c>
      <c r="L160" s="32"/>
      <c r="N160" s="38">
        <v>16</v>
      </c>
      <c r="O160" s="38"/>
      <c r="P160" s="40">
        <f t="shared" si="88"/>
        <v>150000</v>
      </c>
      <c r="Q160" s="40"/>
      <c r="R160" s="40">
        <f>0</f>
        <v>0</v>
      </c>
      <c r="S160" s="40"/>
      <c r="T160" s="40">
        <f t="shared" si="89"/>
        <v>1562.5</v>
      </c>
      <c r="U160" s="40"/>
      <c r="V160" s="40">
        <f t="shared" si="78"/>
        <v>1562.5</v>
      </c>
      <c r="W160" s="40"/>
      <c r="X160" s="40">
        <f t="shared" si="79"/>
        <v>150000</v>
      </c>
      <c r="Y160" s="40"/>
      <c r="AA160" s="46">
        <v>16</v>
      </c>
      <c r="AB160" s="46"/>
      <c r="AC160" s="48">
        <f t="shared" si="90"/>
        <v>131419.56969324357</v>
      </c>
      <c r="AD160" s="48"/>
      <c r="AE160" s="48">
        <f t="shared" si="80"/>
        <v>1581.9022277890435</v>
      </c>
      <c r="AF160" s="48"/>
      <c r="AG160" s="48">
        <f t="shared" si="91"/>
        <v>1368.953850971287</v>
      </c>
      <c r="AH160" s="48"/>
      <c r="AI160" s="48">
        <f t="shared" si="81"/>
        <v>2950.8560787603305</v>
      </c>
      <c r="AJ160" s="48"/>
      <c r="AK160" s="48">
        <f t="shared" si="82"/>
        <v>129837.66746545452</v>
      </c>
      <c r="AL160" s="48"/>
      <c r="AN160" s="55">
        <v>16</v>
      </c>
      <c r="AO160" s="55"/>
      <c r="AP160" s="57">
        <f t="shared" si="92"/>
        <v>120742.72521743945</v>
      </c>
      <c r="AQ160" s="57"/>
      <c r="AR160" s="57">
        <f t="shared" si="83"/>
        <v>2116.9540127973719</v>
      </c>
      <c r="AS160" s="57"/>
      <c r="AT160" s="57">
        <f t="shared" si="93"/>
        <v>1257.7367210149941</v>
      </c>
      <c r="AU160" s="57"/>
      <c r="AV160" s="57">
        <f t="shared" si="84"/>
        <v>3374.690733812366</v>
      </c>
      <c r="AW160" s="57"/>
      <c r="AX160" s="57">
        <f t="shared" si="85"/>
        <v>118625.77120464208</v>
      </c>
      <c r="AY160" s="57"/>
    </row>
    <row r="161" spans="1:51" x14ac:dyDescent="0.25">
      <c r="A161" s="27">
        <v>17</v>
      </c>
      <c r="B161" s="27"/>
      <c r="C161" s="31">
        <f t="shared" si="86"/>
        <v>110000</v>
      </c>
      <c r="D161" s="31"/>
      <c r="E161" s="31">
        <f t="shared" si="75"/>
        <v>2500</v>
      </c>
      <c r="F161" s="31"/>
      <c r="G161" s="31">
        <f t="shared" si="87"/>
        <v>1145.8333333333333</v>
      </c>
      <c r="H161" s="31"/>
      <c r="I161" s="31">
        <f t="shared" si="76"/>
        <v>3645.833333333333</v>
      </c>
      <c r="J161" s="31"/>
      <c r="K161" s="31">
        <f t="shared" si="77"/>
        <v>107500</v>
      </c>
      <c r="L161" s="31"/>
      <c r="N161" s="37">
        <v>17</v>
      </c>
      <c r="O161" s="37"/>
      <c r="P161" s="39">
        <f t="shared" si="88"/>
        <v>150000</v>
      </c>
      <c r="Q161" s="39"/>
      <c r="R161" s="39">
        <f>0</f>
        <v>0</v>
      </c>
      <c r="S161" s="39"/>
      <c r="T161" s="39">
        <f t="shared" si="89"/>
        <v>1562.5</v>
      </c>
      <c r="U161" s="39"/>
      <c r="V161" s="39">
        <f t="shared" si="78"/>
        <v>1562.5</v>
      </c>
      <c r="W161" s="39"/>
      <c r="X161" s="39">
        <f t="shared" si="79"/>
        <v>150000</v>
      </c>
      <c r="Y161" s="39"/>
      <c r="AA161" s="45">
        <v>17</v>
      </c>
      <c r="AB161" s="45"/>
      <c r="AC161" s="47">
        <f t="shared" si="90"/>
        <v>129837.66746545452</v>
      </c>
      <c r="AD161" s="47"/>
      <c r="AE161" s="47">
        <f t="shared" si="80"/>
        <v>1629.1184601489326</v>
      </c>
      <c r="AF161" s="47"/>
      <c r="AG161" s="47">
        <f t="shared" si="91"/>
        <v>1352.4757027651513</v>
      </c>
      <c r="AH161" s="47"/>
      <c r="AI161" s="47">
        <f t="shared" si="81"/>
        <v>2981.5941629140839</v>
      </c>
      <c r="AJ161" s="47"/>
      <c r="AK161" s="47">
        <f t="shared" si="82"/>
        <v>128208.54900530558</v>
      </c>
      <c r="AL161" s="47"/>
      <c r="AN161" s="54">
        <v>17</v>
      </c>
      <c r="AO161" s="54"/>
      <c r="AP161" s="56">
        <f t="shared" si="92"/>
        <v>118625.77120464208</v>
      </c>
      <c r="AQ161" s="56"/>
      <c r="AR161" s="56">
        <f t="shared" si="83"/>
        <v>2139.0056170973444</v>
      </c>
      <c r="AS161" s="56"/>
      <c r="AT161" s="56">
        <f t="shared" si="93"/>
        <v>1235.6851167150216</v>
      </c>
      <c r="AU161" s="56"/>
      <c r="AV161" s="56">
        <f t="shared" si="84"/>
        <v>3374.690733812366</v>
      </c>
      <c r="AW161" s="56"/>
      <c r="AX161" s="56">
        <f t="shared" si="85"/>
        <v>116486.76558754474</v>
      </c>
      <c r="AY161" s="56"/>
    </row>
    <row r="162" spans="1:51" x14ac:dyDescent="0.25">
      <c r="A162" s="28">
        <v>18</v>
      </c>
      <c r="B162" s="28"/>
      <c r="C162" s="32">
        <f t="shared" si="86"/>
        <v>107500</v>
      </c>
      <c r="D162" s="32"/>
      <c r="E162" s="32">
        <f t="shared" si="75"/>
        <v>2500</v>
      </c>
      <c r="F162" s="32"/>
      <c r="G162" s="32">
        <f t="shared" si="87"/>
        <v>1119.7916666666665</v>
      </c>
      <c r="H162" s="32"/>
      <c r="I162" s="32">
        <f t="shared" si="76"/>
        <v>3619.7916666666665</v>
      </c>
      <c r="J162" s="32"/>
      <c r="K162" s="32">
        <f t="shared" si="77"/>
        <v>105000</v>
      </c>
      <c r="L162" s="32"/>
      <c r="N162" s="38">
        <v>18</v>
      </c>
      <c r="O162" s="38"/>
      <c r="P162" s="40">
        <f t="shared" si="88"/>
        <v>150000</v>
      </c>
      <c r="Q162" s="40"/>
      <c r="R162" s="40">
        <f>0</f>
        <v>0</v>
      </c>
      <c r="S162" s="40"/>
      <c r="T162" s="40">
        <f t="shared" si="89"/>
        <v>1562.5</v>
      </c>
      <c r="U162" s="40"/>
      <c r="V162" s="40">
        <f t="shared" si="78"/>
        <v>1562.5</v>
      </c>
      <c r="W162" s="40"/>
      <c r="X162" s="40">
        <f t="shared" si="79"/>
        <v>150000</v>
      </c>
      <c r="Y162" s="40"/>
      <c r="AA162" s="46">
        <v>18</v>
      </c>
      <c r="AB162" s="46"/>
      <c r="AC162" s="48">
        <f t="shared" si="90"/>
        <v>128208.54900530558</v>
      </c>
      <c r="AD162" s="48"/>
      <c r="AE162" s="48">
        <f t="shared" si="80"/>
        <v>1677.1467166391731</v>
      </c>
      <c r="AF162" s="48"/>
      <c r="AG162" s="48">
        <f t="shared" si="91"/>
        <v>1335.5057188052665</v>
      </c>
      <c r="AH162" s="48"/>
      <c r="AI162" s="48">
        <f t="shared" si="81"/>
        <v>3012.6524354444396</v>
      </c>
      <c r="AJ162" s="48"/>
      <c r="AK162" s="48">
        <f t="shared" si="82"/>
        <v>126531.40228866642</v>
      </c>
      <c r="AL162" s="48"/>
      <c r="AN162" s="55">
        <v>18</v>
      </c>
      <c r="AO162" s="55"/>
      <c r="AP162" s="57">
        <f t="shared" si="92"/>
        <v>116486.76558754474</v>
      </c>
      <c r="AQ162" s="57"/>
      <c r="AR162" s="57">
        <f t="shared" si="83"/>
        <v>2161.2869256087752</v>
      </c>
      <c r="AS162" s="57"/>
      <c r="AT162" s="57">
        <f t="shared" si="93"/>
        <v>1213.4038082035909</v>
      </c>
      <c r="AU162" s="57"/>
      <c r="AV162" s="57">
        <f t="shared" si="84"/>
        <v>3374.690733812366</v>
      </c>
      <c r="AW162" s="57"/>
      <c r="AX162" s="57">
        <f t="shared" si="85"/>
        <v>114325.47866193597</v>
      </c>
      <c r="AY162" s="57"/>
    </row>
    <row r="163" spans="1:51" x14ac:dyDescent="0.25">
      <c r="A163" s="27">
        <v>19</v>
      </c>
      <c r="B163" s="27"/>
      <c r="C163" s="31">
        <f t="shared" si="86"/>
        <v>105000</v>
      </c>
      <c r="D163" s="31"/>
      <c r="E163" s="31">
        <f t="shared" si="75"/>
        <v>2500</v>
      </c>
      <c r="F163" s="31"/>
      <c r="G163" s="31">
        <f t="shared" si="87"/>
        <v>1093.75</v>
      </c>
      <c r="H163" s="31"/>
      <c r="I163" s="31">
        <f t="shared" si="76"/>
        <v>3593.75</v>
      </c>
      <c r="J163" s="31"/>
      <c r="K163" s="31">
        <f t="shared" si="77"/>
        <v>102500</v>
      </c>
      <c r="L163" s="31"/>
      <c r="N163" s="37">
        <v>19</v>
      </c>
      <c r="O163" s="37"/>
      <c r="P163" s="39">
        <f t="shared" si="88"/>
        <v>150000</v>
      </c>
      <c r="Q163" s="39"/>
      <c r="R163" s="39">
        <f>0</f>
        <v>0</v>
      </c>
      <c r="S163" s="39"/>
      <c r="T163" s="39">
        <f t="shared" si="89"/>
        <v>1562.5</v>
      </c>
      <c r="U163" s="39"/>
      <c r="V163" s="39">
        <f t="shared" si="78"/>
        <v>1562.5</v>
      </c>
      <c r="W163" s="39"/>
      <c r="X163" s="39">
        <f t="shared" si="79"/>
        <v>150000</v>
      </c>
      <c r="Y163" s="39"/>
      <c r="AA163" s="45">
        <v>19</v>
      </c>
      <c r="AB163" s="45"/>
      <c r="AC163" s="47">
        <f t="shared" si="90"/>
        <v>126531.40228866642</v>
      </c>
      <c r="AD163" s="47"/>
      <c r="AE163" s="47">
        <f t="shared" si="80"/>
        <v>1725.9987911400437</v>
      </c>
      <c r="AF163" s="47"/>
      <c r="AG163" s="47">
        <f t="shared" si="91"/>
        <v>1318.0354405069418</v>
      </c>
      <c r="AH163" s="47"/>
      <c r="AI163" s="47">
        <f t="shared" si="81"/>
        <v>3044.0342316469855</v>
      </c>
      <c r="AJ163" s="47"/>
      <c r="AK163" s="47">
        <f t="shared" si="82"/>
        <v>124805.40349752638</v>
      </c>
      <c r="AL163" s="47"/>
      <c r="AN163" s="54">
        <v>19</v>
      </c>
      <c r="AO163" s="54"/>
      <c r="AP163" s="56">
        <f t="shared" si="92"/>
        <v>114325.47866193597</v>
      </c>
      <c r="AQ163" s="56"/>
      <c r="AR163" s="56">
        <f t="shared" si="83"/>
        <v>2183.8003310838667</v>
      </c>
      <c r="AS163" s="56"/>
      <c r="AT163" s="56">
        <f t="shared" si="93"/>
        <v>1190.8904027284996</v>
      </c>
      <c r="AU163" s="56"/>
      <c r="AV163" s="56">
        <f t="shared" si="84"/>
        <v>3374.690733812366</v>
      </c>
      <c r="AW163" s="56"/>
      <c r="AX163" s="56">
        <f t="shared" si="85"/>
        <v>112141.6783308521</v>
      </c>
      <c r="AY163" s="56"/>
    </row>
    <row r="164" spans="1:51" x14ac:dyDescent="0.25">
      <c r="A164" s="28">
        <v>20</v>
      </c>
      <c r="B164" s="28"/>
      <c r="C164" s="32">
        <f t="shared" si="86"/>
        <v>102500</v>
      </c>
      <c r="D164" s="32"/>
      <c r="E164" s="32">
        <f t="shared" si="75"/>
        <v>2500</v>
      </c>
      <c r="F164" s="32"/>
      <c r="G164" s="32">
        <f t="shared" si="87"/>
        <v>1067.7083333333333</v>
      </c>
      <c r="H164" s="32"/>
      <c r="I164" s="32">
        <f t="shared" si="76"/>
        <v>3567.708333333333</v>
      </c>
      <c r="J164" s="32"/>
      <c r="K164" s="32">
        <f t="shared" si="77"/>
        <v>100000</v>
      </c>
      <c r="L164" s="32"/>
      <c r="N164" s="38">
        <v>20</v>
      </c>
      <c r="O164" s="38"/>
      <c r="P164" s="40">
        <f t="shared" si="88"/>
        <v>150000</v>
      </c>
      <c r="Q164" s="40"/>
      <c r="R164" s="40">
        <f>0</f>
        <v>0</v>
      </c>
      <c r="S164" s="40"/>
      <c r="T164" s="40">
        <f t="shared" si="89"/>
        <v>1562.5</v>
      </c>
      <c r="U164" s="40"/>
      <c r="V164" s="40">
        <f t="shared" si="78"/>
        <v>1562.5</v>
      </c>
      <c r="W164" s="40"/>
      <c r="X164" s="40">
        <f t="shared" si="79"/>
        <v>150000</v>
      </c>
      <c r="Y164" s="40"/>
      <c r="AA164" s="46">
        <v>20</v>
      </c>
      <c r="AB164" s="46"/>
      <c r="AC164" s="48">
        <f t="shared" si="90"/>
        <v>124805.40349752638</v>
      </c>
      <c r="AD164" s="48"/>
      <c r="AE164" s="48">
        <f t="shared" si="80"/>
        <v>1775.6866351274086</v>
      </c>
      <c r="AF164" s="48"/>
      <c r="AG164" s="48">
        <f t="shared" si="91"/>
        <v>1300.0562864325664</v>
      </c>
      <c r="AH164" s="48"/>
      <c r="AI164" s="48">
        <f t="shared" si="81"/>
        <v>3075.742921559975</v>
      </c>
      <c r="AJ164" s="48"/>
      <c r="AK164" s="48">
        <f t="shared" si="82"/>
        <v>123029.71686239897</v>
      </c>
      <c r="AL164" s="48"/>
      <c r="AN164" s="55">
        <v>20</v>
      </c>
      <c r="AO164" s="55"/>
      <c r="AP164" s="57">
        <f t="shared" si="92"/>
        <v>112141.6783308521</v>
      </c>
      <c r="AQ164" s="57"/>
      <c r="AR164" s="57">
        <f t="shared" si="83"/>
        <v>2206.5482511993232</v>
      </c>
      <c r="AS164" s="57"/>
      <c r="AT164" s="57">
        <f t="shared" si="93"/>
        <v>1168.1424826130426</v>
      </c>
      <c r="AU164" s="57"/>
      <c r="AV164" s="57">
        <f t="shared" si="84"/>
        <v>3374.690733812366</v>
      </c>
      <c r="AW164" s="57"/>
      <c r="AX164" s="57">
        <f t="shared" si="85"/>
        <v>109935.13007965278</v>
      </c>
      <c r="AY164" s="57"/>
    </row>
    <row r="165" spans="1:51" x14ac:dyDescent="0.25">
      <c r="A165" s="27">
        <v>21</v>
      </c>
      <c r="B165" s="27"/>
      <c r="C165" s="31">
        <f t="shared" si="86"/>
        <v>100000</v>
      </c>
      <c r="D165" s="31"/>
      <c r="E165" s="31">
        <f t="shared" si="75"/>
        <v>2500</v>
      </c>
      <c r="F165" s="31"/>
      <c r="G165" s="31">
        <f t="shared" si="87"/>
        <v>1041.6666666666665</v>
      </c>
      <c r="H165" s="31"/>
      <c r="I165" s="31">
        <f t="shared" si="76"/>
        <v>3541.6666666666665</v>
      </c>
      <c r="J165" s="31"/>
      <c r="K165" s="31">
        <f t="shared" si="77"/>
        <v>97500</v>
      </c>
      <c r="L165" s="31"/>
      <c r="N165" s="37">
        <v>21</v>
      </c>
      <c r="O165" s="37"/>
      <c r="P165" s="39">
        <f t="shared" si="88"/>
        <v>150000</v>
      </c>
      <c r="Q165" s="39"/>
      <c r="R165" s="39">
        <f>0</f>
        <v>0</v>
      </c>
      <c r="S165" s="39"/>
      <c r="T165" s="39">
        <f t="shared" si="89"/>
        <v>1562.5</v>
      </c>
      <c r="U165" s="39"/>
      <c r="V165" s="39">
        <f t="shared" si="78"/>
        <v>1562.5</v>
      </c>
      <c r="W165" s="39"/>
      <c r="X165" s="39">
        <f t="shared" si="79"/>
        <v>150000</v>
      </c>
      <c r="Y165" s="39"/>
      <c r="AA165" s="45">
        <v>21</v>
      </c>
      <c r="AB165" s="45"/>
      <c r="AC165" s="47">
        <f t="shared" si="90"/>
        <v>123029.71686239897</v>
      </c>
      <c r="AD165" s="47"/>
      <c r="AE165" s="47">
        <f t="shared" si="80"/>
        <v>1826.2223596762362</v>
      </c>
      <c r="AF165" s="47"/>
      <c r="AG165" s="47">
        <f t="shared" si="91"/>
        <v>1281.5595506499892</v>
      </c>
      <c r="AH165" s="47"/>
      <c r="AI165" s="47">
        <f t="shared" si="81"/>
        <v>3107.7819103262254</v>
      </c>
      <c r="AJ165" s="47"/>
      <c r="AK165" s="47">
        <f t="shared" si="82"/>
        <v>121203.49450272274</v>
      </c>
      <c r="AL165" s="47"/>
      <c r="AN165" s="54">
        <v>21</v>
      </c>
      <c r="AO165" s="54"/>
      <c r="AP165" s="56">
        <f t="shared" si="92"/>
        <v>109935.13007965278</v>
      </c>
      <c r="AQ165" s="56"/>
      <c r="AR165" s="56">
        <f t="shared" si="83"/>
        <v>2229.5331288159832</v>
      </c>
      <c r="AS165" s="56"/>
      <c r="AT165" s="56">
        <f t="shared" si="93"/>
        <v>1145.157604996383</v>
      </c>
      <c r="AU165" s="56"/>
      <c r="AV165" s="56">
        <f t="shared" si="84"/>
        <v>3374.690733812366</v>
      </c>
      <c r="AW165" s="56"/>
      <c r="AX165" s="56">
        <f t="shared" si="85"/>
        <v>107705.5969508368</v>
      </c>
      <c r="AY165" s="56"/>
    </row>
    <row r="166" spans="1:51" x14ac:dyDescent="0.25">
      <c r="A166" s="28">
        <v>22</v>
      </c>
      <c r="B166" s="28"/>
      <c r="C166" s="32">
        <f t="shared" si="86"/>
        <v>97500</v>
      </c>
      <c r="D166" s="32"/>
      <c r="E166" s="32">
        <f t="shared" si="75"/>
        <v>2500</v>
      </c>
      <c r="F166" s="32"/>
      <c r="G166" s="32">
        <f t="shared" si="87"/>
        <v>1015.625</v>
      </c>
      <c r="H166" s="32"/>
      <c r="I166" s="32">
        <f t="shared" si="76"/>
        <v>3515.625</v>
      </c>
      <c r="J166" s="32"/>
      <c r="K166" s="32">
        <f t="shared" si="77"/>
        <v>95000</v>
      </c>
      <c r="L166" s="32"/>
      <c r="N166" s="38">
        <v>22</v>
      </c>
      <c r="O166" s="38"/>
      <c r="P166" s="40">
        <f t="shared" si="88"/>
        <v>150000</v>
      </c>
      <c r="Q166" s="40"/>
      <c r="R166" s="40">
        <f>0</f>
        <v>0</v>
      </c>
      <c r="S166" s="40"/>
      <c r="T166" s="40">
        <f t="shared" si="89"/>
        <v>1562.5</v>
      </c>
      <c r="U166" s="40"/>
      <c r="V166" s="40">
        <f t="shared" si="78"/>
        <v>1562.5</v>
      </c>
      <c r="W166" s="40"/>
      <c r="X166" s="40">
        <f t="shared" si="79"/>
        <v>150000</v>
      </c>
      <c r="Y166" s="40"/>
      <c r="AA166" s="46">
        <v>22</v>
      </c>
      <c r="AB166" s="46"/>
      <c r="AC166" s="48">
        <f t="shared" si="90"/>
        <v>121203.49450272274</v>
      </c>
      <c r="AD166" s="48"/>
      <c r="AE166" s="48">
        <f t="shared" si="80"/>
        <v>1877.6182374887619</v>
      </c>
      <c r="AF166" s="48"/>
      <c r="AG166" s="48">
        <f t="shared" si="91"/>
        <v>1262.5364010700284</v>
      </c>
      <c r="AH166" s="48"/>
      <c r="AI166" s="48">
        <f t="shared" si="81"/>
        <v>3140.1546385587903</v>
      </c>
      <c r="AJ166" s="48"/>
      <c r="AK166" s="48">
        <f t="shared" si="82"/>
        <v>119325.87626523398</v>
      </c>
      <c r="AL166" s="48"/>
      <c r="AN166" s="55">
        <v>22</v>
      </c>
      <c r="AO166" s="55"/>
      <c r="AP166" s="57">
        <f t="shared" si="92"/>
        <v>107705.5969508368</v>
      </c>
      <c r="AQ166" s="57"/>
      <c r="AR166" s="57">
        <f t="shared" si="83"/>
        <v>2252.7574322411492</v>
      </c>
      <c r="AS166" s="57"/>
      <c r="AT166" s="57">
        <f t="shared" si="93"/>
        <v>1121.9333015712166</v>
      </c>
      <c r="AU166" s="57"/>
      <c r="AV166" s="57">
        <f t="shared" si="84"/>
        <v>3374.690733812366</v>
      </c>
      <c r="AW166" s="57"/>
      <c r="AX166" s="57">
        <f t="shared" si="85"/>
        <v>105452.83951859565</v>
      </c>
      <c r="AY166" s="57"/>
    </row>
    <row r="167" spans="1:51" x14ac:dyDescent="0.25">
      <c r="A167" s="27">
        <v>23</v>
      </c>
      <c r="B167" s="27"/>
      <c r="C167" s="31">
        <f t="shared" si="86"/>
        <v>95000</v>
      </c>
      <c r="D167" s="31"/>
      <c r="E167" s="31">
        <f t="shared" si="75"/>
        <v>2500</v>
      </c>
      <c r="F167" s="31"/>
      <c r="G167" s="31">
        <f t="shared" si="87"/>
        <v>989.58333333333326</v>
      </c>
      <c r="H167" s="31"/>
      <c r="I167" s="31">
        <f t="shared" si="76"/>
        <v>3489.583333333333</v>
      </c>
      <c r="J167" s="31"/>
      <c r="K167" s="31">
        <f t="shared" si="77"/>
        <v>92500</v>
      </c>
      <c r="L167" s="31"/>
      <c r="N167" s="37">
        <v>23</v>
      </c>
      <c r="O167" s="37"/>
      <c r="P167" s="39">
        <f t="shared" si="88"/>
        <v>150000</v>
      </c>
      <c r="Q167" s="39"/>
      <c r="R167" s="39">
        <f>0</f>
        <v>0</v>
      </c>
      <c r="S167" s="39"/>
      <c r="T167" s="39">
        <f t="shared" si="89"/>
        <v>1562.5</v>
      </c>
      <c r="U167" s="39"/>
      <c r="V167" s="39">
        <f t="shared" si="78"/>
        <v>1562.5</v>
      </c>
      <c r="W167" s="39"/>
      <c r="X167" s="39">
        <f t="shared" si="79"/>
        <v>150000</v>
      </c>
      <c r="Y167" s="39"/>
      <c r="AA167" s="45">
        <v>23</v>
      </c>
      <c r="AB167" s="45"/>
      <c r="AC167" s="47">
        <f t="shared" si="90"/>
        <v>119325.87626523398</v>
      </c>
      <c r="AD167" s="47"/>
      <c r="AE167" s="47">
        <f t="shared" si="80"/>
        <v>1929.8867049475907</v>
      </c>
      <c r="AF167" s="47"/>
      <c r="AG167" s="47">
        <f t="shared" si="91"/>
        <v>1242.977877762854</v>
      </c>
      <c r="AH167" s="47"/>
      <c r="AI167" s="47">
        <f t="shared" si="81"/>
        <v>3172.8645827104447</v>
      </c>
      <c r="AJ167" s="47"/>
      <c r="AK167" s="47">
        <f t="shared" si="82"/>
        <v>117395.98956028638</v>
      </c>
      <c r="AL167" s="47"/>
      <c r="AN167" s="54">
        <v>23</v>
      </c>
      <c r="AO167" s="54"/>
      <c r="AP167" s="56">
        <f t="shared" si="92"/>
        <v>105452.83951859565</v>
      </c>
      <c r="AQ167" s="56"/>
      <c r="AR167" s="56">
        <f t="shared" si="83"/>
        <v>2276.2236554936617</v>
      </c>
      <c r="AS167" s="56"/>
      <c r="AT167" s="56">
        <f t="shared" si="93"/>
        <v>1098.4670783187046</v>
      </c>
      <c r="AU167" s="56"/>
      <c r="AV167" s="56">
        <f t="shared" si="84"/>
        <v>3374.690733812366</v>
      </c>
      <c r="AW167" s="56"/>
      <c r="AX167" s="56">
        <f t="shared" si="85"/>
        <v>103176.61586310198</v>
      </c>
      <c r="AY167" s="56"/>
    </row>
    <row r="168" spans="1:51" x14ac:dyDescent="0.25">
      <c r="A168" s="28">
        <v>24</v>
      </c>
      <c r="B168" s="28"/>
      <c r="C168" s="32">
        <f t="shared" si="86"/>
        <v>92500</v>
      </c>
      <c r="D168" s="32"/>
      <c r="E168" s="32">
        <f t="shared" si="75"/>
        <v>2500</v>
      </c>
      <c r="F168" s="32"/>
      <c r="G168" s="32">
        <f t="shared" si="87"/>
        <v>963.54166666666663</v>
      </c>
      <c r="H168" s="32"/>
      <c r="I168" s="32">
        <f t="shared" si="76"/>
        <v>3463.5416666666665</v>
      </c>
      <c r="J168" s="32"/>
      <c r="K168" s="32">
        <f t="shared" si="77"/>
        <v>90000</v>
      </c>
      <c r="L168" s="32"/>
      <c r="N168" s="38">
        <v>24</v>
      </c>
      <c r="O168" s="38"/>
      <c r="P168" s="40">
        <f t="shared" si="88"/>
        <v>150000</v>
      </c>
      <c r="Q168" s="40"/>
      <c r="R168" s="40">
        <f>0</f>
        <v>0</v>
      </c>
      <c r="S168" s="40"/>
      <c r="T168" s="40">
        <f t="shared" si="89"/>
        <v>1562.5</v>
      </c>
      <c r="U168" s="40"/>
      <c r="V168" s="40">
        <f t="shared" si="78"/>
        <v>1562.5</v>
      </c>
      <c r="W168" s="40"/>
      <c r="X168" s="40">
        <f t="shared" si="79"/>
        <v>150000</v>
      </c>
      <c r="Y168" s="40"/>
      <c r="AA168" s="46">
        <v>24</v>
      </c>
      <c r="AB168" s="46"/>
      <c r="AC168" s="48">
        <f t="shared" si="90"/>
        <v>117395.98956028638</v>
      </c>
      <c r="AD168" s="48"/>
      <c r="AE168" s="48">
        <f t="shared" si="80"/>
        <v>1983.0403641940284</v>
      </c>
      <c r="AF168" s="48"/>
      <c r="AG168" s="48">
        <f t="shared" si="91"/>
        <v>1222.8748912529832</v>
      </c>
      <c r="AH168" s="48"/>
      <c r="AI168" s="48">
        <f t="shared" si="81"/>
        <v>3205.9152554470115</v>
      </c>
      <c r="AJ168" s="48"/>
      <c r="AK168" s="48">
        <f t="shared" si="82"/>
        <v>115412.94919609235</v>
      </c>
      <c r="AL168" s="48"/>
      <c r="AN168" s="55">
        <v>24</v>
      </c>
      <c r="AO168" s="55"/>
      <c r="AP168" s="57">
        <f t="shared" si="92"/>
        <v>103176.61586310198</v>
      </c>
      <c r="AQ168" s="57"/>
      <c r="AR168" s="57">
        <f t="shared" si="83"/>
        <v>2299.9343185717207</v>
      </c>
      <c r="AS168" s="57"/>
      <c r="AT168" s="57">
        <f t="shared" si="93"/>
        <v>1074.7564152406455</v>
      </c>
      <c r="AU168" s="57"/>
      <c r="AV168" s="57">
        <f t="shared" si="84"/>
        <v>3374.690733812366</v>
      </c>
      <c r="AW168" s="57"/>
      <c r="AX168" s="57">
        <f t="shared" si="85"/>
        <v>100876.68154453026</v>
      </c>
      <c r="AY168" s="57"/>
    </row>
    <row r="169" spans="1:51" x14ac:dyDescent="0.25">
      <c r="A169" s="27">
        <v>25</v>
      </c>
      <c r="B169" s="27"/>
      <c r="C169" s="31">
        <f t="shared" si="86"/>
        <v>90000</v>
      </c>
      <c r="D169" s="31"/>
      <c r="E169" s="31">
        <f t="shared" si="75"/>
        <v>2500</v>
      </c>
      <c r="F169" s="31"/>
      <c r="G169" s="31">
        <f t="shared" si="87"/>
        <v>937.5</v>
      </c>
      <c r="H169" s="31"/>
      <c r="I169" s="31">
        <f t="shared" si="76"/>
        <v>3437.5</v>
      </c>
      <c r="J169" s="31"/>
      <c r="K169" s="31">
        <f t="shared" si="77"/>
        <v>87500</v>
      </c>
      <c r="L169" s="31"/>
      <c r="N169" s="37">
        <v>25</v>
      </c>
      <c r="O169" s="37"/>
      <c r="P169" s="39">
        <f t="shared" si="88"/>
        <v>150000</v>
      </c>
      <c r="Q169" s="39"/>
      <c r="R169" s="39">
        <f>0</f>
        <v>0</v>
      </c>
      <c r="S169" s="39"/>
      <c r="T169" s="39">
        <f t="shared" si="89"/>
        <v>1562.5</v>
      </c>
      <c r="U169" s="39"/>
      <c r="V169" s="39">
        <f t="shared" si="78"/>
        <v>1562.5</v>
      </c>
      <c r="W169" s="39"/>
      <c r="X169" s="39">
        <f t="shared" si="79"/>
        <v>150000</v>
      </c>
      <c r="Y169" s="39"/>
      <c r="AA169" s="45">
        <v>25</v>
      </c>
      <c r="AB169" s="45"/>
      <c r="AC169" s="47">
        <f t="shared" si="90"/>
        <v>115412.94919609235</v>
      </c>
      <c r="AD169" s="47"/>
      <c r="AE169" s="47">
        <f t="shared" si="80"/>
        <v>2037.0919852319557</v>
      </c>
      <c r="AF169" s="47"/>
      <c r="AG169" s="47">
        <f t="shared" si="91"/>
        <v>1202.2182207926285</v>
      </c>
      <c r="AH169" s="47"/>
      <c r="AI169" s="47">
        <f t="shared" si="81"/>
        <v>3239.3102060245842</v>
      </c>
      <c r="AJ169" s="47"/>
      <c r="AK169" s="47">
        <f t="shared" si="82"/>
        <v>113375.8572108604</v>
      </c>
      <c r="AL169" s="47"/>
      <c r="AN169" s="54">
        <v>25</v>
      </c>
      <c r="AO169" s="54"/>
      <c r="AP169" s="56">
        <f t="shared" si="92"/>
        <v>100876.68154453026</v>
      </c>
      <c r="AQ169" s="56"/>
      <c r="AR169" s="56">
        <f t="shared" si="83"/>
        <v>2323.891967723509</v>
      </c>
      <c r="AS169" s="56"/>
      <c r="AT169" s="56">
        <f t="shared" si="93"/>
        <v>1050.7987660888568</v>
      </c>
      <c r="AU169" s="56"/>
      <c r="AV169" s="56">
        <f t="shared" si="84"/>
        <v>3374.690733812366</v>
      </c>
      <c r="AW169" s="56"/>
      <c r="AX169" s="56">
        <f t="shared" si="85"/>
        <v>98552.789576806754</v>
      </c>
      <c r="AY169" s="56"/>
    </row>
    <row r="170" spans="1:51" x14ac:dyDescent="0.25">
      <c r="A170" s="28">
        <v>26</v>
      </c>
      <c r="B170" s="28"/>
      <c r="C170" s="32">
        <f t="shared" si="86"/>
        <v>87500</v>
      </c>
      <c r="D170" s="32"/>
      <c r="E170" s="32">
        <f t="shared" si="75"/>
        <v>2500</v>
      </c>
      <c r="F170" s="32"/>
      <c r="G170" s="32">
        <f t="shared" si="87"/>
        <v>911.45833333333326</v>
      </c>
      <c r="H170" s="32"/>
      <c r="I170" s="32">
        <f t="shared" si="76"/>
        <v>3411.458333333333</v>
      </c>
      <c r="J170" s="32"/>
      <c r="K170" s="32">
        <f t="shared" si="77"/>
        <v>85000</v>
      </c>
      <c r="L170" s="32"/>
      <c r="N170" s="38">
        <v>26</v>
      </c>
      <c r="O170" s="38"/>
      <c r="P170" s="40">
        <f t="shared" si="88"/>
        <v>150000</v>
      </c>
      <c r="Q170" s="40"/>
      <c r="R170" s="40">
        <f>0</f>
        <v>0</v>
      </c>
      <c r="S170" s="40"/>
      <c r="T170" s="40">
        <f t="shared" si="89"/>
        <v>1562.5</v>
      </c>
      <c r="U170" s="40"/>
      <c r="V170" s="40">
        <f t="shared" si="78"/>
        <v>1562.5</v>
      </c>
      <c r="W170" s="40"/>
      <c r="X170" s="40">
        <f t="shared" si="79"/>
        <v>150000</v>
      </c>
      <c r="Y170" s="40"/>
      <c r="AA170" s="46">
        <v>26</v>
      </c>
      <c r="AB170" s="46"/>
      <c r="AC170" s="48">
        <f t="shared" si="90"/>
        <v>113375.8572108604</v>
      </c>
      <c r="AD170" s="48"/>
      <c r="AE170" s="48">
        <f t="shared" si="80"/>
        <v>2092.0545080575444</v>
      </c>
      <c r="AF170" s="48"/>
      <c r="AG170" s="48">
        <f t="shared" si="91"/>
        <v>1180.9985126131292</v>
      </c>
      <c r="AH170" s="48"/>
      <c r="AI170" s="48">
        <f t="shared" si="81"/>
        <v>3273.0530206706735</v>
      </c>
      <c r="AJ170" s="48"/>
      <c r="AK170" s="48">
        <f t="shared" si="82"/>
        <v>111283.80270280286</v>
      </c>
      <c r="AL170" s="48"/>
      <c r="AN170" s="55">
        <v>26</v>
      </c>
      <c r="AO170" s="55"/>
      <c r="AP170" s="57">
        <f t="shared" si="92"/>
        <v>98552.789576806754</v>
      </c>
      <c r="AQ170" s="57"/>
      <c r="AR170" s="57">
        <f t="shared" si="83"/>
        <v>2348.0991757206293</v>
      </c>
      <c r="AS170" s="57"/>
      <c r="AT170" s="57">
        <f t="shared" si="93"/>
        <v>1026.5915580917369</v>
      </c>
      <c r="AU170" s="57"/>
      <c r="AV170" s="57">
        <f t="shared" si="84"/>
        <v>3374.690733812366</v>
      </c>
      <c r="AW170" s="57"/>
      <c r="AX170" s="57">
        <f t="shared" si="85"/>
        <v>96204.690401086118</v>
      </c>
      <c r="AY170" s="57"/>
    </row>
    <row r="171" spans="1:51" x14ac:dyDescent="0.25">
      <c r="A171" s="27">
        <v>27</v>
      </c>
      <c r="B171" s="27"/>
      <c r="C171" s="31">
        <f t="shared" si="86"/>
        <v>85000</v>
      </c>
      <c r="D171" s="31"/>
      <c r="E171" s="31">
        <f t="shared" si="75"/>
        <v>2500</v>
      </c>
      <c r="F171" s="31"/>
      <c r="G171" s="31">
        <f t="shared" si="87"/>
        <v>885.41666666666663</v>
      </c>
      <c r="H171" s="31"/>
      <c r="I171" s="31">
        <f t="shared" si="76"/>
        <v>3385.4166666666665</v>
      </c>
      <c r="J171" s="31"/>
      <c r="K171" s="31">
        <f t="shared" si="77"/>
        <v>82500</v>
      </c>
      <c r="L171" s="31"/>
      <c r="N171" s="37">
        <v>27</v>
      </c>
      <c r="O171" s="37"/>
      <c r="P171" s="39">
        <f t="shared" si="88"/>
        <v>150000</v>
      </c>
      <c r="Q171" s="39"/>
      <c r="R171" s="39">
        <f>0</f>
        <v>0</v>
      </c>
      <c r="S171" s="39"/>
      <c r="T171" s="39">
        <f t="shared" si="89"/>
        <v>1562.5</v>
      </c>
      <c r="U171" s="39"/>
      <c r="V171" s="39">
        <f t="shared" si="78"/>
        <v>1562.5</v>
      </c>
      <c r="W171" s="39"/>
      <c r="X171" s="39">
        <f t="shared" si="79"/>
        <v>150000</v>
      </c>
      <c r="Y171" s="39"/>
      <c r="AA171" s="45">
        <v>27</v>
      </c>
      <c r="AB171" s="45"/>
      <c r="AC171" s="47">
        <f t="shared" si="90"/>
        <v>111283.80270280286</v>
      </c>
      <c r="AD171" s="47"/>
      <c r="AE171" s="47">
        <f t="shared" si="80"/>
        <v>2147.9410448151307</v>
      </c>
      <c r="AF171" s="47"/>
      <c r="AG171" s="47">
        <f t="shared" si="91"/>
        <v>1159.2062781541963</v>
      </c>
      <c r="AH171" s="47"/>
      <c r="AI171" s="47">
        <f t="shared" si="81"/>
        <v>3307.147322969327</v>
      </c>
      <c r="AJ171" s="47"/>
      <c r="AK171" s="47">
        <f t="shared" si="82"/>
        <v>109135.86165798773</v>
      </c>
      <c r="AL171" s="47"/>
      <c r="AN171" s="54">
        <v>27</v>
      </c>
      <c r="AO171" s="54"/>
      <c r="AP171" s="56">
        <f t="shared" si="92"/>
        <v>96204.690401086118</v>
      </c>
      <c r="AQ171" s="56"/>
      <c r="AR171" s="56">
        <f t="shared" si="83"/>
        <v>2372.5585421343858</v>
      </c>
      <c r="AS171" s="56"/>
      <c r="AT171" s="56">
        <f t="shared" si="93"/>
        <v>1002.1321916779804</v>
      </c>
      <c r="AU171" s="56"/>
      <c r="AV171" s="56">
        <f t="shared" si="84"/>
        <v>3374.690733812366</v>
      </c>
      <c r="AW171" s="56"/>
      <c r="AX171" s="56">
        <f t="shared" si="85"/>
        <v>93832.131858951732</v>
      </c>
      <c r="AY171" s="56"/>
    </row>
    <row r="172" spans="1:51" x14ac:dyDescent="0.25">
      <c r="A172" s="28">
        <v>28</v>
      </c>
      <c r="B172" s="28"/>
      <c r="C172" s="32">
        <f t="shared" si="86"/>
        <v>82500</v>
      </c>
      <c r="D172" s="32"/>
      <c r="E172" s="32">
        <f t="shared" si="75"/>
        <v>2500</v>
      </c>
      <c r="F172" s="32"/>
      <c r="G172" s="32">
        <f t="shared" si="87"/>
        <v>859.375</v>
      </c>
      <c r="H172" s="32"/>
      <c r="I172" s="32">
        <f t="shared" si="76"/>
        <v>3359.375</v>
      </c>
      <c r="J172" s="32"/>
      <c r="K172" s="32">
        <f t="shared" si="77"/>
        <v>80000</v>
      </c>
      <c r="L172" s="32"/>
      <c r="N172" s="38">
        <v>28</v>
      </c>
      <c r="O172" s="38"/>
      <c r="P172" s="40">
        <f t="shared" si="88"/>
        <v>150000</v>
      </c>
      <c r="Q172" s="40"/>
      <c r="R172" s="40">
        <f>0</f>
        <v>0</v>
      </c>
      <c r="S172" s="40"/>
      <c r="T172" s="40">
        <f t="shared" si="89"/>
        <v>1562.5</v>
      </c>
      <c r="U172" s="40"/>
      <c r="V172" s="40">
        <f t="shared" si="78"/>
        <v>1562.5</v>
      </c>
      <c r="W172" s="40"/>
      <c r="X172" s="40">
        <f t="shared" si="79"/>
        <v>150000</v>
      </c>
      <c r="Y172" s="40"/>
      <c r="AA172" s="46">
        <v>28</v>
      </c>
      <c r="AB172" s="46"/>
      <c r="AC172" s="48">
        <f t="shared" si="90"/>
        <v>109135.86165798773</v>
      </c>
      <c r="AD172" s="48"/>
      <c r="AE172" s="48">
        <f t="shared" si="80"/>
        <v>2204.7648819795527</v>
      </c>
      <c r="AF172" s="48"/>
      <c r="AG172" s="48">
        <f t="shared" si="91"/>
        <v>1136.8318922707053</v>
      </c>
      <c r="AH172" s="48"/>
      <c r="AI172" s="48">
        <f t="shared" si="81"/>
        <v>3341.596774250258</v>
      </c>
      <c r="AJ172" s="48"/>
      <c r="AK172" s="48">
        <f t="shared" si="82"/>
        <v>106931.09677600817</v>
      </c>
      <c r="AL172" s="48"/>
      <c r="AN172" s="55">
        <v>28</v>
      </c>
      <c r="AO172" s="55"/>
      <c r="AP172" s="57">
        <f t="shared" si="92"/>
        <v>93832.131858951732</v>
      </c>
      <c r="AQ172" s="57"/>
      <c r="AR172" s="57">
        <f t="shared" si="83"/>
        <v>2397.272693614952</v>
      </c>
      <c r="AS172" s="57"/>
      <c r="AT172" s="57">
        <f t="shared" si="93"/>
        <v>977.4180401974138</v>
      </c>
      <c r="AU172" s="57"/>
      <c r="AV172" s="57">
        <f t="shared" si="84"/>
        <v>3374.690733812366</v>
      </c>
      <c r="AW172" s="57"/>
      <c r="AX172" s="57">
        <f t="shared" si="85"/>
        <v>91434.859165336777</v>
      </c>
      <c r="AY172" s="57"/>
    </row>
    <row r="173" spans="1:51" x14ac:dyDescent="0.25">
      <c r="A173" s="27">
        <v>29</v>
      </c>
      <c r="B173" s="27"/>
      <c r="C173" s="31">
        <f t="shared" si="86"/>
        <v>80000</v>
      </c>
      <c r="D173" s="31"/>
      <c r="E173" s="31">
        <f t="shared" si="75"/>
        <v>2500</v>
      </c>
      <c r="F173" s="31"/>
      <c r="G173" s="31">
        <f t="shared" si="87"/>
        <v>833.33333333333326</v>
      </c>
      <c r="H173" s="31"/>
      <c r="I173" s="31">
        <f t="shared" si="76"/>
        <v>3333.333333333333</v>
      </c>
      <c r="J173" s="31"/>
      <c r="K173" s="31">
        <f t="shared" si="77"/>
        <v>77500</v>
      </c>
      <c r="L173" s="31"/>
      <c r="N173" s="37">
        <v>29</v>
      </c>
      <c r="O173" s="37"/>
      <c r="P173" s="39">
        <f t="shared" si="88"/>
        <v>150000</v>
      </c>
      <c r="Q173" s="39"/>
      <c r="R173" s="39">
        <f>0</f>
        <v>0</v>
      </c>
      <c r="S173" s="39"/>
      <c r="T173" s="39">
        <f t="shared" si="89"/>
        <v>1562.5</v>
      </c>
      <c r="U173" s="39"/>
      <c r="V173" s="39">
        <f t="shared" si="78"/>
        <v>1562.5</v>
      </c>
      <c r="W173" s="39"/>
      <c r="X173" s="39">
        <f t="shared" si="79"/>
        <v>150000</v>
      </c>
      <c r="Y173" s="39"/>
      <c r="AA173" s="45">
        <v>29</v>
      </c>
      <c r="AB173" s="45"/>
      <c r="AC173" s="47">
        <f t="shared" si="90"/>
        <v>106931.09677600817</v>
      </c>
      <c r="AD173" s="47"/>
      <c r="AE173" s="47">
        <f t="shared" si="80"/>
        <v>2262.5394825652802</v>
      </c>
      <c r="AF173" s="47"/>
      <c r="AG173" s="47">
        <f t="shared" si="91"/>
        <v>1113.8655914167516</v>
      </c>
      <c r="AH173" s="47"/>
      <c r="AI173" s="47">
        <f t="shared" si="81"/>
        <v>3376.4050739820318</v>
      </c>
      <c r="AJ173" s="47"/>
      <c r="AK173" s="47">
        <f t="shared" si="82"/>
        <v>104668.55729344289</v>
      </c>
      <c r="AL173" s="47"/>
      <c r="AN173" s="54">
        <v>29</v>
      </c>
      <c r="AO173" s="54"/>
      <c r="AP173" s="56">
        <f t="shared" si="92"/>
        <v>91434.859165336777</v>
      </c>
      <c r="AQ173" s="56"/>
      <c r="AR173" s="56">
        <f t="shared" si="83"/>
        <v>2422.2442841734414</v>
      </c>
      <c r="AS173" s="56"/>
      <c r="AT173" s="56">
        <f t="shared" si="93"/>
        <v>952.44644963892472</v>
      </c>
      <c r="AU173" s="56"/>
      <c r="AV173" s="56">
        <f t="shared" si="84"/>
        <v>3374.690733812366</v>
      </c>
      <c r="AW173" s="56"/>
      <c r="AX173" s="56">
        <f t="shared" si="85"/>
        <v>89012.614881163332</v>
      </c>
      <c r="AY173" s="56"/>
    </row>
    <row r="174" spans="1:51" x14ac:dyDescent="0.25">
      <c r="A174" s="28">
        <v>30</v>
      </c>
      <c r="B174" s="28"/>
      <c r="C174" s="32">
        <f t="shared" si="86"/>
        <v>77500</v>
      </c>
      <c r="D174" s="32"/>
      <c r="E174" s="32">
        <f t="shared" si="75"/>
        <v>2500</v>
      </c>
      <c r="F174" s="32"/>
      <c r="G174" s="32">
        <f t="shared" si="87"/>
        <v>807.29166666666663</v>
      </c>
      <c r="H174" s="32"/>
      <c r="I174" s="32">
        <f t="shared" si="76"/>
        <v>3307.2916666666665</v>
      </c>
      <c r="J174" s="32"/>
      <c r="K174" s="32">
        <f t="shared" si="77"/>
        <v>75000</v>
      </c>
      <c r="L174" s="32"/>
      <c r="N174" s="38">
        <v>30</v>
      </c>
      <c r="O174" s="38"/>
      <c r="P174" s="40">
        <f t="shared" si="88"/>
        <v>150000</v>
      </c>
      <c r="Q174" s="40"/>
      <c r="R174" s="40">
        <f>0</f>
        <v>0</v>
      </c>
      <c r="S174" s="40"/>
      <c r="T174" s="40">
        <f t="shared" si="89"/>
        <v>1562.5</v>
      </c>
      <c r="U174" s="40"/>
      <c r="V174" s="40">
        <f t="shared" si="78"/>
        <v>1562.5</v>
      </c>
      <c r="W174" s="40"/>
      <c r="X174" s="40">
        <f t="shared" si="79"/>
        <v>150000</v>
      </c>
      <c r="Y174" s="40"/>
      <c r="AA174" s="46">
        <v>30</v>
      </c>
      <c r="AB174" s="46"/>
      <c r="AC174" s="48">
        <f t="shared" si="90"/>
        <v>104668.55729344289</v>
      </c>
      <c r="AD174" s="48"/>
      <c r="AE174" s="48">
        <f t="shared" si="80"/>
        <v>2321.2784883626473</v>
      </c>
      <c r="AF174" s="48"/>
      <c r="AG174" s="48">
        <f t="shared" si="91"/>
        <v>1090.2974718066966</v>
      </c>
      <c r="AH174" s="48"/>
      <c r="AI174" s="48">
        <f t="shared" si="81"/>
        <v>3411.5759601693439</v>
      </c>
      <c r="AJ174" s="48"/>
      <c r="AK174" s="48">
        <f t="shared" si="82"/>
        <v>102347.27880508025</v>
      </c>
      <c r="AL174" s="48"/>
      <c r="AN174" s="55">
        <v>30</v>
      </c>
      <c r="AO174" s="55"/>
      <c r="AP174" s="57">
        <f t="shared" si="92"/>
        <v>89012.614881163332</v>
      </c>
      <c r="AQ174" s="57"/>
      <c r="AR174" s="57">
        <f t="shared" si="83"/>
        <v>2447.4759954669148</v>
      </c>
      <c r="AS174" s="57"/>
      <c r="AT174" s="57">
        <f t="shared" si="93"/>
        <v>927.21473834545134</v>
      </c>
      <c r="AU174" s="57"/>
      <c r="AV174" s="57">
        <f t="shared" si="84"/>
        <v>3374.690733812366</v>
      </c>
      <c r="AW174" s="57"/>
      <c r="AX174" s="57">
        <f t="shared" si="85"/>
        <v>86565.138885696419</v>
      </c>
      <c r="AY174" s="57"/>
    </row>
    <row r="175" spans="1:51" x14ac:dyDescent="0.25">
      <c r="A175" s="27">
        <v>31</v>
      </c>
      <c r="B175" s="27"/>
      <c r="C175" s="31">
        <f t="shared" si="86"/>
        <v>75000</v>
      </c>
      <c r="D175" s="31"/>
      <c r="E175" s="31">
        <f t="shared" si="75"/>
        <v>2500</v>
      </c>
      <c r="F175" s="31"/>
      <c r="G175" s="31">
        <f t="shared" si="87"/>
        <v>781.25</v>
      </c>
      <c r="H175" s="31"/>
      <c r="I175" s="31">
        <f t="shared" si="76"/>
        <v>3281.25</v>
      </c>
      <c r="J175" s="31"/>
      <c r="K175" s="31">
        <f t="shared" si="77"/>
        <v>72500</v>
      </c>
      <c r="L175" s="31"/>
      <c r="N175" s="37">
        <v>31</v>
      </c>
      <c r="O175" s="37"/>
      <c r="P175" s="39">
        <f t="shared" si="88"/>
        <v>150000</v>
      </c>
      <c r="Q175" s="39"/>
      <c r="R175" s="39">
        <f>0</f>
        <v>0</v>
      </c>
      <c r="S175" s="39"/>
      <c r="T175" s="39">
        <f t="shared" si="89"/>
        <v>1562.5</v>
      </c>
      <c r="U175" s="39"/>
      <c r="V175" s="39">
        <f t="shared" si="78"/>
        <v>1562.5</v>
      </c>
      <c r="W175" s="39"/>
      <c r="X175" s="39">
        <f t="shared" si="79"/>
        <v>150000</v>
      </c>
      <c r="Y175" s="39"/>
      <c r="AA175" s="45">
        <v>31</v>
      </c>
      <c r="AB175" s="45"/>
      <c r="AC175" s="47">
        <f t="shared" si="90"/>
        <v>102347.27880508025</v>
      </c>
      <c r="AD175" s="47"/>
      <c r="AE175" s="47">
        <f t="shared" si="80"/>
        <v>2380.9957222015232</v>
      </c>
      <c r="AF175" s="47"/>
      <c r="AG175" s="47">
        <f t="shared" si="91"/>
        <v>1066.1174875529191</v>
      </c>
      <c r="AH175" s="47"/>
      <c r="AI175" s="47">
        <f t="shared" si="81"/>
        <v>3447.1132097544423</v>
      </c>
      <c r="AJ175" s="47"/>
      <c r="AK175" s="47">
        <f t="shared" si="82"/>
        <v>99966.283082878726</v>
      </c>
      <c r="AL175" s="47"/>
      <c r="AN175" s="54">
        <v>31</v>
      </c>
      <c r="AO175" s="54"/>
      <c r="AP175" s="56">
        <f t="shared" si="92"/>
        <v>86565.138885696419</v>
      </c>
      <c r="AQ175" s="56"/>
      <c r="AR175" s="56">
        <f t="shared" si="83"/>
        <v>2472.9705370863617</v>
      </c>
      <c r="AS175" s="56"/>
      <c r="AT175" s="56">
        <f t="shared" si="93"/>
        <v>901.72019672600436</v>
      </c>
      <c r="AU175" s="56"/>
      <c r="AV175" s="56">
        <f t="shared" si="84"/>
        <v>3374.690733812366</v>
      </c>
      <c r="AW175" s="56"/>
      <c r="AX175" s="56">
        <f t="shared" si="85"/>
        <v>84092.168348610052</v>
      </c>
      <c r="AY175" s="56"/>
    </row>
    <row r="176" spans="1:51" x14ac:dyDescent="0.25">
      <c r="A176" s="28">
        <v>32</v>
      </c>
      <c r="B176" s="28"/>
      <c r="C176" s="32">
        <f t="shared" si="86"/>
        <v>72500</v>
      </c>
      <c r="D176" s="32"/>
      <c r="E176" s="32">
        <f t="shared" si="75"/>
        <v>2500</v>
      </c>
      <c r="F176" s="32"/>
      <c r="G176" s="32">
        <f t="shared" si="87"/>
        <v>755.20833333333326</v>
      </c>
      <c r="H176" s="32"/>
      <c r="I176" s="32">
        <f t="shared" si="76"/>
        <v>3255.208333333333</v>
      </c>
      <c r="J176" s="32"/>
      <c r="K176" s="32">
        <f t="shared" si="77"/>
        <v>70000</v>
      </c>
      <c r="L176" s="32"/>
      <c r="N176" s="38">
        <v>32</v>
      </c>
      <c r="O176" s="38"/>
      <c r="P176" s="40">
        <f t="shared" si="88"/>
        <v>150000</v>
      </c>
      <c r="Q176" s="40"/>
      <c r="R176" s="40">
        <f>0</f>
        <v>0</v>
      </c>
      <c r="S176" s="40"/>
      <c r="T176" s="40">
        <f t="shared" si="89"/>
        <v>1562.5</v>
      </c>
      <c r="U176" s="40"/>
      <c r="V176" s="40">
        <f t="shared" si="78"/>
        <v>1562.5</v>
      </c>
      <c r="W176" s="40"/>
      <c r="X176" s="40">
        <f t="shared" si="79"/>
        <v>150000</v>
      </c>
      <c r="Y176" s="40"/>
      <c r="AA176" s="46">
        <v>32</v>
      </c>
      <c r="AB176" s="46"/>
      <c r="AC176" s="48">
        <f t="shared" si="90"/>
        <v>99966.283082878726</v>
      </c>
      <c r="AD176" s="48"/>
      <c r="AE176" s="48">
        <f t="shared" si="80"/>
        <v>2441.7051902427311</v>
      </c>
      <c r="AF176" s="48"/>
      <c r="AG176" s="48">
        <f t="shared" si="91"/>
        <v>1041.3154487799866</v>
      </c>
      <c r="AH176" s="48"/>
      <c r="AI176" s="48">
        <f t="shared" si="81"/>
        <v>3483.0206390227177</v>
      </c>
      <c r="AJ176" s="48"/>
      <c r="AK176" s="48">
        <f t="shared" si="82"/>
        <v>97524.577892635993</v>
      </c>
      <c r="AL176" s="48"/>
      <c r="AN176" s="55">
        <v>32</v>
      </c>
      <c r="AO176" s="55"/>
      <c r="AP176" s="57">
        <f t="shared" si="92"/>
        <v>84092.168348610052</v>
      </c>
      <c r="AQ176" s="57"/>
      <c r="AR176" s="57">
        <f t="shared" si="83"/>
        <v>2498.7306468476781</v>
      </c>
      <c r="AS176" s="57"/>
      <c r="AT176" s="57">
        <f t="shared" si="93"/>
        <v>875.960086964688</v>
      </c>
      <c r="AU176" s="57"/>
      <c r="AV176" s="57">
        <f t="shared" si="84"/>
        <v>3374.690733812366</v>
      </c>
      <c r="AW176" s="57"/>
      <c r="AX176" s="57">
        <f t="shared" si="85"/>
        <v>81593.437701762377</v>
      </c>
      <c r="AY176" s="57"/>
    </row>
    <row r="177" spans="1:51" x14ac:dyDescent="0.25">
      <c r="A177" s="27">
        <v>33</v>
      </c>
      <c r="B177" s="27"/>
      <c r="C177" s="31">
        <f t="shared" si="86"/>
        <v>70000</v>
      </c>
      <c r="D177" s="31"/>
      <c r="E177" s="31">
        <f t="shared" si="75"/>
        <v>2500</v>
      </c>
      <c r="F177" s="31"/>
      <c r="G177" s="31">
        <f t="shared" si="87"/>
        <v>729.16666666666663</v>
      </c>
      <c r="H177" s="31"/>
      <c r="I177" s="31">
        <f t="shared" si="76"/>
        <v>3229.1666666666665</v>
      </c>
      <c r="J177" s="31"/>
      <c r="K177" s="31">
        <f t="shared" si="77"/>
        <v>67500</v>
      </c>
      <c r="L177" s="31"/>
      <c r="N177" s="37">
        <v>33</v>
      </c>
      <c r="O177" s="37"/>
      <c r="P177" s="39">
        <f t="shared" si="88"/>
        <v>150000</v>
      </c>
      <c r="Q177" s="39"/>
      <c r="R177" s="39">
        <f>0</f>
        <v>0</v>
      </c>
      <c r="S177" s="39"/>
      <c r="T177" s="39">
        <f t="shared" si="89"/>
        <v>1562.5</v>
      </c>
      <c r="U177" s="39"/>
      <c r="V177" s="39">
        <f t="shared" si="78"/>
        <v>1562.5</v>
      </c>
      <c r="W177" s="39"/>
      <c r="X177" s="39">
        <f t="shared" si="79"/>
        <v>150000</v>
      </c>
      <c r="Y177" s="39"/>
      <c r="AA177" s="45">
        <v>33</v>
      </c>
      <c r="AB177" s="45"/>
      <c r="AC177" s="47">
        <f t="shared" si="90"/>
        <v>97524.577892635993</v>
      </c>
      <c r="AD177" s="47"/>
      <c r="AE177" s="47">
        <f t="shared" si="80"/>
        <v>2503.4210842975795</v>
      </c>
      <c r="AF177" s="47"/>
      <c r="AG177" s="47">
        <f t="shared" si="91"/>
        <v>1015.8810197149583</v>
      </c>
      <c r="AH177" s="47"/>
      <c r="AI177" s="47">
        <f t="shared" si="81"/>
        <v>3519.3021040125377</v>
      </c>
      <c r="AJ177" s="47"/>
      <c r="AK177" s="47">
        <f t="shared" si="82"/>
        <v>95021.156808338419</v>
      </c>
      <c r="AL177" s="47"/>
      <c r="AN177" s="54">
        <v>33</v>
      </c>
      <c r="AO177" s="54"/>
      <c r="AP177" s="56">
        <f t="shared" si="92"/>
        <v>81593.437701762377</v>
      </c>
      <c r="AQ177" s="56"/>
      <c r="AR177" s="56">
        <f t="shared" si="83"/>
        <v>2524.7590910856748</v>
      </c>
      <c r="AS177" s="56"/>
      <c r="AT177" s="56">
        <f t="shared" si="93"/>
        <v>849.93164272669139</v>
      </c>
      <c r="AU177" s="56"/>
      <c r="AV177" s="56">
        <f t="shared" si="84"/>
        <v>3374.690733812366</v>
      </c>
      <c r="AW177" s="56"/>
      <c r="AX177" s="56">
        <f t="shared" si="85"/>
        <v>79068.678610676696</v>
      </c>
      <c r="AY177" s="56"/>
    </row>
    <row r="178" spans="1:51" x14ac:dyDescent="0.25">
      <c r="A178" s="28">
        <v>34</v>
      </c>
      <c r="B178" s="28"/>
      <c r="C178" s="32">
        <f t="shared" si="86"/>
        <v>67500</v>
      </c>
      <c r="D178" s="32"/>
      <c r="E178" s="32">
        <f t="shared" si="75"/>
        <v>2500</v>
      </c>
      <c r="F178" s="32"/>
      <c r="G178" s="32">
        <f t="shared" si="87"/>
        <v>703.125</v>
      </c>
      <c r="H178" s="32"/>
      <c r="I178" s="32">
        <f t="shared" si="76"/>
        <v>3203.125</v>
      </c>
      <c r="J178" s="32"/>
      <c r="K178" s="32">
        <f t="shared" si="77"/>
        <v>65000</v>
      </c>
      <c r="L178" s="32"/>
      <c r="N178" s="38">
        <v>34</v>
      </c>
      <c r="O178" s="38"/>
      <c r="P178" s="40">
        <f t="shared" si="88"/>
        <v>150000</v>
      </c>
      <c r="Q178" s="40"/>
      <c r="R178" s="40">
        <f>0</f>
        <v>0</v>
      </c>
      <c r="S178" s="40"/>
      <c r="T178" s="40">
        <f t="shared" si="89"/>
        <v>1562.5</v>
      </c>
      <c r="U178" s="40"/>
      <c r="V178" s="40">
        <f t="shared" si="78"/>
        <v>1562.5</v>
      </c>
      <c r="W178" s="40"/>
      <c r="X178" s="40">
        <f t="shared" si="79"/>
        <v>150000</v>
      </c>
      <c r="Y178" s="40"/>
      <c r="AA178" s="46">
        <v>34</v>
      </c>
      <c r="AB178" s="46"/>
      <c r="AC178" s="48">
        <f t="shared" si="90"/>
        <v>95021.156808338419</v>
      </c>
      <c r="AD178" s="48"/>
      <c r="AE178" s="48">
        <f t="shared" si="80"/>
        <v>2566.1577841758099</v>
      </c>
      <c r="AF178" s="48"/>
      <c r="AG178" s="48">
        <f t="shared" si="91"/>
        <v>989.80371675352512</v>
      </c>
      <c r="AH178" s="48"/>
      <c r="AI178" s="48">
        <f t="shared" si="81"/>
        <v>3555.9615009293348</v>
      </c>
      <c r="AJ178" s="48"/>
      <c r="AK178" s="48">
        <f t="shared" si="82"/>
        <v>92454.999024162607</v>
      </c>
      <c r="AL178" s="48"/>
      <c r="AN178" s="55">
        <v>34</v>
      </c>
      <c r="AO178" s="55"/>
      <c r="AP178" s="57">
        <f t="shared" si="92"/>
        <v>79068.678610676696</v>
      </c>
      <c r="AQ178" s="57"/>
      <c r="AR178" s="57">
        <f t="shared" si="83"/>
        <v>2551.0586649511506</v>
      </c>
      <c r="AS178" s="57"/>
      <c r="AT178" s="57">
        <f t="shared" si="93"/>
        <v>823.63206886121554</v>
      </c>
      <c r="AU178" s="57"/>
      <c r="AV178" s="57">
        <f t="shared" si="84"/>
        <v>3374.690733812366</v>
      </c>
      <c r="AW178" s="57"/>
      <c r="AX178" s="57">
        <f t="shared" si="85"/>
        <v>76517.619945725542</v>
      </c>
      <c r="AY178" s="57"/>
    </row>
    <row r="179" spans="1:51" x14ac:dyDescent="0.25">
      <c r="A179" s="27">
        <v>35</v>
      </c>
      <c r="B179" s="27"/>
      <c r="C179" s="31">
        <f t="shared" si="86"/>
        <v>65000</v>
      </c>
      <c r="D179" s="31"/>
      <c r="E179" s="31">
        <f t="shared" si="75"/>
        <v>2500</v>
      </c>
      <c r="F179" s="31"/>
      <c r="G179" s="31">
        <f t="shared" si="87"/>
        <v>677.08333333333326</v>
      </c>
      <c r="H179" s="31"/>
      <c r="I179" s="31">
        <f t="shared" si="76"/>
        <v>3177.083333333333</v>
      </c>
      <c r="J179" s="31"/>
      <c r="K179" s="31">
        <f t="shared" si="77"/>
        <v>62500</v>
      </c>
      <c r="L179" s="31"/>
      <c r="N179" s="37">
        <v>35</v>
      </c>
      <c r="O179" s="37"/>
      <c r="P179" s="39">
        <f t="shared" si="88"/>
        <v>150000</v>
      </c>
      <c r="Q179" s="39"/>
      <c r="R179" s="39">
        <f>0</f>
        <v>0</v>
      </c>
      <c r="S179" s="39"/>
      <c r="T179" s="39">
        <f t="shared" si="89"/>
        <v>1562.5</v>
      </c>
      <c r="U179" s="39"/>
      <c r="V179" s="39">
        <f t="shared" si="78"/>
        <v>1562.5</v>
      </c>
      <c r="W179" s="39"/>
      <c r="X179" s="39">
        <f t="shared" si="79"/>
        <v>150000</v>
      </c>
      <c r="Y179" s="39"/>
      <c r="AA179" s="45">
        <v>35</v>
      </c>
      <c r="AB179" s="45"/>
      <c r="AC179" s="47">
        <f t="shared" si="90"/>
        <v>92454.999024162607</v>
      </c>
      <c r="AD179" s="47"/>
      <c r="AE179" s="47">
        <f t="shared" si="80"/>
        <v>2629.9298600623224</v>
      </c>
      <c r="AF179" s="47"/>
      <c r="AG179" s="47">
        <f t="shared" si="91"/>
        <v>963.07290650169375</v>
      </c>
      <c r="AH179" s="47"/>
      <c r="AI179" s="47">
        <f t="shared" si="81"/>
        <v>3593.0027665640159</v>
      </c>
      <c r="AJ179" s="47"/>
      <c r="AK179" s="47">
        <f t="shared" si="82"/>
        <v>89825.069164100278</v>
      </c>
      <c r="AL179" s="47"/>
      <c r="AN179" s="54">
        <v>35</v>
      </c>
      <c r="AO179" s="54"/>
      <c r="AP179" s="56">
        <f t="shared" si="92"/>
        <v>76517.619945725542</v>
      </c>
      <c r="AQ179" s="56"/>
      <c r="AR179" s="56">
        <f t="shared" si="83"/>
        <v>2577.6321927110585</v>
      </c>
      <c r="AS179" s="56"/>
      <c r="AT179" s="56">
        <f t="shared" si="93"/>
        <v>797.0585411013077</v>
      </c>
      <c r="AU179" s="56"/>
      <c r="AV179" s="56">
        <f t="shared" si="84"/>
        <v>3374.690733812366</v>
      </c>
      <c r="AW179" s="56"/>
      <c r="AX179" s="56">
        <f t="shared" si="85"/>
        <v>73939.987753014488</v>
      </c>
      <c r="AY179" s="56"/>
    </row>
    <row r="180" spans="1:51" x14ac:dyDescent="0.25">
      <c r="A180" s="28">
        <v>36</v>
      </c>
      <c r="B180" s="28"/>
      <c r="C180" s="32">
        <f t="shared" si="86"/>
        <v>62500</v>
      </c>
      <c r="D180" s="32"/>
      <c r="E180" s="32">
        <f t="shared" si="75"/>
        <v>2500</v>
      </c>
      <c r="F180" s="32"/>
      <c r="G180" s="32">
        <f t="shared" si="87"/>
        <v>651.04166666666663</v>
      </c>
      <c r="H180" s="32"/>
      <c r="I180" s="32">
        <f t="shared" si="76"/>
        <v>3151.0416666666665</v>
      </c>
      <c r="J180" s="32"/>
      <c r="K180" s="32">
        <f t="shared" si="77"/>
        <v>60000</v>
      </c>
      <c r="L180" s="32"/>
      <c r="N180" s="38">
        <v>36</v>
      </c>
      <c r="O180" s="38"/>
      <c r="P180" s="40">
        <f t="shared" si="88"/>
        <v>150000</v>
      </c>
      <c r="Q180" s="40"/>
      <c r="R180" s="40">
        <f>0</f>
        <v>0</v>
      </c>
      <c r="S180" s="40"/>
      <c r="T180" s="40">
        <f t="shared" si="89"/>
        <v>1562.5</v>
      </c>
      <c r="U180" s="40"/>
      <c r="V180" s="40">
        <f t="shared" si="78"/>
        <v>1562.5</v>
      </c>
      <c r="W180" s="40"/>
      <c r="X180" s="40">
        <f t="shared" si="79"/>
        <v>150000</v>
      </c>
      <c r="Y180" s="40"/>
      <c r="AA180" s="46">
        <v>36</v>
      </c>
      <c r="AB180" s="46"/>
      <c r="AC180" s="48">
        <f t="shared" si="90"/>
        <v>89825.069164100278</v>
      </c>
      <c r="AD180" s="48"/>
      <c r="AE180" s="48">
        <f t="shared" si="80"/>
        <v>2694.7520749230134</v>
      </c>
      <c r="AF180" s="48"/>
      <c r="AG180" s="48">
        <f t="shared" si="91"/>
        <v>935.67780379271119</v>
      </c>
      <c r="AH180" s="48"/>
      <c r="AI180" s="48">
        <f t="shared" si="81"/>
        <v>3630.4298787157245</v>
      </c>
      <c r="AJ180" s="48"/>
      <c r="AK180" s="48">
        <f t="shared" si="82"/>
        <v>87130.317089177261</v>
      </c>
      <c r="AL180" s="48"/>
      <c r="AN180" s="55">
        <v>36</v>
      </c>
      <c r="AO180" s="55"/>
      <c r="AP180" s="57">
        <f t="shared" si="92"/>
        <v>73939.987753014488</v>
      </c>
      <c r="AQ180" s="57"/>
      <c r="AR180" s="57">
        <f t="shared" si="83"/>
        <v>2604.4825280517985</v>
      </c>
      <c r="AS180" s="57"/>
      <c r="AT180" s="57">
        <f t="shared" si="93"/>
        <v>770.20820576056758</v>
      </c>
      <c r="AU180" s="57"/>
      <c r="AV180" s="57">
        <f t="shared" si="84"/>
        <v>3374.690733812366</v>
      </c>
      <c r="AW180" s="57"/>
      <c r="AX180" s="57">
        <f t="shared" si="85"/>
        <v>71335.50522496269</v>
      </c>
      <c r="AY180" s="57"/>
    </row>
    <row r="181" spans="1:51" x14ac:dyDescent="0.25">
      <c r="A181" s="27">
        <v>37</v>
      </c>
      <c r="B181" s="27"/>
      <c r="C181" s="31">
        <f t="shared" si="86"/>
        <v>60000</v>
      </c>
      <c r="D181" s="31"/>
      <c r="E181" s="31">
        <f t="shared" si="75"/>
        <v>2500</v>
      </c>
      <c r="F181" s="31"/>
      <c r="G181" s="31">
        <f t="shared" si="87"/>
        <v>625</v>
      </c>
      <c r="H181" s="31"/>
      <c r="I181" s="31">
        <f t="shared" si="76"/>
        <v>3125</v>
      </c>
      <c r="J181" s="31"/>
      <c r="K181" s="31">
        <f t="shared" si="77"/>
        <v>57500</v>
      </c>
      <c r="L181" s="31"/>
      <c r="N181" s="37">
        <v>37</v>
      </c>
      <c r="O181" s="37"/>
      <c r="P181" s="39">
        <f t="shared" si="88"/>
        <v>150000</v>
      </c>
      <c r="Q181" s="39"/>
      <c r="R181" s="39">
        <f>0</f>
        <v>0</v>
      </c>
      <c r="S181" s="39"/>
      <c r="T181" s="39">
        <f t="shared" si="89"/>
        <v>1562.5</v>
      </c>
      <c r="U181" s="39"/>
      <c r="V181" s="39">
        <f t="shared" si="78"/>
        <v>1562.5</v>
      </c>
      <c r="W181" s="39"/>
      <c r="X181" s="39">
        <f t="shared" si="79"/>
        <v>150000</v>
      </c>
      <c r="Y181" s="39"/>
      <c r="AA181" s="45">
        <v>37</v>
      </c>
      <c r="AB181" s="45"/>
      <c r="AC181" s="47">
        <f t="shared" si="90"/>
        <v>87130.317089177261</v>
      </c>
      <c r="AD181" s="47"/>
      <c r="AE181" s="47">
        <f t="shared" si="80"/>
        <v>2760.639386940084</v>
      </c>
      <c r="AF181" s="47"/>
      <c r="AG181" s="47">
        <f t="shared" si="91"/>
        <v>907.60746967892976</v>
      </c>
      <c r="AH181" s="47"/>
      <c r="AI181" s="47">
        <f t="shared" si="81"/>
        <v>3668.2468566190137</v>
      </c>
      <c r="AJ181" s="47"/>
      <c r="AK181" s="47">
        <f t="shared" si="82"/>
        <v>84369.677702237183</v>
      </c>
      <c r="AL181" s="47"/>
      <c r="AN181" s="54">
        <v>37</v>
      </c>
      <c r="AO181" s="54"/>
      <c r="AP181" s="56">
        <f t="shared" si="92"/>
        <v>71335.50522496269</v>
      </c>
      <c r="AQ181" s="56"/>
      <c r="AR181" s="56">
        <f t="shared" si="83"/>
        <v>2631.6125543856715</v>
      </c>
      <c r="AS181" s="56"/>
      <c r="AT181" s="56">
        <f t="shared" si="93"/>
        <v>743.07817942669465</v>
      </c>
      <c r="AU181" s="56"/>
      <c r="AV181" s="56">
        <f t="shared" si="84"/>
        <v>3374.690733812366</v>
      </c>
      <c r="AW181" s="56"/>
      <c r="AX181" s="56">
        <f t="shared" si="85"/>
        <v>68703.892670577014</v>
      </c>
      <c r="AY181" s="56"/>
    </row>
    <row r="182" spans="1:51" x14ac:dyDescent="0.25">
      <c r="A182" s="28">
        <v>38</v>
      </c>
      <c r="B182" s="28"/>
      <c r="C182" s="32">
        <f t="shared" si="86"/>
        <v>57500</v>
      </c>
      <c r="D182" s="32"/>
      <c r="E182" s="32">
        <f t="shared" si="75"/>
        <v>2500</v>
      </c>
      <c r="F182" s="32"/>
      <c r="G182" s="32">
        <f t="shared" si="87"/>
        <v>598.95833333333326</v>
      </c>
      <c r="H182" s="32"/>
      <c r="I182" s="32">
        <f t="shared" si="76"/>
        <v>3098.958333333333</v>
      </c>
      <c r="J182" s="32"/>
      <c r="K182" s="32">
        <f t="shared" si="77"/>
        <v>55000</v>
      </c>
      <c r="L182" s="32"/>
      <c r="N182" s="38">
        <v>38</v>
      </c>
      <c r="O182" s="38"/>
      <c r="P182" s="40">
        <f t="shared" si="88"/>
        <v>150000</v>
      </c>
      <c r="Q182" s="40"/>
      <c r="R182" s="40">
        <f>0</f>
        <v>0</v>
      </c>
      <c r="S182" s="40"/>
      <c r="T182" s="40">
        <f t="shared" si="89"/>
        <v>1562.5</v>
      </c>
      <c r="U182" s="40"/>
      <c r="V182" s="40">
        <f t="shared" si="78"/>
        <v>1562.5</v>
      </c>
      <c r="W182" s="40"/>
      <c r="X182" s="40">
        <f t="shared" si="79"/>
        <v>150000</v>
      </c>
      <c r="Y182" s="40"/>
      <c r="AA182" s="46">
        <v>38</v>
      </c>
      <c r="AB182" s="46"/>
      <c r="AC182" s="48">
        <f t="shared" si="90"/>
        <v>84369.677702237183</v>
      </c>
      <c r="AD182" s="48"/>
      <c r="AE182" s="48">
        <f t="shared" si="80"/>
        <v>2827.6069519771581</v>
      </c>
      <c r="AF182" s="48"/>
      <c r="AG182" s="48">
        <f t="shared" si="91"/>
        <v>878.85080939830391</v>
      </c>
      <c r="AH182" s="48"/>
      <c r="AI182" s="48">
        <f t="shared" si="81"/>
        <v>3706.4577613754618</v>
      </c>
      <c r="AJ182" s="48"/>
      <c r="AK182" s="48">
        <f t="shared" si="82"/>
        <v>81542.070750260027</v>
      </c>
      <c r="AL182" s="48"/>
      <c r="AN182" s="55">
        <v>38</v>
      </c>
      <c r="AO182" s="55"/>
      <c r="AP182" s="57">
        <f t="shared" si="92"/>
        <v>68703.892670577014</v>
      </c>
      <c r="AQ182" s="57"/>
      <c r="AR182" s="57">
        <f t="shared" si="83"/>
        <v>2659.0251851605221</v>
      </c>
      <c r="AS182" s="57"/>
      <c r="AT182" s="57">
        <f t="shared" si="93"/>
        <v>715.66554865184389</v>
      </c>
      <c r="AU182" s="57"/>
      <c r="AV182" s="57">
        <f t="shared" si="84"/>
        <v>3374.690733812366</v>
      </c>
      <c r="AW182" s="57"/>
      <c r="AX182" s="57">
        <f t="shared" si="85"/>
        <v>66044.867485416486</v>
      </c>
      <c r="AY182" s="57"/>
    </row>
    <row r="183" spans="1:51" x14ac:dyDescent="0.25">
      <c r="A183" s="27">
        <v>39</v>
      </c>
      <c r="B183" s="27"/>
      <c r="C183" s="31">
        <f t="shared" si="86"/>
        <v>55000</v>
      </c>
      <c r="D183" s="31"/>
      <c r="E183" s="31">
        <f t="shared" si="75"/>
        <v>2500</v>
      </c>
      <c r="F183" s="31"/>
      <c r="G183" s="31">
        <f t="shared" si="87"/>
        <v>572.91666666666663</v>
      </c>
      <c r="H183" s="31"/>
      <c r="I183" s="31">
        <f t="shared" si="76"/>
        <v>3072.9166666666665</v>
      </c>
      <c r="J183" s="31"/>
      <c r="K183" s="31">
        <f t="shared" si="77"/>
        <v>52500</v>
      </c>
      <c r="L183" s="31"/>
      <c r="N183" s="37">
        <v>39</v>
      </c>
      <c r="O183" s="37"/>
      <c r="P183" s="39">
        <f t="shared" si="88"/>
        <v>150000</v>
      </c>
      <c r="Q183" s="39"/>
      <c r="R183" s="39">
        <f>0</f>
        <v>0</v>
      </c>
      <c r="S183" s="39"/>
      <c r="T183" s="39">
        <f t="shared" si="89"/>
        <v>1562.5</v>
      </c>
      <c r="U183" s="39"/>
      <c r="V183" s="39">
        <f t="shared" si="78"/>
        <v>1562.5</v>
      </c>
      <c r="W183" s="39"/>
      <c r="X183" s="39">
        <f t="shared" si="79"/>
        <v>150000</v>
      </c>
      <c r="Y183" s="39"/>
      <c r="AA183" s="45">
        <v>39</v>
      </c>
      <c r="AB183" s="45"/>
      <c r="AC183" s="47">
        <f t="shared" si="90"/>
        <v>81542.070750260027</v>
      </c>
      <c r="AD183" s="47"/>
      <c r="AE183" s="47">
        <f t="shared" si="80"/>
        <v>2895.6701260745813</v>
      </c>
      <c r="AF183" s="47"/>
      <c r="AG183" s="47">
        <f t="shared" si="91"/>
        <v>849.39657031520858</v>
      </c>
      <c r="AH183" s="47"/>
      <c r="AI183" s="47">
        <f t="shared" si="81"/>
        <v>3745.0666963897897</v>
      </c>
      <c r="AJ183" s="47"/>
      <c r="AK183" s="47">
        <f t="shared" si="82"/>
        <v>78646.400624185451</v>
      </c>
      <c r="AL183" s="47"/>
      <c r="AN183" s="54">
        <v>39</v>
      </c>
      <c r="AO183" s="54"/>
      <c r="AP183" s="56">
        <f t="shared" si="92"/>
        <v>66044.867485416486</v>
      </c>
      <c r="AQ183" s="56"/>
      <c r="AR183" s="56">
        <f t="shared" si="83"/>
        <v>2686.7233641726111</v>
      </c>
      <c r="AS183" s="56"/>
      <c r="AT183" s="56">
        <f t="shared" si="93"/>
        <v>687.96736963975502</v>
      </c>
      <c r="AU183" s="56"/>
      <c r="AV183" s="56">
        <f t="shared" si="84"/>
        <v>3374.690733812366</v>
      </c>
      <c r="AW183" s="56"/>
      <c r="AX183" s="56">
        <f t="shared" si="85"/>
        <v>63358.144121243873</v>
      </c>
      <c r="AY183" s="56"/>
    </row>
    <row r="184" spans="1:51" x14ac:dyDescent="0.25">
      <c r="A184" s="28">
        <v>40</v>
      </c>
      <c r="B184" s="28"/>
      <c r="C184" s="32">
        <f t="shared" si="86"/>
        <v>52500</v>
      </c>
      <c r="D184" s="32"/>
      <c r="E184" s="32">
        <f t="shared" si="75"/>
        <v>2500</v>
      </c>
      <c r="F184" s="32"/>
      <c r="G184" s="32">
        <f t="shared" si="87"/>
        <v>546.875</v>
      </c>
      <c r="H184" s="32"/>
      <c r="I184" s="32">
        <f t="shared" si="76"/>
        <v>3046.875</v>
      </c>
      <c r="J184" s="32"/>
      <c r="K184" s="32">
        <f t="shared" si="77"/>
        <v>50000</v>
      </c>
      <c r="L184" s="32"/>
      <c r="N184" s="38">
        <v>40</v>
      </c>
      <c r="O184" s="38"/>
      <c r="P184" s="40">
        <f t="shared" si="88"/>
        <v>150000</v>
      </c>
      <c r="Q184" s="40"/>
      <c r="R184" s="40">
        <f>0</f>
        <v>0</v>
      </c>
      <c r="S184" s="40"/>
      <c r="T184" s="40">
        <f t="shared" si="89"/>
        <v>1562.5</v>
      </c>
      <c r="U184" s="40"/>
      <c r="V184" s="40">
        <f t="shared" si="78"/>
        <v>1562.5</v>
      </c>
      <c r="W184" s="40"/>
      <c r="X184" s="40">
        <f t="shared" si="79"/>
        <v>150000</v>
      </c>
      <c r="Y184" s="40"/>
      <c r="AA184" s="46">
        <v>40</v>
      </c>
      <c r="AB184" s="46"/>
      <c r="AC184" s="48">
        <f t="shared" si="90"/>
        <v>78646.400624185451</v>
      </c>
      <c r="AD184" s="48"/>
      <c r="AE184" s="48">
        <f t="shared" si="80"/>
        <v>2964.8444679752511</v>
      </c>
      <c r="AF184" s="48"/>
      <c r="AG184" s="48">
        <f t="shared" si="91"/>
        <v>819.23333983526504</v>
      </c>
      <c r="AH184" s="48"/>
      <c r="AI184" s="48">
        <f t="shared" si="81"/>
        <v>3784.0778078105163</v>
      </c>
      <c r="AJ184" s="48"/>
      <c r="AK184" s="48">
        <f t="shared" si="82"/>
        <v>75681.556156210194</v>
      </c>
      <c r="AL184" s="48"/>
      <c r="AN184" s="55">
        <v>40</v>
      </c>
      <c r="AO184" s="55"/>
      <c r="AP184" s="57">
        <f t="shared" si="92"/>
        <v>63358.144121243873</v>
      </c>
      <c r="AQ184" s="57"/>
      <c r="AR184" s="57">
        <f t="shared" si="83"/>
        <v>2714.7100658827421</v>
      </c>
      <c r="AS184" s="57"/>
      <c r="AT184" s="57">
        <f t="shared" si="93"/>
        <v>659.98066792962368</v>
      </c>
      <c r="AU184" s="57"/>
      <c r="AV184" s="57">
        <f t="shared" si="84"/>
        <v>3374.690733812366</v>
      </c>
      <c r="AW184" s="57"/>
      <c r="AX184" s="57">
        <f t="shared" si="85"/>
        <v>60643.434055361133</v>
      </c>
      <c r="AY184" s="57"/>
    </row>
    <row r="185" spans="1:51" x14ac:dyDescent="0.25">
      <c r="A185" s="27">
        <v>41</v>
      </c>
      <c r="B185" s="27"/>
      <c r="C185" s="31">
        <f t="shared" si="86"/>
        <v>50000</v>
      </c>
      <c r="D185" s="31"/>
      <c r="E185" s="31">
        <f t="shared" si="75"/>
        <v>2500</v>
      </c>
      <c r="F185" s="31"/>
      <c r="G185" s="31">
        <f t="shared" si="87"/>
        <v>520.83333333333326</v>
      </c>
      <c r="H185" s="31"/>
      <c r="I185" s="31">
        <f t="shared" si="76"/>
        <v>3020.833333333333</v>
      </c>
      <c r="J185" s="31"/>
      <c r="K185" s="31">
        <f t="shared" si="77"/>
        <v>47500</v>
      </c>
      <c r="L185" s="31"/>
      <c r="N185" s="37">
        <v>41</v>
      </c>
      <c r="O185" s="37"/>
      <c r="P185" s="39">
        <f t="shared" si="88"/>
        <v>150000</v>
      </c>
      <c r="Q185" s="39"/>
      <c r="R185" s="39">
        <f>0</f>
        <v>0</v>
      </c>
      <c r="S185" s="39"/>
      <c r="T185" s="39">
        <f t="shared" si="89"/>
        <v>1562.5</v>
      </c>
      <c r="U185" s="39"/>
      <c r="V185" s="39">
        <f t="shared" si="78"/>
        <v>1562.5</v>
      </c>
      <c r="W185" s="39"/>
      <c r="X185" s="39">
        <f t="shared" si="79"/>
        <v>150000</v>
      </c>
      <c r="Y185" s="39"/>
      <c r="AA185" s="45">
        <v>41</v>
      </c>
      <c r="AB185" s="45"/>
      <c r="AC185" s="47">
        <f t="shared" si="90"/>
        <v>75681.556156210194</v>
      </c>
      <c r="AD185" s="47"/>
      <c r="AE185" s="47">
        <f t="shared" si="80"/>
        <v>3035.1457416813532</v>
      </c>
      <c r="AF185" s="47"/>
      <c r="AG185" s="47">
        <f t="shared" si="91"/>
        <v>788.34954329385619</v>
      </c>
      <c r="AH185" s="47"/>
      <c r="AI185" s="47">
        <f t="shared" si="81"/>
        <v>3823.4952849752094</v>
      </c>
      <c r="AJ185" s="47"/>
      <c r="AK185" s="47">
        <f t="shared" si="82"/>
        <v>72646.410414528844</v>
      </c>
      <c r="AL185" s="47"/>
      <c r="AN185" s="54">
        <v>41</v>
      </c>
      <c r="AO185" s="54"/>
      <c r="AP185" s="56">
        <f t="shared" si="92"/>
        <v>60643.434055361133</v>
      </c>
      <c r="AQ185" s="56"/>
      <c r="AR185" s="56">
        <f t="shared" si="83"/>
        <v>2742.9882957356876</v>
      </c>
      <c r="AS185" s="56"/>
      <c r="AT185" s="56">
        <f t="shared" si="93"/>
        <v>631.70243807667839</v>
      </c>
      <c r="AU185" s="56"/>
      <c r="AV185" s="56">
        <f t="shared" si="84"/>
        <v>3374.690733812366</v>
      </c>
      <c r="AW185" s="56"/>
      <c r="AX185" s="56">
        <f t="shared" si="85"/>
        <v>57900.445759625443</v>
      </c>
      <c r="AY185" s="56"/>
    </row>
    <row r="186" spans="1:51" x14ac:dyDescent="0.25">
      <c r="A186" s="28">
        <v>42</v>
      </c>
      <c r="B186" s="28"/>
      <c r="C186" s="32">
        <f t="shared" si="86"/>
        <v>47500</v>
      </c>
      <c r="D186" s="32"/>
      <c r="E186" s="32">
        <f t="shared" si="75"/>
        <v>2500</v>
      </c>
      <c r="F186" s="32"/>
      <c r="G186" s="32">
        <f t="shared" si="87"/>
        <v>494.79166666666663</v>
      </c>
      <c r="H186" s="32"/>
      <c r="I186" s="32">
        <f t="shared" si="76"/>
        <v>2994.7916666666665</v>
      </c>
      <c r="J186" s="32"/>
      <c r="K186" s="32">
        <f t="shared" si="77"/>
        <v>45000</v>
      </c>
      <c r="L186" s="32"/>
      <c r="N186" s="38">
        <v>42</v>
      </c>
      <c r="O186" s="38"/>
      <c r="P186" s="40">
        <f t="shared" si="88"/>
        <v>150000</v>
      </c>
      <c r="Q186" s="40"/>
      <c r="R186" s="40">
        <f>0</f>
        <v>0</v>
      </c>
      <c r="S186" s="40"/>
      <c r="T186" s="40">
        <f t="shared" si="89"/>
        <v>1562.5</v>
      </c>
      <c r="U186" s="40"/>
      <c r="V186" s="40">
        <f t="shared" si="78"/>
        <v>1562.5</v>
      </c>
      <c r="W186" s="40"/>
      <c r="X186" s="40">
        <f t="shared" si="79"/>
        <v>150000</v>
      </c>
      <c r="Y186" s="40"/>
      <c r="AA186" s="46">
        <v>42</v>
      </c>
      <c r="AB186" s="46"/>
      <c r="AC186" s="48">
        <f t="shared" si="90"/>
        <v>72646.410414528844</v>
      </c>
      <c r="AD186" s="48"/>
      <c r="AE186" s="48">
        <f t="shared" si="80"/>
        <v>3106.5899190423588</v>
      </c>
      <c r="AF186" s="48"/>
      <c r="AG186" s="48">
        <f t="shared" si="91"/>
        <v>756.73344181800871</v>
      </c>
      <c r="AH186" s="48"/>
      <c r="AI186" s="48">
        <f t="shared" si="81"/>
        <v>3863.3233608603678</v>
      </c>
      <c r="AJ186" s="48"/>
      <c r="AK186" s="48">
        <f t="shared" si="82"/>
        <v>69539.820495486492</v>
      </c>
      <c r="AL186" s="48"/>
      <c r="AN186" s="55">
        <v>42</v>
      </c>
      <c r="AO186" s="55"/>
      <c r="AP186" s="57">
        <f t="shared" si="92"/>
        <v>57900.445759625443</v>
      </c>
      <c r="AQ186" s="57"/>
      <c r="AR186" s="57">
        <f t="shared" si="83"/>
        <v>2771.5610904829346</v>
      </c>
      <c r="AS186" s="57"/>
      <c r="AT186" s="57">
        <f t="shared" si="93"/>
        <v>603.1296433294317</v>
      </c>
      <c r="AU186" s="57"/>
      <c r="AV186" s="57">
        <f t="shared" si="84"/>
        <v>3374.690733812366</v>
      </c>
      <c r="AW186" s="57"/>
      <c r="AX186" s="57">
        <f t="shared" si="85"/>
        <v>55128.884669142506</v>
      </c>
      <c r="AY186" s="57"/>
    </row>
    <row r="187" spans="1:51" x14ac:dyDescent="0.25">
      <c r="A187" s="27">
        <v>43</v>
      </c>
      <c r="B187" s="27"/>
      <c r="C187" s="31">
        <f t="shared" si="86"/>
        <v>45000</v>
      </c>
      <c r="D187" s="31"/>
      <c r="E187" s="31">
        <f t="shared" si="75"/>
        <v>2500</v>
      </c>
      <c r="F187" s="31"/>
      <c r="G187" s="31">
        <f t="shared" si="87"/>
        <v>468.75</v>
      </c>
      <c r="H187" s="31"/>
      <c r="I187" s="31">
        <f t="shared" si="76"/>
        <v>2968.75</v>
      </c>
      <c r="J187" s="31"/>
      <c r="K187" s="31">
        <f t="shared" si="77"/>
        <v>42500</v>
      </c>
      <c r="L187" s="31"/>
      <c r="N187" s="37">
        <v>43</v>
      </c>
      <c r="O187" s="37"/>
      <c r="P187" s="39">
        <f t="shared" si="88"/>
        <v>150000</v>
      </c>
      <c r="Q187" s="39"/>
      <c r="R187" s="39">
        <f>0</f>
        <v>0</v>
      </c>
      <c r="S187" s="39"/>
      <c r="T187" s="39">
        <f t="shared" si="89"/>
        <v>1562.5</v>
      </c>
      <c r="U187" s="39"/>
      <c r="V187" s="39">
        <f t="shared" si="78"/>
        <v>1562.5</v>
      </c>
      <c r="W187" s="39"/>
      <c r="X187" s="39">
        <f t="shared" si="79"/>
        <v>150000</v>
      </c>
      <c r="Y187" s="39"/>
      <c r="AA187" s="45">
        <v>43</v>
      </c>
      <c r="AB187" s="45"/>
      <c r="AC187" s="47">
        <f t="shared" si="90"/>
        <v>69539.820495486492</v>
      </c>
      <c r="AD187" s="47"/>
      <c r="AE187" s="47">
        <f t="shared" si="80"/>
        <v>3179.1931823746795</v>
      </c>
      <c r="AF187" s="47"/>
      <c r="AG187" s="47">
        <f t="shared" si="91"/>
        <v>724.37313016131759</v>
      </c>
      <c r="AH187" s="47"/>
      <c r="AI187" s="47">
        <f t="shared" si="81"/>
        <v>3903.566312535997</v>
      </c>
      <c r="AJ187" s="47"/>
      <c r="AK187" s="47">
        <f t="shared" si="82"/>
        <v>66360.627313111807</v>
      </c>
      <c r="AL187" s="47"/>
      <c r="AN187" s="54">
        <v>43</v>
      </c>
      <c r="AO187" s="54"/>
      <c r="AP187" s="56">
        <f t="shared" si="92"/>
        <v>55128.884669142506</v>
      </c>
      <c r="AQ187" s="56"/>
      <c r="AR187" s="56">
        <f t="shared" si="83"/>
        <v>2800.431518508798</v>
      </c>
      <c r="AS187" s="56"/>
      <c r="AT187" s="56">
        <f t="shared" si="93"/>
        <v>574.25921530356777</v>
      </c>
      <c r="AU187" s="56"/>
      <c r="AV187" s="56">
        <f t="shared" si="84"/>
        <v>3374.690733812366</v>
      </c>
      <c r="AW187" s="56"/>
      <c r="AX187" s="56">
        <f t="shared" si="85"/>
        <v>52328.453150633708</v>
      </c>
      <c r="AY187" s="56"/>
    </row>
    <row r="188" spans="1:51" x14ac:dyDescent="0.25">
      <c r="A188" s="28">
        <v>44</v>
      </c>
      <c r="B188" s="28"/>
      <c r="C188" s="32">
        <f t="shared" si="86"/>
        <v>42500</v>
      </c>
      <c r="D188" s="32"/>
      <c r="E188" s="32">
        <f t="shared" si="75"/>
        <v>2500</v>
      </c>
      <c r="F188" s="32"/>
      <c r="G188" s="32">
        <f t="shared" si="87"/>
        <v>442.70833333333331</v>
      </c>
      <c r="H188" s="32"/>
      <c r="I188" s="32">
        <f t="shared" si="76"/>
        <v>2942.7083333333335</v>
      </c>
      <c r="J188" s="32"/>
      <c r="K188" s="32">
        <f t="shared" si="77"/>
        <v>40000</v>
      </c>
      <c r="L188" s="32"/>
      <c r="N188" s="38">
        <v>44</v>
      </c>
      <c r="O188" s="38"/>
      <c r="P188" s="40">
        <f t="shared" si="88"/>
        <v>150000</v>
      </c>
      <c r="Q188" s="40"/>
      <c r="R188" s="40">
        <f>0</f>
        <v>0</v>
      </c>
      <c r="S188" s="40"/>
      <c r="T188" s="40">
        <f t="shared" si="89"/>
        <v>1562.5</v>
      </c>
      <c r="U188" s="40"/>
      <c r="V188" s="40">
        <f t="shared" si="78"/>
        <v>1562.5</v>
      </c>
      <c r="W188" s="40"/>
      <c r="X188" s="40">
        <f t="shared" si="79"/>
        <v>150000</v>
      </c>
      <c r="Y188" s="40"/>
      <c r="AA188" s="46">
        <v>44</v>
      </c>
      <c r="AB188" s="46"/>
      <c r="AC188" s="48">
        <f t="shared" si="90"/>
        <v>66360.627313111807</v>
      </c>
      <c r="AD188" s="48"/>
      <c r="AE188" s="48">
        <f t="shared" si="80"/>
        <v>3252.9719271133322</v>
      </c>
      <c r="AF188" s="48"/>
      <c r="AG188" s="48">
        <f t="shared" si="91"/>
        <v>691.25653451158132</v>
      </c>
      <c r="AH188" s="48"/>
      <c r="AI188" s="48">
        <f t="shared" si="81"/>
        <v>3944.2284616249135</v>
      </c>
      <c r="AJ188" s="48"/>
      <c r="AK188" s="48">
        <f t="shared" si="82"/>
        <v>63107.655385998478</v>
      </c>
      <c r="AL188" s="48"/>
      <c r="AN188" s="55">
        <v>44</v>
      </c>
      <c r="AO188" s="55"/>
      <c r="AP188" s="57">
        <f t="shared" si="92"/>
        <v>52328.453150633708</v>
      </c>
      <c r="AQ188" s="57"/>
      <c r="AR188" s="57">
        <f t="shared" si="83"/>
        <v>2829.6026801599319</v>
      </c>
      <c r="AS188" s="57"/>
      <c r="AT188" s="57">
        <f t="shared" si="93"/>
        <v>545.08805365243438</v>
      </c>
      <c r="AU188" s="57"/>
      <c r="AV188" s="57">
        <f t="shared" si="84"/>
        <v>3374.690733812366</v>
      </c>
      <c r="AW188" s="57"/>
      <c r="AX188" s="57">
        <f t="shared" si="85"/>
        <v>49498.850470473779</v>
      </c>
      <c r="AY188" s="57"/>
    </row>
    <row r="189" spans="1:51" x14ac:dyDescent="0.25">
      <c r="A189" s="27">
        <v>45</v>
      </c>
      <c r="B189" s="27"/>
      <c r="C189" s="31">
        <f t="shared" si="86"/>
        <v>40000</v>
      </c>
      <c r="D189" s="31"/>
      <c r="E189" s="31">
        <f t="shared" si="75"/>
        <v>2500</v>
      </c>
      <c r="F189" s="31"/>
      <c r="G189" s="31">
        <f t="shared" si="87"/>
        <v>416.66666666666663</v>
      </c>
      <c r="H189" s="31"/>
      <c r="I189" s="31">
        <f t="shared" si="76"/>
        <v>2916.6666666666665</v>
      </c>
      <c r="J189" s="31"/>
      <c r="K189" s="31">
        <f t="shared" si="77"/>
        <v>37500</v>
      </c>
      <c r="L189" s="31"/>
      <c r="N189" s="37">
        <v>45</v>
      </c>
      <c r="O189" s="37"/>
      <c r="P189" s="39">
        <f t="shared" si="88"/>
        <v>150000</v>
      </c>
      <c r="Q189" s="39"/>
      <c r="R189" s="39">
        <f>0</f>
        <v>0</v>
      </c>
      <c r="S189" s="39"/>
      <c r="T189" s="39">
        <f t="shared" si="89"/>
        <v>1562.5</v>
      </c>
      <c r="U189" s="39"/>
      <c r="V189" s="39">
        <f t="shared" si="78"/>
        <v>1562.5</v>
      </c>
      <c r="W189" s="39"/>
      <c r="X189" s="39">
        <f t="shared" si="79"/>
        <v>150000</v>
      </c>
      <c r="Y189" s="39"/>
      <c r="AA189" s="45">
        <v>45</v>
      </c>
      <c r="AB189" s="45"/>
      <c r="AC189" s="47">
        <f t="shared" si="90"/>
        <v>63107.655385998478</v>
      </c>
      <c r="AD189" s="47"/>
      <c r="AE189" s="47">
        <f t="shared" si="80"/>
        <v>3327.9427644960233</v>
      </c>
      <c r="AF189" s="47"/>
      <c r="AG189" s="47">
        <f t="shared" si="91"/>
        <v>657.37141027081748</v>
      </c>
      <c r="AH189" s="47"/>
      <c r="AI189" s="47">
        <f t="shared" si="81"/>
        <v>3985.314174766841</v>
      </c>
      <c r="AJ189" s="47"/>
      <c r="AK189" s="47">
        <f t="shared" si="82"/>
        <v>59779.712621502455</v>
      </c>
      <c r="AL189" s="47"/>
      <c r="AN189" s="54">
        <v>45</v>
      </c>
      <c r="AO189" s="54"/>
      <c r="AP189" s="56">
        <f t="shared" si="92"/>
        <v>49498.850470473779</v>
      </c>
      <c r="AQ189" s="56"/>
      <c r="AR189" s="56">
        <f t="shared" si="83"/>
        <v>2859.0777080782641</v>
      </c>
      <c r="AS189" s="56"/>
      <c r="AT189" s="56">
        <f t="shared" si="93"/>
        <v>515.61302573410183</v>
      </c>
      <c r="AU189" s="56"/>
      <c r="AV189" s="56">
        <f t="shared" si="84"/>
        <v>3374.690733812366</v>
      </c>
      <c r="AW189" s="56"/>
      <c r="AX189" s="56">
        <f t="shared" si="85"/>
        <v>46639.772762395514</v>
      </c>
      <c r="AY189" s="56"/>
    </row>
    <row r="190" spans="1:51" x14ac:dyDescent="0.25">
      <c r="A190" s="28">
        <v>46</v>
      </c>
      <c r="B190" s="28"/>
      <c r="C190" s="32">
        <f t="shared" si="86"/>
        <v>37500</v>
      </c>
      <c r="D190" s="32"/>
      <c r="E190" s="32">
        <f t="shared" si="75"/>
        <v>2500</v>
      </c>
      <c r="F190" s="32"/>
      <c r="G190" s="32">
        <f t="shared" si="87"/>
        <v>390.625</v>
      </c>
      <c r="H190" s="32"/>
      <c r="I190" s="32">
        <f t="shared" si="76"/>
        <v>2890.625</v>
      </c>
      <c r="J190" s="32"/>
      <c r="K190" s="32">
        <f t="shared" si="77"/>
        <v>35000</v>
      </c>
      <c r="L190" s="32"/>
      <c r="N190" s="38">
        <v>46</v>
      </c>
      <c r="O190" s="38"/>
      <c r="P190" s="40">
        <f t="shared" si="88"/>
        <v>150000</v>
      </c>
      <c r="Q190" s="40"/>
      <c r="R190" s="40">
        <f>0</f>
        <v>0</v>
      </c>
      <c r="S190" s="40"/>
      <c r="T190" s="40">
        <f t="shared" si="89"/>
        <v>1562.5</v>
      </c>
      <c r="U190" s="40"/>
      <c r="V190" s="40">
        <f t="shared" si="78"/>
        <v>1562.5</v>
      </c>
      <c r="W190" s="40"/>
      <c r="X190" s="40">
        <f t="shared" si="79"/>
        <v>150000</v>
      </c>
      <c r="Y190" s="40"/>
      <c r="AA190" s="46">
        <v>46</v>
      </c>
      <c r="AB190" s="46"/>
      <c r="AC190" s="48">
        <f t="shared" si="90"/>
        <v>59779.712621502455</v>
      </c>
      <c r="AD190" s="48"/>
      <c r="AE190" s="48">
        <f t="shared" si="80"/>
        <v>3404.1225242800106</v>
      </c>
      <c r="AF190" s="48"/>
      <c r="AG190" s="48">
        <f t="shared" si="91"/>
        <v>622.70533980731716</v>
      </c>
      <c r="AH190" s="48"/>
      <c r="AI190" s="48">
        <f t="shared" si="81"/>
        <v>4026.8278640873277</v>
      </c>
      <c r="AJ190" s="48"/>
      <c r="AK190" s="48">
        <f t="shared" si="82"/>
        <v>56375.590097222441</v>
      </c>
      <c r="AL190" s="48"/>
      <c r="AN190" s="55">
        <v>46</v>
      </c>
      <c r="AO190" s="55"/>
      <c r="AP190" s="57">
        <f t="shared" si="92"/>
        <v>46639.772762395514</v>
      </c>
      <c r="AQ190" s="57"/>
      <c r="AR190" s="57">
        <f t="shared" si="83"/>
        <v>2888.8597675374126</v>
      </c>
      <c r="AS190" s="57"/>
      <c r="AT190" s="57">
        <f t="shared" si="93"/>
        <v>485.83096627495325</v>
      </c>
      <c r="AU190" s="57"/>
      <c r="AV190" s="57">
        <f t="shared" si="84"/>
        <v>3374.690733812366</v>
      </c>
      <c r="AW190" s="57"/>
      <c r="AX190" s="57">
        <f t="shared" si="85"/>
        <v>43750.912994858103</v>
      </c>
      <c r="AY190" s="57"/>
    </row>
    <row r="191" spans="1:51" x14ac:dyDescent="0.25">
      <c r="A191" s="27">
        <v>47</v>
      </c>
      <c r="B191" s="27"/>
      <c r="C191" s="31">
        <f t="shared" si="86"/>
        <v>35000</v>
      </c>
      <c r="D191" s="31"/>
      <c r="E191" s="31">
        <f t="shared" si="75"/>
        <v>2500</v>
      </c>
      <c r="F191" s="31"/>
      <c r="G191" s="31">
        <f t="shared" si="87"/>
        <v>364.58333333333331</v>
      </c>
      <c r="H191" s="31"/>
      <c r="I191" s="31">
        <f t="shared" si="76"/>
        <v>2864.5833333333335</v>
      </c>
      <c r="J191" s="31"/>
      <c r="K191" s="31">
        <f t="shared" si="77"/>
        <v>32500</v>
      </c>
      <c r="L191" s="31"/>
      <c r="N191" s="37">
        <v>47</v>
      </c>
      <c r="O191" s="37"/>
      <c r="P191" s="39">
        <f t="shared" si="88"/>
        <v>150000</v>
      </c>
      <c r="Q191" s="39"/>
      <c r="R191" s="39">
        <f>0</f>
        <v>0</v>
      </c>
      <c r="S191" s="39"/>
      <c r="T191" s="39">
        <f t="shared" si="89"/>
        <v>1562.5</v>
      </c>
      <c r="U191" s="39"/>
      <c r="V191" s="39">
        <f t="shared" si="78"/>
        <v>1562.5</v>
      </c>
      <c r="W191" s="39"/>
      <c r="X191" s="39">
        <f t="shared" si="79"/>
        <v>150000</v>
      </c>
      <c r="Y191" s="39"/>
      <c r="AA191" s="45">
        <v>47</v>
      </c>
      <c r="AB191" s="45"/>
      <c r="AC191" s="47">
        <f t="shared" si="90"/>
        <v>56375.590097222441</v>
      </c>
      <c r="AD191" s="47"/>
      <c r="AE191" s="47">
        <f t="shared" si="80"/>
        <v>3481.5282574921721</v>
      </c>
      <c r="AF191" s="47"/>
      <c r="AG191" s="47">
        <f t="shared" si="91"/>
        <v>587.24573017940043</v>
      </c>
      <c r="AH191" s="47"/>
      <c r="AI191" s="47">
        <f t="shared" si="81"/>
        <v>4068.7739876715723</v>
      </c>
      <c r="AJ191" s="47"/>
      <c r="AK191" s="47">
        <f t="shared" si="82"/>
        <v>52894.061839730268</v>
      </c>
      <c r="AL191" s="47"/>
      <c r="AN191" s="54">
        <v>47</v>
      </c>
      <c r="AO191" s="54"/>
      <c r="AP191" s="56">
        <f t="shared" si="92"/>
        <v>43750.912994858103</v>
      </c>
      <c r="AQ191" s="56"/>
      <c r="AR191" s="56">
        <f t="shared" si="83"/>
        <v>2918.9520567825939</v>
      </c>
      <c r="AS191" s="56"/>
      <c r="AT191" s="56">
        <f t="shared" si="93"/>
        <v>455.73867702977191</v>
      </c>
      <c r="AU191" s="56"/>
      <c r="AV191" s="56">
        <f t="shared" si="84"/>
        <v>3374.690733812366</v>
      </c>
      <c r="AW191" s="56"/>
      <c r="AX191" s="56">
        <f t="shared" si="85"/>
        <v>40831.960938075506</v>
      </c>
      <c r="AY191" s="56"/>
    </row>
    <row r="192" spans="1:51" x14ac:dyDescent="0.25">
      <c r="A192" s="28">
        <v>48</v>
      </c>
      <c r="B192" s="28"/>
      <c r="C192" s="32">
        <f t="shared" si="86"/>
        <v>32500</v>
      </c>
      <c r="D192" s="32"/>
      <c r="E192" s="32">
        <f t="shared" si="75"/>
        <v>2500</v>
      </c>
      <c r="F192" s="32"/>
      <c r="G192" s="32">
        <f t="shared" si="87"/>
        <v>338.54166666666663</v>
      </c>
      <c r="H192" s="32"/>
      <c r="I192" s="32">
        <f t="shared" si="76"/>
        <v>2838.5416666666665</v>
      </c>
      <c r="J192" s="32"/>
      <c r="K192" s="32">
        <f t="shared" si="77"/>
        <v>30000</v>
      </c>
      <c r="L192" s="32"/>
      <c r="N192" s="38">
        <v>48</v>
      </c>
      <c r="O192" s="38"/>
      <c r="P192" s="40">
        <f t="shared" si="88"/>
        <v>150000</v>
      </c>
      <c r="Q192" s="40"/>
      <c r="R192" s="40">
        <f>0</f>
        <v>0</v>
      </c>
      <c r="S192" s="40"/>
      <c r="T192" s="40">
        <f t="shared" si="89"/>
        <v>1562.5</v>
      </c>
      <c r="U192" s="40"/>
      <c r="V192" s="40">
        <f t="shared" si="78"/>
        <v>1562.5</v>
      </c>
      <c r="W192" s="40"/>
      <c r="X192" s="40">
        <f t="shared" si="79"/>
        <v>150000</v>
      </c>
      <c r="Y192" s="40"/>
      <c r="AA192" s="46">
        <v>48</v>
      </c>
      <c r="AB192" s="46"/>
      <c r="AC192" s="48">
        <f t="shared" si="90"/>
        <v>52894.061839730268</v>
      </c>
      <c r="AD192" s="48"/>
      <c r="AE192" s="48">
        <f t="shared" si="80"/>
        <v>3560.1772392126272</v>
      </c>
      <c r="AF192" s="48"/>
      <c r="AG192" s="48">
        <f t="shared" si="91"/>
        <v>550.97981083052355</v>
      </c>
      <c r="AH192" s="48"/>
      <c r="AI192" s="48">
        <f t="shared" si="81"/>
        <v>4111.1570500431508</v>
      </c>
      <c r="AJ192" s="48"/>
      <c r="AK192" s="48">
        <f t="shared" si="82"/>
        <v>49333.884600517638</v>
      </c>
      <c r="AL192" s="48"/>
      <c r="AN192" s="55">
        <v>48</v>
      </c>
      <c r="AO192" s="55"/>
      <c r="AP192" s="57">
        <f t="shared" si="92"/>
        <v>40831.960938075506</v>
      </c>
      <c r="AQ192" s="57"/>
      <c r="AR192" s="57">
        <f t="shared" si="83"/>
        <v>2949.3578073740796</v>
      </c>
      <c r="AS192" s="57"/>
      <c r="AT192" s="57">
        <f t="shared" si="93"/>
        <v>425.33292643828651</v>
      </c>
      <c r="AU192" s="57"/>
      <c r="AV192" s="57">
        <f t="shared" si="84"/>
        <v>3374.690733812366</v>
      </c>
      <c r="AW192" s="57"/>
      <c r="AX192" s="57">
        <f t="shared" si="85"/>
        <v>37882.603130701427</v>
      </c>
      <c r="AY192" s="57"/>
    </row>
    <row r="193" spans="1:51" x14ac:dyDescent="0.25">
      <c r="A193" s="27">
        <v>49</v>
      </c>
      <c r="B193" s="27"/>
      <c r="C193" s="31">
        <f t="shared" si="86"/>
        <v>30000</v>
      </c>
      <c r="D193" s="31"/>
      <c r="E193" s="31">
        <f t="shared" si="75"/>
        <v>2500</v>
      </c>
      <c r="F193" s="31"/>
      <c r="G193" s="31">
        <f t="shared" si="87"/>
        <v>312.5</v>
      </c>
      <c r="H193" s="31"/>
      <c r="I193" s="31">
        <f t="shared" si="76"/>
        <v>2812.5</v>
      </c>
      <c r="J193" s="31"/>
      <c r="K193" s="31">
        <f t="shared" si="77"/>
        <v>27500</v>
      </c>
      <c r="L193" s="31"/>
      <c r="N193" s="37">
        <v>49</v>
      </c>
      <c r="O193" s="37"/>
      <c r="P193" s="39">
        <f t="shared" si="88"/>
        <v>150000</v>
      </c>
      <c r="Q193" s="39"/>
      <c r="R193" s="39">
        <f>0</f>
        <v>0</v>
      </c>
      <c r="S193" s="39"/>
      <c r="T193" s="39">
        <f t="shared" si="89"/>
        <v>1562.5</v>
      </c>
      <c r="U193" s="39"/>
      <c r="V193" s="39">
        <f t="shared" si="78"/>
        <v>1562.5</v>
      </c>
      <c r="W193" s="39"/>
      <c r="X193" s="39">
        <f t="shared" si="79"/>
        <v>150000</v>
      </c>
      <c r="Y193" s="39"/>
      <c r="AA193" s="45">
        <v>49</v>
      </c>
      <c r="AB193" s="45"/>
      <c r="AC193" s="47">
        <f t="shared" si="90"/>
        <v>49333.884600517638</v>
      </c>
      <c r="AD193" s="47"/>
      <c r="AE193" s="47">
        <f t="shared" si="80"/>
        <v>3640.0869713923753</v>
      </c>
      <c r="AF193" s="47"/>
      <c r="AG193" s="47">
        <f t="shared" si="91"/>
        <v>513.89463125539203</v>
      </c>
      <c r="AH193" s="47"/>
      <c r="AI193" s="47">
        <f t="shared" si="81"/>
        <v>4153.9816026477674</v>
      </c>
      <c r="AJ193" s="47"/>
      <c r="AK193" s="47">
        <f t="shared" si="82"/>
        <v>45693.797629125263</v>
      </c>
      <c r="AL193" s="47"/>
      <c r="AN193" s="54">
        <v>49</v>
      </c>
      <c r="AO193" s="54"/>
      <c r="AP193" s="56">
        <f t="shared" si="92"/>
        <v>37882.603130701427</v>
      </c>
      <c r="AQ193" s="56"/>
      <c r="AR193" s="56">
        <f t="shared" si="83"/>
        <v>2980.0802845342259</v>
      </c>
      <c r="AS193" s="56"/>
      <c r="AT193" s="56">
        <f t="shared" si="93"/>
        <v>394.61044927813987</v>
      </c>
      <c r="AU193" s="56"/>
      <c r="AV193" s="56">
        <f t="shared" si="84"/>
        <v>3374.690733812366</v>
      </c>
      <c r="AW193" s="56"/>
      <c r="AX193" s="56">
        <f t="shared" si="85"/>
        <v>34902.522846167201</v>
      </c>
      <c r="AY193" s="56"/>
    </row>
    <row r="194" spans="1:51" x14ac:dyDescent="0.25">
      <c r="A194" s="28">
        <v>50</v>
      </c>
      <c r="B194" s="28"/>
      <c r="C194" s="32">
        <f t="shared" si="86"/>
        <v>27500</v>
      </c>
      <c r="D194" s="32"/>
      <c r="E194" s="32">
        <f t="shared" si="75"/>
        <v>2500</v>
      </c>
      <c r="F194" s="32"/>
      <c r="G194" s="32">
        <f t="shared" si="87"/>
        <v>286.45833333333331</v>
      </c>
      <c r="H194" s="32"/>
      <c r="I194" s="32">
        <f t="shared" si="76"/>
        <v>2786.4583333333335</v>
      </c>
      <c r="J194" s="32"/>
      <c r="K194" s="32">
        <f t="shared" si="77"/>
        <v>25000</v>
      </c>
      <c r="L194" s="32"/>
      <c r="N194" s="38">
        <v>50</v>
      </c>
      <c r="O194" s="38"/>
      <c r="P194" s="40">
        <f t="shared" si="88"/>
        <v>150000</v>
      </c>
      <c r="Q194" s="40"/>
      <c r="R194" s="40">
        <f>0</f>
        <v>0</v>
      </c>
      <c r="S194" s="40"/>
      <c r="T194" s="40">
        <f t="shared" si="89"/>
        <v>1562.5</v>
      </c>
      <c r="U194" s="40"/>
      <c r="V194" s="40">
        <f t="shared" si="78"/>
        <v>1562.5</v>
      </c>
      <c r="W194" s="40"/>
      <c r="X194" s="40">
        <f t="shared" si="79"/>
        <v>150000</v>
      </c>
      <c r="Y194" s="40"/>
      <c r="AA194" s="46">
        <v>50</v>
      </c>
      <c r="AB194" s="46"/>
      <c r="AC194" s="48">
        <f t="shared" si="90"/>
        <v>45693.797629125263</v>
      </c>
      <c r="AD194" s="48"/>
      <c r="AE194" s="48">
        <f t="shared" si="80"/>
        <v>3721.2751857052936</v>
      </c>
      <c r="AF194" s="48"/>
      <c r="AG194" s="48">
        <f t="shared" si="91"/>
        <v>475.97705863672149</v>
      </c>
      <c r="AH194" s="48"/>
      <c r="AI194" s="48">
        <f t="shared" si="81"/>
        <v>4197.2522443420148</v>
      </c>
      <c r="AJ194" s="48"/>
      <c r="AK194" s="48">
        <f t="shared" si="82"/>
        <v>41972.52244341997</v>
      </c>
      <c r="AL194" s="48"/>
      <c r="AN194" s="55">
        <v>50</v>
      </c>
      <c r="AO194" s="55"/>
      <c r="AP194" s="57">
        <f t="shared" si="92"/>
        <v>34902.522846167201</v>
      </c>
      <c r="AQ194" s="57"/>
      <c r="AR194" s="57">
        <f t="shared" si="83"/>
        <v>3011.1227874981241</v>
      </c>
      <c r="AS194" s="57"/>
      <c r="AT194" s="57">
        <f t="shared" si="93"/>
        <v>363.56794631424168</v>
      </c>
      <c r="AU194" s="57"/>
      <c r="AV194" s="57">
        <f t="shared" si="84"/>
        <v>3374.690733812366</v>
      </c>
      <c r="AW194" s="57"/>
      <c r="AX194" s="57">
        <f t="shared" si="85"/>
        <v>31891.400058669078</v>
      </c>
      <c r="AY194" s="57"/>
    </row>
    <row r="195" spans="1:51" x14ac:dyDescent="0.25">
      <c r="A195" s="27">
        <v>51</v>
      </c>
      <c r="B195" s="27"/>
      <c r="C195" s="31">
        <f t="shared" si="86"/>
        <v>25000</v>
      </c>
      <c r="D195" s="31"/>
      <c r="E195" s="31">
        <f t="shared" si="75"/>
        <v>2500</v>
      </c>
      <c r="F195" s="31"/>
      <c r="G195" s="31">
        <f t="shared" si="87"/>
        <v>260.41666666666663</v>
      </c>
      <c r="H195" s="31"/>
      <c r="I195" s="31">
        <f t="shared" si="76"/>
        <v>2760.4166666666665</v>
      </c>
      <c r="J195" s="31"/>
      <c r="K195" s="31">
        <f t="shared" si="77"/>
        <v>22500</v>
      </c>
      <c r="L195" s="31"/>
      <c r="N195" s="37">
        <v>51</v>
      </c>
      <c r="O195" s="37"/>
      <c r="P195" s="39">
        <f t="shared" si="88"/>
        <v>150000</v>
      </c>
      <c r="Q195" s="39"/>
      <c r="R195" s="39">
        <f>0</f>
        <v>0</v>
      </c>
      <c r="S195" s="39"/>
      <c r="T195" s="39">
        <f t="shared" si="89"/>
        <v>1562.5</v>
      </c>
      <c r="U195" s="39"/>
      <c r="V195" s="39">
        <f t="shared" si="78"/>
        <v>1562.5</v>
      </c>
      <c r="W195" s="39"/>
      <c r="X195" s="39">
        <f t="shared" si="79"/>
        <v>150000</v>
      </c>
      <c r="Y195" s="39"/>
      <c r="AA195" s="45">
        <v>51</v>
      </c>
      <c r="AB195" s="45"/>
      <c r="AC195" s="47">
        <f t="shared" si="90"/>
        <v>41972.52244341997</v>
      </c>
      <c r="AD195" s="47"/>
      <c r="AE195" s="47">
        <f t="shared" si="80"/>
        <v>3803.7598464349526</v>
      </c>
      <c r="AF195" s="47"/>
      <c r="AG195" s="47">
        <f t="shared" si="91"/>
        <v>437.21377545229132</v>
      </c>
      <c r="AH195" s="47"/>
      <c r="AI195" s="47">
        <f t="shared" si="81"/>
        <v>4240.973621887244</v>
      </c>
      <c r="AJ195" s="47"/>
      <c r="AK195" s="47">
        <f t="shared" si="82"/>
        <v>38168.76259698502</v>
      </c>
      <c r="AL195" s="47"/>
      <c r="AN195" s="54">
        <v>51</v>
      </c>
      <c r="AO195" s="54"/>
      <c r="AP195" s="56">
        <f t="shared" si="92"/>
        <v>31891.400058669078</v>
      </c>
      <c r="AQ195" s="56"/>
      <c r="AR195" s="56">
        <f t="shared" si="83"/>
        <v>3042.4886498678966</v>
      </c>
      <c r="AS195" s="56"/>
      <c r="AT195" s="56">
        <f t="shared" si="93"/>
        <v>332.20208394446956</v>
      </c>
      <c r="AU195" s="56"/>
      <c r="AV195" s="56">
        <f t="shared" si="84"/>
        <v>3374.690733812366</v>
      </c>
      <c r="AW195" s="56"/>
      <c r="AX195" s="56">
        <f t="shared" si="85"/>
        <v>28848.911408801181</v>
      </c>
      <c r="AY195" s="56"/>
    </row>
    <row r="196" spans="1:51" x14ac:dyDescent="0.25">
      <c r="A196" s="28">
        <v>52</v>
      </c>
      <c r="B196" s="28"/>
      <c r="C196" s="32">
        <f t="shared" si="86"/>
        <v>22500</v>
      </c>
      <c r="D196" s="32"/>
      <c r="E196" s="32">
        <f t="shared" si="75"/>
        <v>2500</v>
      </c>
      <c r="F196" s="32"/>
      <c r="G196" s="32">
        <f t="shared" si="87"/>
        <v>234.375</v>
      </c>
      <c r="H196" s="32"/>
      <c r="I196" s="32">
        <f t="shared" si="76"/>
        <v>2734.375</v>
      </c>
      <c r="J196" s="32"/>
      <c r="K196" s="32">
        <f t="shared" si="77"/>
        <v>20000</v>
      </c>
      <c r="L196" s="32"/>
      <c r="N196" s="38">
        <v>52</v>
      </c>
      <c r="O196" s="38"/>
      <c r="P196" s="40">
        <f t="shared" si="88"/>
        <v>150000</v>
      </c>
      <c r="Q196" s="40"/>
      <c r="R196" s="40">
        <f>0</f>
        <v>0</v>
      </c>
      <c r="S196" s="40"/>
      <c r="T196" s="40">
        <f t="shared" si="89"/>
        <v>1562.5</v>
      </c>
      <c r="U196" s="40"/>
      <c r="V196" s="40">
        <f t="shared" si="78"/>
        <v>1562.5</v>
      </c>
      <c r="W196" s="40"/>
      <c r="X196" s="40">
        <f t="shared" si="79"/>
        <v>150000</v>
      </c>
      <c r="Y196" s="40"/>
      <c r="AA196" s="46">
        <v>52</v>
      </c>
      <c r="AB196" s="46"/>
      <c r="AC196" s="48">
        <f t="shared" si="90"/>
        <v>38168.76259698502</v>
      </c>
      <c r="AD196" s="48"/>
      <c r="AE196" s="48">
        <f t="shared" si="80"/>
        <v>3887.5591533966426</v>
      </c>
      <c r="AF196" s="48"/>
      <c r="AG196" s="48">
        <f t="shared" si="91"/>
        <v>397.59127705192725</v>
      </c>
      <c r="AH196" s="48"/>
      <c r="AI196" s="48">
        <f t="shared" si="81"/>
        <v>4285.1504304485698</v>
      </c>
      <c r="AJ196" s="48"/>
      <c r="AK196" s="48">
        <f t="shared" si="82"/>
        <v>34281.203443588376</v>
      </c>
      <c r="AL196" s="48"/>
      <c r="AN196" s="55">
        <v>52</v>
      </c>
      <c r="AO196" s="55"/>
      <c r="AP196" s="57">
        <f t="shared" si="92"/>
        <v>28848.911408801181</v>
      </c>
      <c r="AQ196" s="57"/>
      <c r="AR196" s="57">
        <f t="shared" si="83"/>
        <v>3074.1812399706869</v>
      </c>
      <c r="AS196" s="57"/>
      <c r="AT196" s="57">
        <f t="shared" si="93"/>
        <v>300.50949384167893</v>
      </c>
      <c r="AU196" s="57"/>
      <c r="AV196" s="57">
        <f t="shared" si="84"/>
        <v>3374.690733812366</v>
      </c>
      <c r="AW196" s="57"/>
      <c r="AX196" s="57">
        <f t="shared" si="85"/>
        <v>25774.730168830494</v>
      </c>
      <c r="AY196" s="57"/>
    </row>
    <row r="197" spans="1:51" x14ac:dyDescent="0.25">
      <c r="A197" s="27">
        <v>53</v>
      </c>
      <c r="B197" s="27"/>
      <c r="C197" s="31">
        <f t="shared" si="86"/>
        <v>20000</v>
      </c>
      <c r="D197" s="31"/>
      <c r="E197" s="31">
        <f t="shared" si="75"/>
        <v>2500</v>
      </c>
      <c r="F197" s="31"/>
      <c r="G197" s="31">
        <f t="shared" si="87"/>
        <v>208.33333333333331</v>
      </c>
      <c r="H197" s="31"/>
      <c r="I197" s="31">
        <f t="shared" si="76"/>
        <v>2708.3333333333335</v>
      </c>
      <c r="J197" s="31"/>
      <c r="K197" s="31">
        <f t="shared" si="77"/>
        <v>17500</v>
      </c>
      <c r="L197" s="31"/>
      <c r="N197" s="37">
        <v>53</v>
      </c>
      <c r="O197" s="37"/>
      <c r="P197" s="39">
        <f t="shared" si="88"/>
        <v>150000</v>
      </c>
      <c r="Q197" s="39"/>
      <c r="R197" s="39">
        <f>0</f>
        <v>0</v>
      </c>
      <c r="S197" s="39"/>
      <c r="T197" s="39">
        <f t="shared" si="89"/>
        <v>1562.5</v>
      </c>
      <c r="U197" s="39"/>
      <c r="V197" s="39">
        <f t="shared" si="78"/>
        <v>1562.5</v>
      </c>
      <c r="W197" s="39"/>
      <c r="X197" s="39">
        <f t="shared" si="79"/>
        <v>150000</v>
      </c>
      <c r="Y197" s="39"/>
      <c r="AA197" s="45">
        <v>53</v>
      </c>
      <c r="AB197" s="45"/>
      <c r="AC197" s="47">
        <f t="shared" si="90"/>
        <v>34281.203443588376</v>
      </c>
      <c r="AD197" s="47"/>
      <c r="AE197" s="47">
        <f t="shared" si="80"/>
        <v>3972.6915448950313</v>
      </c>
      <c r="AF197" s="47"/>
      <c r="AG197" s="47">
        <f t="shared" si="91"/>
        <v>357.09586920404558</v>
      </c>
      <c r="AH197" s="47"/>
      <c r="AI197" s="47">
        <f t="shared" si="81"/>
        <v>4329.7874140990771</v>
      </c>
      <c r="AJ197" s="47"/>
      <c r="AK197" s="47">
        <f t="shared" si="82"/>
        <v>30308.511898693345</v>
      </c>
      <c r="AL197" s="47"/>
      <c r="AN197" s="54">
        <v>53</v>
      </c>
      <c r="AO197" s="54"/>
      <c r="AP197" s="56">
        <f t="shared" si="92"/>
        <v>25774.730168830494</v>
      </c>
      <c r="AQ197" s="56"/>
      <c r="AR197" s="56">
        <f t="shared" si="83"/>
        <v>3106.2039612203816</v>
      </c>
      <c r="AS197" s="56"/>
      <c r="AT197" s="56">
        <f t="shared" si="93"/>
        <v>268.48677259198428</v>
      </c>
      <c r="AU197" s="56"/>
      <c r="AV197" s="56">
        <f t="shared" si="84"/>
        <v>3374.690733812366</v>
      </c>
      <c r="AW197" s="56"/>
      <c r="AX197" s="56">
        <f t="shared" si="85"/>
        <v>22668.526207610113</v>
      </c>
      <c r="AY197" s="56"/>
    </row>
    <row r="198" spans="1:51" x14ac:dyDescent="0.25">
      <c r="A198" s="28">
        <v>54</v>
      </c>
      <c r="B198" s="28"/>
      <c r="C198" s="32">
        <f t="shared" si="86"/>
        <v>17500</v>
      </c>
      <c r="D198" s="32"/>
      <c r="E198" s="32">
        <f t="shared" si="75"/>
        <v>2500</v>
      </c>
      <c r="F198" s="32"/>
      <c r="G198" s="32">
        <f t="shared" si="87"/>
        <v>182.29166666666666</v>
      </c>
      <c r="H198" s="32"/>
      <c r="I198" s="32">
        <f t="shared" si="76"/>
        <v>2682.2916666666665</v>
      </c>
      <c r="J198" s="32"/>
      <c r="K198" s="32">
        <f t="shared" si="77"/>
        <v>15000</v>
      </c>
      <c r="L198" s="32"/>
      <c r="N198" s="38">
        <v>54</v>
      </c>
      <c r="O198" s="38"/>
      <c r="P198" s="40">
        <f t="shared" si="88"/>
        <v>150000</v>
      </c>
      <c r="Q198" s="40"/>
      <c r="R198" s="40">
        <f>0</f>
        <v>0</v>
      </c>
      <c r="S198" s="40"/>
      <c r="T198" s="40">
        <f t="shared" si="89"/>
        <v>1562.5</v>
      </c>
      <c r="U198" s="40"/>
      <c r="V198" s="40">
        <f t="shared" si="78"/>
        <v>1562.5</v>
      </c>
      <c r="W198" s="40"/>
      <c r="X198" s="40">
        <f t="shared" si="79"/>
        <v>150000</v>
      </c>
      <c r="Y198" s="40"/>
      <c r="AA198" s="46">
        <v>54</v>
      </c>
      <c r="AB198" s="46"/>
      <c r="AC198" s="48">
        <f t="shared" si="90"/>
        <v>30308.511898693345</v>
      </c>
      <c r="AD198" s="48"/>
      <c r="AE198" s="48">
        <f t="shared" si="80"/>
        <v>4059.1757007178867</v>
      </c>
      <c r="AF198" s="48"/>
      <c r="AG198" s="48">
        <f t="shared" si="91"/>
        <v>315.71366561138899</v>
      </c>
      <c r="AH198" s="48"/>
      <c r="AI198" s="48">
        <f t="shared" si="81"/>
        <v>4374.8893663292756</v>
      </c>
      <c r="AJ198" s="48"/>
      <c r="AK198" s="48">
        <f t="shared" si="82"/>
        <v>26249.336197975459</v>
      </c>
      <c r="AL198" s="48"/>
      <c r="AN198" s="55">
        <v>54</v>
      </c>
      <c r="AO198" s="55"/>
      <c r="AP198" s="57">
        <f t="shared" si="92"/>
        <v>22668.526207610113</v>
      </c>
      <c r="AQ198" s="57"/>
      <c r="AR198" s="57">
        <f t="shared" si="83"/>
        <v>3138.5602524830938</v>
      </c>
      <c r="AS198" s="57"/>
      <c r="AT198" s="57">
        <f t="shared" si="93"/>
        <v>236.13048132927202</v>
      </c>
      <c r="AU198" s="57"/>
      <c r="AV198" s="57">
        <f t="shared" si="84"/>
        <v>3374.690733812366</v>
      </c>
      <c r="AW198" s="57"/>
      <c r="AX198" s="57">
        <f t="shared" si="85"/>
        <v>19529.96595512702</v>
      </c>
      <c r="AY198" s="57"/>
    </row>
    <row r="199" spans="1:51" x14ac:dyDescent="0.25">
      <c r="A199" s="27">
        <v>55</v>
      </c>
      <c r="B199" s="27"/>
      <c r="C199" s="31">
        <f t="shared" si="86"/>
        <v>15000</v>
      </c>
      <c r="D199" s="31"/>
      <c r="E199" s="31">
        <f t="shared" si="75"/>
        <v>2500</v>
      </c>
      <c r="F199" s="31"/>
      <c r="G199" s="31">
        <f t="shared" si="87"/>
        <v>156.25</v>
      </c>
      <c r="H199" s="31"/>
      <c r="I199" s="31">
        <f t="shared" si="76"/>
        <v>2656.25</v>
      </c>
      <c r="J199" s="31"/>
      <c r="K199" s="31">
        <f t="shared" si="77"/>
        <v>12500</v>
      </c>
      <c r="L199" s="31"/>
      <c r="N199" s="37">
        <v>55</v>
      </c>
      <c r="O199" s="37"/>
      <c r="P199" s="39">
        <f t="shared" si="88"/>
        <v>150000</v>
      </c>
      <c r="Q199" s="39"/>
      <c r="R199" s="39">
        <f>0</f>
        <v>0</v>
      </c>
      <c r="S199" s="39"/>
      <c r="T199" s="39">
        <f t="shared" si="89"/>
        <v>1562.5</v>
      </c>
      <c r="U199" s="39"/>
      <c r="V199" s="39">
        <f t="shared" si="78"/>
        <v>1562.5</v>
      </c>
      <c r="W199" s="39"/>
      <c r="X199" s="39">
        <f t="shared" si="79"/>
        <v>150000</v>
      </c>
      <c r="Y199" s="39"/>
      <c r="AA199" s="45">
        <v>55</v>
      </c>
      <c r="AB199" s="45"/>
      <c r="AC199" s="47">
        <f t="shared" si="90"/>
        <v>26249.336197975459</v>
      </c>
      <c r="AD199" s="47"/>
      <c r="AE199" s="47">
        <f t="shared" si="80"/>
        <v>4147.0305451662953</v>
      </c>
      <c r="AF199" s="47"/>
      <c r="AG199" s="47">
        <f t="shared" si="91"/>
        <v>273.43058539557768</v>
      </c>
      <c r="AH199" s="47"/>
      <c r="AI199" s="47">
        <f t="shared" si="81"/>
        <v>4420.4611305618728</v>
      </c>
      <c r="AJ199" s="47"/>
      <c r="AK199" s="47">
        <f t="shared" si="82"/>
        <v>22102.305652809162</v>
      </c>
      <c r="AL199" s="47"/>
      <c r="AN199" s="54">
        <v>55</v>
      </c>
      <c r="AO199" s="54"/>
      <c r="AP199" s="56">
        <f t="shared" si="92"/>
        <v>19529.96595512702</v>
      </c>
      <c r="AQ199" s="56"/>
      <c r="AR199" s="56">
        <f t="shared" si="83"/>
        <v>3171.2535884464596</v>
      </c>
      <c r="AS199" s="56"/>
      <c r="AT199" s="56">
        <f t="shared" si="93"/>
        <v>203.43714536590645</v>
      </c>
      <c r="AU199" s="56"/>
      <c r="AV199" s="56">
        <f t="shared" si="84"/>
        <v>3374.690733812366</v>
      </c>
      <c r="AW199" s="56"/>
      <c r="AX199" s="56">
        <f t="shared" si="85"/>
        <v>16358.71236668056</v>
      </c>
      <c r="AY199" s="56"/>
    </row>
    <row r="200" spans="1:51" x14ac:dyDescent="0.25">
      <c r="A200" s="28">
        <v>56</v>
      </c>
      <c r="B200" s="28"/>
      <c r="C200" s="32">
        <f t="shared" si="86"/>
        <v>12500</v>
      </c>
      <c r="D200" s="32"/>
      <c r="E200" s="32">
        <f t="shared" si="75"/>
        <v>2500</v>
      </c>
      <c r="F200" s="32"/>
      <c r="G200" s="32">
        <f t="shared" si="87"/>
        <v>130.20833333333331</v>
      </c>
      <c r="H200" s="32"/>
      <c r="I200" s="32">
        <f t="shared" si="76"/>
        <v>2630.2083333333335</v>
      </c>
      <c r="J200" s="32"/>
      <c r="K200" s="32">
        <f t="shared" si="77"/>
        <v>10000</v>
      </c>
      <c r="L200" s="32"/>
      <c r="N200" s="38">
        <v>56</v>
      </c>
      <c r="O200" s="38"/>
      <c r="P200" s="40">
        <f t="shared" si="88"/>
        <v>150000</v>
      </c>
      <c r="Q200" s="40"/>
      <c r="R200" s="40">
        <f>0</f>
        <v>0</v>
      </c>
      <c r="S200" s="40"/>
      <c r="T200" s="40">
        <f t="shared" si="89"/>
        <v>1562.5</v>
      </c>
      <c r="U200" s="40"/>
      <c r="V200" s="40">
        <f t="shared" si="78"/>
        <v>1562.5</v>
      </c>
      <c r="W200" s="40"/>
      <c r="X200" s="40">
        <f t="shared" si="79"/>
        <v>150000</v>
      </c>
      <c r="Y200" s="40"/>
      <c r="AA200" s="46">
        <v>56</v>
      </c>
      <c r="AB200" s="46"/>
      <c r="AC200" s="48">
        <f t="shared" si="90"/>
        <v>22102.305652809162</v>
      </c>
      <c r="AD200" s="48"/>
      <c r="AE200" s="48">
        <f t="shared" si="80"/>
        <v>4236.2752501217965</v>
      </c>
      <c r="AF200" s="48"/>
      <c r="AG200" s="48">
        <f t="shared" si="91"/>
        <v>230.23235055009542</v>
      </c>
      <c r="AH200" s="48"/>
      <c r="AI200" s="48">
        <f t="shared" si="81"/>
        <v>4466.5076006718919</v>
      </c>
      <c r="AJ200" s="48"/>
      <c r="AK200" s="48">
        <f t="shared" si="82"/>
        <v>17866.030402687364</v>
      </c>
      <c r="AL200" s="48"/>
      <c r="AN200" s="55">
        <v>56</v>
      </c>
      <c r="AO200" s="55"/>
      <c r="AP200" s="57">
        <f t="shared" si="92"/>
        <v>16358.71236668056</v>
      </c>
      <c r="AQ200" s="57"/>
      <c r="AR200" s="57">
        <f t="shared" si="83"/>
        <v>3204.2874799927768</v>
      </c>
      <c r="AS200" s="57"/>
      <c r="AT200" s="57">
        <f t="shared" si="93"/>
        <v>170.40325381958917</v>
      </c>
      <c r="AU200" s="57"/>
      <c r="AV200" s="57">
        <f t="shared" si="84"/>
        <v>3374.690733812366</v>
      </c>
      <c r="AW200" s="57"/>
      <c r="AX200" s="57">
        <f t="shared" si="85"/>
        <v>13154.424886687782</v>
      </c>
      <c r="AY200" s="57"/>
    </row>
    <row r="201" spans="1:51" x14ac:dyDescent="0.25">
      <c r="A201" s="27">
        <v>57</v>
      </c>
      <c r="B201" s="27"/>
      <c r="C201" s="31">
        <f t="shared" si="86"/>
        <v>10000</v>
      </c>
      <c r="D201" s="31"/>
      <c r="E201" s="31">
        <f t="shared" si="75"/>
        <v>2500</v>
      </c>
      <c r="F201" s="31"/>
      <c r="G201" s="31">
        <f t="shared" si="87"/>
        <v>104.16666666666666</v>
      </c>
      <c r="H201" s="31"/>
      <c r="I201" s="31">
        <f t="shared" si="76"/>
        <v>2604.1666666666665</v>
      </c>
      <c r="J201" s="31"/>
      <c r="K201" s="31">
        <f t="shared" si="77"/>
        <v>7500</v>
      </c>
      <c r="L201" s="31"/>
      <c r="N201" s="37">
        <v>57</v>
      </c>
      <c r="O201" s="37"/>
      <c r="P201" s="39">
        <f t="shared" si="88"/>
        <v>150000</v>
      </c>
      <c r="Q201" s="39"/>
      <c r="R201" s="39">
        <f>0</f>
        <v>0</v>
      </c>
      <c r="S201" s="39"/>
      <c r="T201" s="39">
        <f t="shared" si="89"/>
        <v>1562.5</v>
      </c>
      <c r="U201" s="39"/>
      <c r="V201" s="39">
        <f t="shared" si="78"/>
        <v>1562.5</v>
      </c>
      <c r="W201" s="39"/>
      <c r="X201" s="39">
        <f t="shared" si="79"/>
        <v>150000</v>
      </c>
      <c r="Y201" s="39"/>
      <c r="AA201" s="45">
        <v>57</v>
      </c>
      <c r="AB201" s="45"/>
      <c r="AC201" s="47">
        <f t="shared" si="90"/>
        <v>17866.030402687364</v>
      </c>
      <c r="AD201" s="47"/>
      <c r="AE201" s="47">
        <f t="shared" si="80"/>
        <v>4326.9292381508967</v>
      </c>
      <c r="AF201" s="47"/>
      <c r="AG201" s="47">
        <f t="shared" si="91"/>
        <v>186.10448336132669</v>
      </c>
      <c r="AH201" s="47"/>
      <c r="AI201" s="47">
        <f t="shared" si="81"/>
        <v>4513.0337215122236</v>
      </c>
      <c r="AJ201" s="47"/>
      <c r="AK201" s="47">
        <f t="shared" si="82"/>
        <v>13539.101164536467</v>
      </c>
      <c r="AL201" s="47"/>
      <c r="AN201" s="54">
        <v>57</v>
      </c>
      <c r="AO201" s="54"/>
      <c r="AP201" s="56">
        <f t="shared" si="92"/>
        <v>13154.424886687782</v>
      </c>
      <c r="AQ201" s="56"/>
      <c r="AR201" s="56">
        <f t="shared" si="83"/>
        <v>3237.6654745760352</v>
      </c>
      <c r="AS201" s="56"/>
      <c r="AT201" s="56">
        <f t="shared" si="93"/>
        <v>137.02525923633107</v>
      </c>
      <c r="AU201" s="56"/>
      <c r="AV201" s="56">
        <f t="shared" si="84"/>
        <v>3374.690733812366</v>
      </c>
      <c r="AW201" s="56"/>
      <c r="AX201" s="56">
        <f t="shared" si="85"/>
        <v>9916.7594121117472</v>
      </c>
      <c r="AY201" s="56"/>
    </row>
    <row r="202" spans="1:51" x14ac:dyDescent="0.25">
      <c r="A202" s="28">
        <v>58</v>
      </c>
      <c r="B202" s="28"/>
      <c r="C202" s="32">
        <f t="shared" si="86"/>
        <v>7500</v>
      </c>
      <c r="D202" s="32"/>
      <c r="E202" s="32">
        <f t="shared" si="75"/>
        <v>2500</v>
      </c>
      <c r="F202" s="32"/>
      <c r="G202" s="32">
        <f t="shared" si="87"/>
        <v>78.125</v>
      </c>
      <c r="H202" s="32"/>
      <c r="I202" s="32">
        <f t="shared" si="76"/>
        <v>2578.125</v>
      </c>
      <c r="J202" s="32"/>
      <c r="K202" s="32">
        <f t="shared" si="77"/>
        <v>5000</v>
      </c>
      <c r="L202" s="32"/>
      <c r="N202" s="38">
        <v>58</v>
      </c>
      <c r="O202" s="38"/>
      <c r="P202" s="40">
        <f t="shared" si="88"/>
        <v>150000</v>
      </c>
      <c r="Q202" s="40"/>
      <c r="R202" s="40">
        <f>0</f>
        <v>0</v>
      </c>
      <c r="S202" s="40"/>
      <c r="T202" s="40">
        <f t="shared" si="89"/>
        <v>1562.5</v>
      </c>
      <c r="U202" s="40"/>
      <c r="V202" s="40">
        <f t="shared" si="78"/>
        <v>1562.5</v>
      </c>
      <c r="W202" s="40"/>
      <c r="X202" s="40">
        <f t="shared" si="79"/>
        <v>150000</v>
      </c>
      <c r="Y202" s="40"/>
      <c r="AA202" s="46">
        <v>58</v>
      </c>
      <c r="AB202" s="46"/>
      <c r="AC202" s="48">
        <f t="shared" si="90"/>
        <v>13539.101164536467</v>
      </c>
      <c r="AD202" s="48"/>
      <c r="AE202" s="48">
        <f t="shared" si="80"/>
        <v>4419.0121856473879</v>
      </c>
      <c r="AF202" s="48"/>
      <c r="AG202" s="48">
        <f t="shared" si="91"/>
        <v>141.03230379725485</v>
      </c>
      <c r="AH202" s="48"/>
      <c r="AI202" s="48">
        <f t="shared" si="81"/>
        <v>4560.0444894446427</v>
      </c>
      <c r="AJ202" s="48"/>
      <c r="AK202" s="48">
        <f t="shared" si="82"/>
        <v>9120.0889788890781</v>
      </c>
      <c r="AL202" s="48"/>
      <c r="AN202" s="55">
        <v>58</v>
      </c>
      <c r="AO202" s="55"/>
      <c r="AP202" s="57">
        <f t="shared" si="92"/>
        <v>9916.7594121117472</v>
      </c>
      <c r="AQ202" s="57"/>
      <c r="AR202" s="57">
        <f t="shared" si="83"/>
        <v>3271.3911566028687</v>
      </c>
      <c r="AS202" s="57"/>
      <c r="AT202" s="57">
        <f t="shared" si="93"/>
        <v>103.29957720949736</v>
      </c>
      <c r="AU202" s="57"/>
      <c r="AV202" s="57">
        <f t="shared" si="84"/>
        <v>3374.690733812366</v>
      </c>
      <c r="AW202" s="57"/>
      <c r="AX202" s="57">
        <f t="shared" si="85"/>
        <v>6645.3682555088781</v>
      </c>
      <c r="AY202" s="57"/>
    </row>
    <row r="203" spans="1:51" x14ac:dyDescent="0.25">
      <c r="A203" s="27">
        <v>59</v>
      </c>
      <c r="B203" s="27"/>
      <c r="C203" s="31">
        <f t="shared" si="86"/>
        <v>5000</v>
      </c>
      <c r="D203" s="31"/>
      <c r="E203" s="31">
        <f t="shared" si="75"/>
        <v>2500</v>
      </c>
      <c r="F203" s="31"/>
      <c r="G203" s="31">
        <f t="shared" si="87"/>
        <v>52.083333333333329</v>
      </c>
      <c r="H203" s="31"/>
      <c r="I203" s="31">
        <f t="shared" si="76"/>
        <v>2552.0833333333335</v>
      </c>
      <c r="J203" s="31"/>
      <c r="K203" s="31">
        <f t="shared" si="77"/>
        <v>2500</v>
      </c>
      <c r="L203" s="31"/>
      <c r="N203" s="37">
        <v>59</v>
      </c>
      <c r="O203" s="37"/>
      <c r="P203" s="39">
        <f t="shared" si="88"/>
        <v>150000</v>
      </c>
      <c r="Q203" s="39"/>
      <c r="R203" s="39">
        <f>0</f>
        <v>0</v>
      </c>
      <c r="S203" s="39"/>
      <c r="T203" s="39">
        <f t="shared" si="89"/>
        <v>1562.5</v>
      </c>
      <c r="U203" s="39"/>
      <c r="V203" s="39">
        <f t="shared" si="78"/>
        <v>1562.5</v>
      </c>
      <c r="W203" s="39"/>
      <c r="X203" s="39">
        <f t="shared" si="79"/>
        <v>150000</v>
      </c>
      <c r="Y203" s="39"/>
      <c r="AA203" s="45">
        <v>59</v>
      </c>
      <c r="AB203" s="45"/>
      <c r="AC203" s="47">
        <f t="shared" si="90"/>
        <v>9120.0889788890781</v>
      </c>
      <c r="AD203" s="47"/>
      <c r="AE203" s="47">
        <f t="shared" si="80"/>
        <v>4512.5440260129299</v>
      </c>
      <c r="AF203" s="47"/>
      <c r="AG203" s="47">
        <f t="shared" si="91"/>
        <v>95.000926863427892</v>
      </c>
      <c r="AH203" s="47"/>
      <c r="AI203" s="47">
        <f t="shared" si="81"/>
        <v>4607.5449528763575</v>
      </c>
      <c r="AJ203" s="47"/>
      <c r="AK203" s="47">
        <f t="shared" si="82"/>
        <v>4607.5449528761483</v>
      </c>
      <c r="AL203" s="47"/>
      <c r="AN203" s="54">
        <v>59</v>
      </c>
      <c r="AO203" s="54"/>
      <c r="AP203" s="56">
        <f t="shared" si="92"/>
        <v>6645.3682555088781</v>
      </c>
      <c r="AQ203" s="56"/>
      <c r="AR203" s="56">
        <f t="shared" si="83"/>
        <v>3305.4681478174821</v>
      </c>
      <c r="AS203" s="56"/>
      <c r="AT203" s="56">
        <f t="shared" si="93"/>
        <v>69.222585994884142</v>
      </c>
      <c r="AU203" s="56"/>
      <c r="AV203" s="56">
        <f t="shared" si="84"/>
        <v>3374.690733812366</v>
      </c>
      <c r="AW203" s="56"/>
      <c r="AX203" s="56">
        <f t="shared" si="85"/>
        <v>3339.900107691396</v>
      </c>
      <c r="AY203" s="56"/>
    </row>
    <row r="204" spans="1:51" x14ac:dyDescent="0.25">
      <c r="A204" s="28">
        <v>60</v>
      </c>
      <c r="B204" s="28"/>
      <c r="C204" s="32">
        <f t="shared" si="86"/>
        <v>2500</v>
      </c>
      <c r="D204" s="32"/>
      <c r="E204" s="32">
        <f t="shared" si="75"/>
        <v>2500</v>
      </c>
      <c r="F204" s="32"/>
      <c r="G204" s="32">
        <f t="shared" si="87"/>
        <v>26.041666666666664</v>
      </c>
      <c r="H204" s="32"/>
      <c r="I204" s="32">
        <f t="shared" si="76"/>
        <v>2526.0416666666665</v>
      </c>
      <c r="J204" s="32"/>
      <c r="K204" s="32">
        <f t="shared" si="77"/>
        <v>0</v>
      </c>
      <c r="L204" s="32"/>
      <c r="N204" s="38">
        <v>60</v>
      </c>
      <c r="O204" s="38"/>
      <c r="P204" s="40">
        <f t="shared" si="88"/>
        <v>150000</v>
      </c>
      <c r="Q204" s="40"/>
      <c r="R204" s="40">
        <f>C4</f>
        <v>150000</v>
      </c>
      <c r="S204" s="40"/>
      <c r="T204" s="40">
        <f t="shared" si="89"/>
        <v>1562.5</v>
      </c>
      <c r="U204" s="40"/>
      <c r="V204" s="40">
        <f t="shared" si="78"/>
        <v>151562.5</v>
      </c>
      <c r="W204" s="40"/>
      <c r="X204" s="40">
        <f t="shared" si="79"/>
        <v>0</v>
      </c>
      <c r="Y204" s="40"/>
      <c r="AA204" s="46">
        <v>60</v>
      </c>
      <c r="AB204" s="46"/>
      <c r="AC204" s="48">
        <f t="shared" si="90"/>
        <v>4607.5449528761483</v>
      </c>
      <c r="AD204" s="48"/>
      <c r="AE204" s="48">
        <f t="shared" si="80"/>
        <v>4607.5449528763611</v>
      </c>
      <c r="AF204" s="48"/>
      <c r="AG204" s="48">
        <f t="shared" si="91"/>
        <v>47.995259925793206</v>
      </c>
      <c r="AH204" s="48"/>
      <c r="AI204" s="48">
        <f>($AC$145/60)*((1+$E$4)^AA204)</f>
        <v>4655.5402128021542</v>
      </c>
      <c r="AJ204" s="48"/>
      <c r="AK204" s="48">
        <f t="shared" si="82"/>
        <v>-2.1282176021486521E-10</v>
      </c>
      <c r="AL204" s="48"/>
      <c r="AN204" s="55">
        <v>60</v>
      </c>
      <c r="AO204" s="55"/>
      <c r="AP204" s="57">
        <f t="shared" si="92"/>
        <v>3339.900107691396</v>
      </c>
      <c r="AQ204" s="57"/>
      <c r="AR204" s="57">
        <f t="shared" si="83"/>
        <v>3339.9001076905806</v>
      </c>
      <c r="AS204" s="57"/>
      <c r="AT204" s="57">
        <f t="shared" si="93"/>
        <v>34.790626121785373</v>
      </c>
      <c r="AU204" s="57"/>
      <c r="AV204" s="57">
        <f>$AP$145*($E$4/(1-((1+$E$4)^(-60))))</f>
        <v>3374.690733812366</v>
      </c>
      <c r="AW204" s="57"/>
      <c r="AX204" s="57">
        <f t="shared" si="85"/>
        <v>8.1536200013943017E-10</v>
      </c>
      <c r="AY204" s="57"/>
    </row>
    <row r="205" spans="1:51" ht="15.75" x14ac:dyDescent="0.3">
      <c r="A205" s="34" t="s">
        <v>38</v>
      </c>
      <c r="B205" s="34"/>
      <c r="C205" s="34"/>
      <c r="D205" s="34"/>
      <c r="E205" s="34"/>
      <c r="F205" s="34"/>
      <c r="G205" s="33">
        <f>SUM(G145:H204)</f>
        <v>47656.25</v>
      </c>
      <c r="H205" s="27"/>
      <c r="I205" s="33">
        <f>I204+I203+I202+I201+I200+I199+I198+I197+I196+I195+I194+I193+I192+I191+I190+I189+I188+I187+I186+I185+I184+I183+I182+I181+I180+I179+I178+I177+I176+I175+I174+I173+I172+I171+I170+I169+I168+I167+I166+I165+I164+I163+I162+I161+I160+I159+I158+I157+I156+I155+I154+I153+I152+I151+I150+I149+I148+I147+I146+I145</f>
        <v>197656.25</v>
      </c>
      <c r="J205" s="27"/>
      <c r="K205" s="5"/>
      <c r="L205" s="5"/>
      <c r="N205" s="42" t="s">
        <v>38</v>
      </c>
      <c r="O205" s="42"/>
      <c r="P205" s="42"/>
      <c r="Q205" s="42"/>
      <c r="R205" s="42"/>
      <c r="S205" s="42"/>
      <c r="T205" s="41">
        <f>SUM(T145:U204)</f>
        <v>93750</v>
      </c>
      <c r="U205" s="37"/>
      <c r="V205" s="41">
        <f>V204+V203+V202+V201+V200+V199+V198+V197+V196+V195+V194+V193+V192+V191+V190+V189+V188+V187+V186+V185+V184+V183+V182+V181+V180+V179+V178+V177+V176+V175+V174+V173+V172+V171+V170+V169+V168+V167+V166+V165+V164+V163+V162+V161+V160+V159+V158+V157+V156+V155+V154+V153+V152+V151+V150+V149+V148+V147+V146+V145</f>
        <v>243750</v>
      </c>
      <c r="W205" s="37"/>
      <c r="X205" s="6"/>
      <c r="Y205" s="6"/>
      <c r="AA205" s="51" t="s">
        <v>38</v>
      </c>
      <c r="AB205" s="51"/>
      <c r="AC205" s="51"/>
      <c r="AD205" s="51"/>
      <c r="AE205" s="51"/>
      <c r="AF205" s="51"/>
      <c r="AG205" s="49">
        <f>SUM(AG145:AH204)</f>
        <v>59087.400641807784</v>
      </c>
      <c r="AH205" s="45"/>
      <c r="AI205" s="49">
        <f>AI204+AI203+AI202+AI201+AI200+AI199+AI198+AI197+AI196+AI195+AI194+AI193+AI192+AI191+AI190+AI189+AI188+AI187+AI186+AI185+AI184+AI183+AI182+AI181+AI180+AI179+AI178+AI177+AI176+AI175+AI174+AI173+AI172+AI171+AI170+AI169+AI168+AI167+AI166+AI165+AI164+AI163+AI162+AI161+AI160+AI159+AI158+AI157+AI156+AI155+AI154+AI153+AI152+AI151+AI150+AI149+AI148+AI147+AI146+AI145</f>
        <v>209087.40064180808</v>
      </c>
      <c r="AJ205" s="45"/>
      <c r="AK205" s="7"/>
      <c r="AL205" s="7"/>
      <c r="AN205" s="59" t="s">
        <v>38</v>
      </c>
      <c r="AO205" s="59"/>
      <c r="AP205" s="59"/>
      <c r="AQ205" s="59"/>
      <c r="AR205" s="59"/>
      <c r="AS205" s="59"/>
      <c r="AT205" s="58">
        <f>SUM(AT145:AU204)</f>
        <v>52481.444028742801</v>
      </c>
      <c r="AU205" s="54"/>
      <c r="AV205" s="58">
        <f>AV204+AV203+AV202+AV201+AV200+AV199+AV198+AV197+AV196+AV195+AV194+AV193+AV192+AV191+AV190+AV189+AV188+AV187+AV186+AV185+AV184+AV183+AV182+AV181+AV180+AV179+AV178+AV177+AV176+AV175+AV174+AV173+AV172+AV171+AV170+AV169+AV168+AV167+AV166+AV165+AV164+AV163+AV162+AV161+AV160+AV159+AV158+AV157+AV156+AV155+AV154+AV153+AV152+AV151+AV150+AV149+AV148+AV147+AV146+AV145</f>
        <v>202481.44402874215</v>
      </c>
      <c r="AW205" s="54"/>
      <c r="AX205" s="8"/>
      <c r="AY205" s="8"/>
    </row>
    <row r="206" spans="1:51" x14ac:dyDescent="0.25">
      <c r="A206"/>
      <c r="B206"/>
      <c r="C206"/>
      <c r="D206"/>
      <c r="E206"/>
      <c r="F206"/>
      <c r="G206"/>
      <c r="H206"/>
      <c r="I206"/>
      <c r="J206"/>
      <c r="K206"/>
      <c r="L206"/>
    </row>
    <row r="207" spans="1:51" x14ac:dyDescent="0.25">
      <c r="A207" s="27" t="s">
        <v>48</v>
      </c>
      <c r="B207" s="27"/>
      <c r="C207" s="27"/>
      <c r="D207" s="27"/>
      <c r="E207" s="27"/>
      <c r="F207" s="27"/>
      <c r="G207" s="27"/>
      <c r="H207" s="27"/>
      <c r="I207" s="27"/>
      <c r="J207" s="27"/>
      <c r="K207" s="27"/>
      <c r="L207" s="27"/>
      <c r="N207" s="37" t="s">
        <v>48</v>
      </c>
      <c r="O207" s="37"/>
      <c r="P207" s="37"/>
      <c r="Q207" s="37"/>
      <c r="R207" s="37"/>
      <c r="S207" s="37"/>
      <c r="T207" s="37"/>
      <c r="U207" s="37"/>
      <c r="V207" s="37"/>
      <c r="W207" s="37"/>
      <c r="X207" s="37"/>
      <c r="Y207" s="37"/>
      <c r="AA207" s="45" t="s">
        <v>48</v>
      </c>
      <c r="AB207" s="45"/>
      <c r="AC207" s="45"/>
      <c r="AD207" s="45"/>
      <c r="AE207" s="45"/>
      <c r="AF207" s="45"/>
      <c r="AG207" s="45"/>
      <c r="AH207" s="45"/>
      <c r="AI207" s="45"/>
      <c r="AJ207" s="45"/>
      <c r="AK207" s="45"/>
      <c r="AL207" s="45"/>
      <c r="AN207" s="54" t="s">
        <v>48</v>
      </c>
      <c r="AO207" s="54"/>
      <c r="AP207" s="54"/>
      <c r="AQ207" s="54"/>
      <c r="AR207" s="54"/>
      <c r="AS207" s="54"/>
      <c r="AT207" s="54"/>
      <c r="AU207" s="54"/>
      <c r="AV207" s="54"/>
      <c r="AW207" s="54"/>
      <c r="AX207" s="54"/>
      <c r="AY207" s="54"/>
    </row>
    <row r="208" spans="1:51" x14ac:dyDescent="0.25">
      <c r="A208" s="28" t="s">
        <v>29</v>
      </c>
      <c r="B208" s="28"/>
      <c r="C208" s="28" t="s">
        <v>30</v>
      </c>
      <c r="D208" s="28"/>
      <c r="E208" s="28" t="s">
        <v>31</v>
      </c>
      <c r="F208" s="28"/>
      <c r="G208" s="28" t="s">
        <v>32</v>
      </c>
      <c r="H208" s="28"/>
      <c r="I208" s="28" t="s">
        <v>33</v>
      </c>
      <c r="J208" s="28"/>
      <c r="K208" s="28" t="s">
        <v>34</v>
      </c>
      <c r="L208" s="28"/>
      <c r="N208" s="38" t="s">
        <v>29</v>
      </c>
      <c r="O208" s="38"/>
      <c r="P208" s="38" t="s">
        <v>30</v>
      </c>
      <c r="Q208" s="38"/>
      <c r="R208" s="38" t="s">
        <v>31</v>
      </c>
      <c r="S208" s="38"/>
      <c r="T208" s="38" t="s">
        <v>32</v>
      </c>
      <c r="U208" s="38"/>
      <c r="V208" s="38" t="s">
        <v>33</v>
      </c>
      <c r="W208" s="38"/>
      <c r="X208" s="38" t="s">
        <v>34</v>
      </c>
      <c r="Y208" s="38"/>
      <c r="AA208" s="46" t="s">
        <v>29</v>
      </c>
      <c r="AB208" s="46"/>
      <c r="AC208" s="46" t="s">
        <v>30</v>
      </c>
      <c r="AD208" s="46"/>
      <c r="AE208" s="46" t="s">
        <v>31</v>
      </c>
      <c r="AF208" s="46"/>
      <c r="AG208" s="46" t="s">
        <v>32</v>
      </c>
      <c r="AH208" s="46"/>
      <c r="AI208" s="46" t="s">
        <v>33</v>
      </c>
      <c r="AJ208" s="46"/>
      <c r="AK208" s="46" t="s">
        <v>34</v>
      </c>
      <c r="AL208" s="46"/>
      <c r="AN208" s="55" t="s">
        <v>29</v>
      </c>
      <c r="AO208" s="55"/>
      <c r="AP208" s="55" t="s">
        <v>30</v>
      </c>
      <c r="AQ208" s="55"/>
      <c r="AR208" s="55" t="s">
        <v>31</v>
      </c>
      <c r="AS208" s="55"/>
      <c r="AT208" s="55" t="s">
        <v>32</v>
      </c>
      <c r="AU208" s="55"/>
      <c r="AV208" s="55" t="s">
        <v>33</v>
      </c>
      <c r="AW208" s="55"/>
      <c r="AX208" s="55" t="s">
        <v>34</v>
      </c>
      <c r="AY208" s="55"/>
    </row>
    <row r="209" spans="1:51" x14ac:dyDescent="0.25">
      <c r="A209" s="27">
        <v>1</v>
      </c>
      <c r="B209" s="27"/>
      <c r="C209" s="31">
        <f>C4</f>
        <v>150000</v>
      </c>
      <c r="D209" s="31"/>
      <c r="E209" s="31">
        <f>$C$4/72</f>
        <v>2083.3333333333335</v>
      </c>
      <c r="F209" s="31"/>
      <c r="G209" s="31">
        <f>C209*$E$4</f>
        <v>1562.5</v>
      </c>
      <c r="H209" s="31"/>
      <c r="I209" s="31">
        <f>E209+G209</f>
        <v>3645.8333333333335</v>
      </c>
      <c r="J209" s="31"/>
      <c r="K209" s="31">
        <f>C209-E209</f>
        <v>147916.66666666666</v>
      </c>
      <c r="L209" s="31"/>
      <c r="N209" s="37">
        <v>1</v>
      </c>
      <c r="O209" s="37"/>
      <c r="P209" s="39">
        <f>C4</f>
        <v>150000</v>
      </c>
      <c r="Q209" s="39"/>
      <c r="R209" s="39">
        <f>0</f>
        <v>0</v>
      </c>
      <c r="S209" s="39"/>
      <c r="T209" s="39">
        <f>P209*$E$4</f>
        <v>1562.5</v>
      </c>
      <c r="U209" s="39"/>
      <c r="V209" s="39">
        <f>R209+T209</f>
        <v>1562.5</v>
      </c>
      <c r="W209" s="39"/>
      <c r="X209" s="39">
        <f>P209-R209</f>
        <v>150000</v>
      </c>
      <c r="Y209" s="39"/>
      <c r="AA209" s="45">
        <v>1</v>
      </c>
      <c r="AB209" s="45"/>
      <c r="AC209" s="47">
        <f>C4</f>
        <v>150000</v>
      </c>
      <c r="AD209" s="47"/>
      <c r="AE209" s="47">
        <f>AI209-AG209</f>
        <v>542.53472222222263</v>
      </c>
      <c r="AF209" s="47"/>
      <c r="AG209" s="47">
        <f>AC209*$E$4</f>
        <v>1562.5</v>
      </c>
      <c r="AH209" s="47"/>
      <c r="AI209" s="47">
        <f>($AC$209/72)*((1+$E$4)^AA209)</f>
        <v>2105.0347222222226</v>
      </c>
      <c r="AJ209" s="47"/>
      <c r="AK209" s="47">
        <f>AC209-AE209</f>
        <v>149457.46527777778</v>
      </c>
      <c r="AL209" s="47"/>
      <c r="AN209" s="54">
        <v>1</v>
      </c>
      <c r="AO209" s="54"/>
      <c r="AP209" s="56">
        <f>C4</f>
        <v>150000</v>
      </c>
      <c r="AQ209" s="56"/>
      <c r="AR209" s="56">
        <f>AV209-AT209</f>
        <v>1409.1768052452508</v>
      </c>
      <c r="AS209" s="56"/>
      <c r="AT209" s="56">
        <f>AP209*$E$4</f>
        <v>1562.5</v>
      </c>
      <c r="AU209" s="56"/>
      <c r="AV209" s="56">
        <f>$AP$209*($E$4/(1-((1+$E$4)^(-72))))</f>
        <v>2971.6768052452508</v>
      </c>
      <c r="AW209" s="56"/>
      <c r="AX209" s="56">
        <f>AP209-AR209</f>
        <v>148590.82319475475</v>
      </c>
      <c r="AY209" s="56"/>
    </row>
    <row r="210" spans="1:51" x14ac:dyDescent="0.25">
      <c r="A210" s="28">
        <v>2</v>
      </c>
      <c r="B210" s="28"/>
      <c r="C210" s="32">
        <f>K209</f>
        <v>147916.66666666666</v>
      </c>
      <c r="D210" s="32"/>
      <c r="E210" s="32">
        <f t="shared" ref="E210:E273" si="94">$C$4/72</f>
        <v>2083.3333333333335</v>
      </c>
      <c r="F210" s="32"/>
      <c r="G210" s="32">
        <f>C210*$E$4</f>
        <v>1540.7986111111109</v>
      </c>
      <c r="H210" s="32"/>
      <c r="I210" s="32">
        <f t="shared" ref="I210:I273" si="95">E210+G210</f>
        <v>3624.1319444444443</v>
      </c>
      <c r="J210" s="32"/>
      <c r="K210" s="32">
        <f t="shared" ref="K210:K273" si="96">C210-E210</f>
        <v>145833.33333333331</v>
      </c>
      <c r="L210" s="32"/>
      <c r="N210" s="38">
        <v>2</v>
      </c>
      <c r="O210" s="38"/>
      <c r="P210" s="40">
        <f>X209</f>
        <v>150000</v>
      </c>
      <c r="Q210" s="40"/>
      <c r="R210" s="40">
        <f>0</f>
        <v>0</v>
      </c>
      <c r="S210" s="40"/>
      <c r="T210" s="40">
        <f>P210*$E$4</f>
        <v>1562.5</v>
      </c>
      <c r="U210" s="40"/>
      <c r="V210" s="40">
        <f t="shared" ref="V210:V273" si="97">R210+T210</f>
        <v>1562.5</v>
      </c>
      <c r="W210" s="40"/>
      <c r="X210" s="40">
        <f t="shared" ref="X210:X273" si="98">P210-R210</f>
        <v>150000</v>
      </c>
      <c r="Y210" s="40"/>
      <c r="AA210" s="46">
        <v>2</v>
      </c>
      <c r="AB210" s="46"/>
      <c r="AC210" s="48">
        <f>AK209</f>
        <v>149457.46527777778</v>
      </c>
      <c r="AD210" s="48"/>
      <c r="AE210" s="48">
        <f t="shared" ref="AE210:AE273" si="99">AI210-AG210</f>
        <v>570.11357060185242</v>
      </c>
      <c r="AF210" s="48"/>
      <c r="AG210" s="48">
        <f>AC210*$E$4</f>
        <v>1556.8485966435185</v>
      </c>
      <c r="AH210" s="48"/>
      <c r="AI210" s="48">
        <f t="shared" ref="AI210:AI273" si="100">($AC$209/72)*((1+$E$4)^AA210)</f>
        <v>2126.9621672453709</v>
      </c>
      <c r="AJ210" s="48"/>
      <c r="AK210" s="48">
        <f t="shared" ref="AK210:AK273" si="101">AC210-AE210</f>
        <v>148887.35170717593</v>
      </c>
      <c r="AL210" s="48"/>
      <c r="AN210" s="55">
        <v>2</v>
      </c>
      <c r="AO210" s="55"/>
      <c r="AP210" s="57">
        <f>AX209</f>
        <v>148590.82319475475</v>
      </c>
      <c r="AQ210" s="57"/>
      <c r="AR210" s="57">
        <f t="shared" ref="AR210:AR273" si="102">AV210-AT210</f>
        <v>1423.8557302998888</v>
      </c>
      <c r="AS210" s="57"/>
      <c r="AT210" s="57">
        <f>AP210*$E$4</f>
        <v>1547.8210749453619</v>
      </c>
      <c r="AU210" s="57"/>
      <c r="AV210" s="57">
        <f t="shared" ref="AV210:AV273" si="103">$AP$209*($E$4/(1-((1+$E$4)^(-72))))</f>
        <v>2971.6768052452508</v>
      </c>
      <c r="AW210" s="57"/>
      <c r="AX210" s="57">
        <f t="shared" ref="AX210:AX273" si="104">AP210-AR210</f>
        <v>147166.96746445485</v>
      </c>
      <c r="AY210" s="57"/>
    </row>
    <row r="211" spans="1:51" x14ac:dyDescent="0.25">
      <c r="A211" s="27">
        <v>3</v>
      </c>
      <c r="B211" s="27"/>
      <c r="C211" s="31">
        <f t="shared" ref="C211:C274" si="105">K210</f>
        <v>145833.33333333331</v>
      </c>
      <c r="D211" s="31"/>
      <c r="E211" s="31">
        <f t="shared" si="94"/>
        <v>2083.3333333333335</v>
      </c>
      <c r="F211" s="31"/>
      <c r="G211" s="31">
        <f t="shared" ref="G211:G274" si="106">C211*$E$4</f>
        <v>1519.0972222222219</v>
      </c>
      <c r="H211" s="31"/>
      <c r="I211" s="31">
        <f t="shared" si="95"/>
        <v>3602.4305555555557</v>
      </c>
      <c r="J211" s="31"/>
      <c r="K211" s="31">
        <f t="shared" si="96"/>
        <v>143749.99999999997</v>
      </c>
      <c r="L211" s="31"/>
      <c r="N211" s="37">
        <v>3</v>
      </c>
      <c r="O211" s="37"/>
      <c r="P211" s="39">
        <f t="shared" ref="P211:P274" si="107">X210</f>
        <v>150000</v>
      </c>
      <c r="Q211" s="39"/>
      <c r="R211" s="39">
        <f>0</f>
        <v>0</v>
      </c>
      <c r="S211" s="39"/>
      <c r="T211" s="39">
        <f t="shared" ref="T211:T274" si="108">P211*$E$4</f>
        <v>1562.5</v>
      </c>
      <c r="U211" s="39"/>
      <c r="V211" s="39">
        <f t="shared" si="97"/>
        <v>1562.5</v>
      </c>
      <c r="W211" s="39"/>
      <c r="X211" s="39">
        <f t="shared" si="98"/>
        <v>150000</v>
      </c>
      <c r="Y211" s="39"/>
      <c r="AA211" s="45">
        <v>3</v>
      </c>
      <c r="AB211" s="45"/>
      <c r="AC211" s="47">
        <f t="shared" ref="AC211:AC274" si="109">AK210</f>
        <v>148887.35170717593</v>
      </c>
      <c r="AD211" s="47"/>
      <c r="AE211" s="47">
        <f t="shared" si="99"/>
        <v>598.20810953776072</v>
      </c>
      <c r="AF211" s="47"/>
      <c r="AG211" s="47">
        <f t="shared" ref="AG211:AG274" si="110">AC211*$E$4</f>
        <v>1550.9099136164159</v>
      </c>
      <c r="AH211" s="47"/>
      <c r="AI211" s="47">
        <f t="shared" si="100"/>
        <v>2149.1180231541766</v>
      </c>
      <c r="AJ211" s="47"/>
      <c r="AK211" s="47">
        <f t="shared" si="101"/>
        <v>148289.14359763818</v>
      </c>
      <c r="AL211" s="47"/>
      <c r="AN211" s="54">
        <v>3</v>
      </c>
      <c r="AO211" s="54"/>
      <c r="AP211" s="56">
        <f t="shared" ref="AP211:AP274" si="111">AX210</f>
        <v>147166.96746445485</v>
      </c>
      <c r="AQ211" s="56"/>
      <c r="AR211" s="56">
        <f t="shared" si="102"/>
        <v>1438.6875608238461</v>
      </c>
      <c r="AS211" s="56"/>
      <c r="AT211" s="56">
        <f t="shared" ref="AT211:AT274" si="112">AP211*$E$4</f>
        <v>1532.9892444214047</v>
      </c>
      <c r="AU211" s="56"/>
      <c r="AV211" s="56">
        <f t="shared" si="103"/>
        <v>2971.6768052452508</v>
      </c>
      <c r="AW211" s="56"/>
      <c r="AX211" s="56">
        <f t="shared" si="104"/>
        <v>145728.27990363102</v>
      </c>
      <c r="AY211" s="56"/>
    </row>
    <row r="212" spans="1:51" x14ac:dyDescent="0.25">
      <c r="A212" s="28">
        <v>4</v>
      </c>
      <c r="B212" s="28"/>
      <c r="C212" s="32">
        <f t="shared" si="105"/>
        <v>143749.99999999997</v>
      </c>
      <c r="D212" s="32"/>
      <c r="E212" s="32">
        <f t="shared" si="94"/>
        <v>2083.3333333333335</v>
      </c>
      <c r="F212" s="32"/>
      <c r="G212" s="32">
        <f t="shared" si="106"/>
        <v>1497.395833333333</v>
      </c>
      <c r="H212" s="32"/>
      <c r="I212" s="32">
        <f t="shared" si="95"/>
        <v>3580.7291666666665</v>
      </c>
      <c r="J212" s="32"/>
      <c r="K212" s="32">
        <f t="shared" si="96"/>
        <v>141666.66666666663</v>
      </c>
      <c r="L212" s="32"/>
      <c r="N212" s="38">
        <v>4</v>
      </c>
      <c r="O212" s="38"/>
      <c r="P212" s="40">
        <f t="shared" si="107"/>
        <v>150000</v>
      </c>
      <c r="Q212" s="40"/>
      <c r="R212" s="40">
        <f>0</f>
        <v>0</v>
      </c>
      <c r="S212" s="40"/>
      <c r="T212" s="40">
        <f t="shared" si="108"/>
        <v>1562.5</v>
      </c>
      <c r="U212" s="40"/>
      <c r="V212" s="40">
        <f t="shared" si="97"/>
        <v>1562.5</v>
      </c>
      <c r="W212" s="40"/>
      <c r="X212" s="40">
        <f t="shared" si="98"/>
        <v>150000</v>
      </c>
      <c r="Y212" s="40"/>
      <c r="AA212" s="46">
        <v>4</v>
      </c>
      <c r="AB212" s="46"/>
      <c r="AC212" s="48">
        <f t="shared" si="109"/>
        <v>148289.14359763818</v>
      </c>
      <c r="AD212" s="48"/>
      <c r="AE212" s="48">
        <f t="shared" si="99"/>
        <v>626.8260900866353</v>
      </c>
      <c r="AF212" s="48"/>
      <c r="AG212" s="48">
        <f t="shared" si="110"/>
        <v>1544.6785791420643</v>
      </c>
      <c r="AH212" s="48"/>
      <c r="AI212" s="48">
        <f t="shared" si="100"/>
        <v>2171.5046692286996</v>
      </c>
      <c r="AJ212" s="48"/>
      <c r="AK212" s="48">
        <f t="shared" si="101"/>
        <v>147662.31750755155</v>
      </c>
      <c r="AL212" s="48"/>
      <c r="AN212" s="55">
        <v>4</v>
      </c>
      <c r="AO212" s="55"/>
      <c r="AP212" s="57">
        <f t="shared" si="111"/>
        <v>145728.27990363102</v>
      </c>
      <c r="AQ212" s="57"/>
      <c r="AR212" s="57">
        <f t="shared" si="102"/>
        <v>1453.6738895824278</v>
      </c>
      <c r="AS212" s="57"/>
      <c r="AT212" s="57">
        <f t="shared" si="112"/>
        <v>1518.0029156628229</v>
      </c>
      <c r="AU212" s="57"/>
      <c r="AV212" s="57">
        <f t="shared" si="103"/>
        <v>2971.6768052452508</v>
      </c>
      <c r="AW212" s="57"/>
      <c r="AX212" s="57">
        <f t="shared" si="104"/>
        <v>144274.60601404859</v>
      </c>
      <c r="AY212" s="57"/>
    </row>
    <row r="213" spans="1:51" x14ac:dyDescent="0.25">
      <c r="A213" s="27">
        <v>5</v>
      </c>
      <c r="B213" s="27"/>
      <c r="C213" s="31">
        <f t="shared" si="105"/>
        <v>141666.66666666663</v>
      </c>
      <c r="D213" s="31"/>
      <c r="E213" s="31">
        <f t="shared" si="94"/>
        <v>2083.3333333333335</v>
      </c>
      <c r="F213" s="31"/>
      <c r="G213" s="31">
        <f t="shared" si="106"/>
        <v>1475.6944444444439</v>
      </c>
      <c r="H213" s="31"/>
      <c r="I213" s="31">
        <f t="shared" si="95"/>
        <v>3559.0277777777774</v>
      </c>
      <c r="J213" s="31"/>
      <c r="K213" s="31">
        <f t="shared" si="96"/>
        <v>139583.33333333328</v>
      </c>
      <c r="L213" s="31"/>
      <c r="N213" s="37">
        <v>5</v>
      </c>
      <c r="O213" s="37"/>
      <c r="P213" s="39">
        <f t="shared" si="107"/>
        <v>150000</v>
      </c>
      <c r="Q213" s="39"/>
      <c r="R213" s="39">
        <f>0</f>
        <v>0</v>
      </c>
      <c r="S213" s="39"/>
      <c r="T213" s="39">
        <f t="shared" si="108"/>
        <v>1562.5</v>
      </c>
      <c r="U213" s="39"/>
      <c r="V213" s="39">
        <f t="shared" si="97"/>
        <v>1562.5</v>
      </c>
      <c r="W213" s="39"/>
      <c r="X213" s="39">
        <f t="shared" si="98"/>
        <v>150000</v>
      </c>
      <c r="Y213" s="39"/>
      <c r="AA213" s="45">
        <v>5</v>
      </c>
      <c r="AB213" s="45"/>
      <c r="AC213" s="47">
        <f t="shared" si="109"/>
        <v>147662.31750755155</v>
      </c>
      <c r="AD213" s="47"/>
      <c r="AE213" s="47">
        <f t="shared" si="99"/>
        <v>655.97536882950362</v>
      </c>
      <c r="AF213" s="47"/>
      <c r="AG213" s="47">
        <f t="shared" si="110"/>
        <v>1538.1491407036619</v>
      </c>
      <c r="AH213" s="47"/>
      <c r="AI213" s="47">
        <f t="shared" si="100"/>
        <v>2194.1245095331656</v>
      </c>
      <c r="AJ213" s="47"/>
      <c r="AK213" s="47">
        <f t="shared" si="101"/>
        <v>147006.34213872204</v>
      </c>
      <c r="AL213" s="47"/>
      <c r="AN213" s="54">
        <v>5</v>
      </c>
      <c r="AO213" s="54"/>
      <c r="AP213" s="56">
        <f t="shared" si="111"/>
        <v>144274.60601404859</v>
      </c>
      <c r="AQ213" s="56"/>
      <c r="AR213" s="56">
        <f t="shared" si="102"/>
        <v>1468.8163259322446</v>
      </c>
      <c r="AS213" s="56"/>
      <c r="AT213" s="56">
        <f t="shared" si="112"/>
        <v>1502.8604793130062</v>
      </c>
      <c r="AU213" s="56"/>
      <c r="AV213" s="56">
        <f t="shared" si="103"/>
        <v>2971.6768052452508</v>
      </c>
      <c r="AW213" s="56"/>
      <c r="AX213" s="56">
        <f t="shared" si="104"/>
        <v>142805.78968811635</v>
      </c>
      <c r="AY213" s="56"/>
    </row>
    <row r="214" spans="1:51" x14ac:dyDescent="0.25">
      <c r="A214" s="28">
        <v>6</v>
      </c>
      <c r="B214" s="28"/>
      <c r="C214" s="32">
        <f t="shared" si="105"/>
        <v>139583.33333333328</v>
      </c>
      <c r="D214" s="32"/>
      <c r="E214" s="32">
        <f t="shared" si="94"/>
        <v>2083.3333333333335</v>
      </c>
      <c r="F214" s="32"/>
      <c r="G214" s="32">
        <f t="shared" si="106"/>
        <v>1453.993055555555</v>
      </c>
      <c r="H214" s="32"/>
      <c r="I214" s="32">
        <f t="shared" si="95"/>
        <v>3537.3263888888887</v>
      </c>
      <c r="J214" s="32"/>
      <c r="K214" s="32">
        <f t="shared" si="96"/>
        <v>137499.99999999994</v>
      </c>
      <c r="L214" s="32"/>
      <c r="N214" s="38">
        <v>6</v>
      </c>
      <c r="O214" s="38"/>
      <c r="P214" s="40">
        <f t="shared" si="107"/>
        <v>150000</v>
      </c>
      <c r="Q214" s="40"/>
      <c r="R214" s="40">
        <f>0</f>
        <v>0</v>
      </c>
      <c r="S214" s="40"/>
      <c r="T214" s="40">
        <f t="shared" si="108"/>
        <v>1562.5</v>
      </c>
      <c r="U214" s="40"/>
      <c r="V214" s="40">
        <f t="shared" si="97"/>
        <v>1562.5</v>
      </c>
      <c r="W214" s="40"/>
      <c r="X214" s="40">
        <f t="shared" si="98"/>
        <v>150000</v>
      </c>
      <c r="Y214" s="40"/>
      <c r="AA214" s="46">
        <v>6</v>
      </c>
      <c r="AB214" s="46"/>
      <c r="AC214" s="48">
        <f t="shared" si="109"/>
        <v>147006.34213872204</v>
      </c>
      <c r="AD214" s="48"/>
      <c r="AE214" s="48">
        <f t="shared" si="99"/>
        <v>685.66390922911478</v>
      </c>
      <c r="AF214" s="48"/>
      <c r="AG214" s="48">
        <f t="shared" si="110"/>
        <v>1531.3160639450211</v>
      </c>
      <c r="AH214" s="48"/>
      <c r="AI214" s="48">
        <f t="shared" si="100"/>
        <v>2216.9799731741359</v>
      </c>
      <c r="AJ214" s="48"/>
      <c r="AK214" s="48">
        <f t="shared" si="101"/>
        <v>146320.67822949294</v>
      </c>
      <c r="AL214" s="48"/>
      <c r="AN214" s="55">
        <v>6</v>
      </c>
      <c r="AO214" s="55"/>
      <c r="AP214" s="57">
        <f t="shared" si="111"/>
        <v>142805.78968811635</v>
      </c>
      <c r="AQ214" s="57"/>
      <c r="AR214" s="57">
        <f t="shared" si="102"/>
        <v>1484.1164959940388</v>
      </c>
      <c r="AS214" s="57"/>
      <c r="AT214" s="57">
        <f t="shared" si="112"/>
        <v>1487.5603092512119</v>
      </c>
      <c r="AU214" s="57"/>
      <c r="AV214" s="57">
        <f t="shared" si="103"/>
        <v>2971.6768052452508</v>
      </c>
      <c r="AW214" s="57"/>
      <c r="AX214" s="57">
        <f t="shared" si="104"/>
        <v>141321.67319212231</v>
      </c>
      <c r="AY214" s="57"/>
    </row>
    <row r="215" spans="1:51" x14ac:dyDescent="0.25">
      <c r="A215" s="27">
        <v>7</v>
      </c>
      <c r="B215" s="27"/>
      <c r="C215" s="31">
        <f t="shared" si="105"/>
        <v>137499.99999999994</v>
      </c>
      <c r="D215" s="31"/>
      <c r="E215" s="31">
        <f t="shared" si="94"/>
        <v>2083.3333333333335</v>
      </c>
      <c r="F215" s="31"/>
      <c r="G215" s="31">
        <f t="shared" si="106"/>
        <v>1432.2916666666661</v>
      </c>
      <c r="H215" s="31"/>
      <c r="I215" s="31">
        <f t="shared" si="95"/>
        <v>3515.6249999999995</v>
      </c>
      <c r="J215" s="31"/>
      <c r="K215" s="31">
        <f t="shared" si="96"/>
        <v>135416.6666666666</v>
      </c>
      <c r="L215" s="31"/>
      <c r="N215" s="37">
        <v>7</v>
      </c>
      <c r="O215" s="37"/>
      <c r="P215" s="39">
        <f t="shared" si="107"/>
        <v>150000</v>
      </c>
      <c r="Q215" s="39"/>
      <c r="R215" s="39">
        <f>0</f>
        <v>0</v>
      </c>
      <c r="S215" s="39"/>
      <c r="T215" s="39">
        <f t="shared" si="108"/>
        <v>1562.5</v>
      </c>
      <c r="U215" s="39"/>
      <c r="V215" s="39">
        <f t="shared" si="97"/>
        <v>1562.5</v>
      </c>
      <c r="W215" s="39"/>
      <c r="X215" s="39">
        <f t="shared" si="98"/>
        <v>150000</v>
      </c>
      <c r="Y215" s="39"/>
      <c r="AA215" s="45">
        <v>7</v>
      </c>
      <c r="AB215" s="45"/>
      <c r="AC215" s="47">
        <f t="shared" si="109"/>
        <v>146320.67822949294</v>
      </c>
      <c r="AD215" s="47"/>
      <c r="AE215" s="47">
        <f t="shared" si="99"/>
        <v>715.8997830041485</v>
      </c>
      <c r="AF215" s="47"/>
      <c r="AG215" s="47">
        <f t="shared" si="110"/>
        <v>1524.1737315572182</v>
      </c>
      <c r="AH215" s="47"/>
      <c r="AI215" s="47">
        <f t="shared" si="100"/>
        <v>2240.0735145613667</v>
      </c>
      <c r="AJ215" s="47"/>
      <c r="AK215" s="47">
        <f t="shared" si="101"/>
        <v>145604.77844648878</v>
      </c>
      <c r="AL215" s="47"/>
      <c r="AN215" s="54">
        <v>7</v>
      </c>
      <c r="AO215" s="54"/>
      <c r="AP215" s="56">
        <f t="shared" si="111"/>
        <v>141321.67319212231</v>
      </c>
      <c r="AQ215" s="56"/>
      <c r="AR215" s="56">
        <f t="shared" si="102"/>
        <v>1499.5760428273102</v>
      </c>
      <c r="AS215" s="56"/>
      <c r="AT215" s="56">
        <f t="shared" si="112"/>
        <v>1472.1007624179406</v>
      </c>
      <c r="AU215" s="56"/>
      <c r="AV215" s="56">
        <f t="shared" si="103"/>
        <v>2971.6768052452508</v>
      </c>
      <c r="AW215" s="56"/>
      <c r="AX215" s="56">
        <f t="shared" si="104"/>
        <v>139822.097149295</v>
      </c>
      <c r="AY215" s="56"/>
    </row>
    <row r="216" spans="1:51" x14ac:dyDescent="0.25">
      <c r="A216" s="28">
        <v>8</v>
      </c>
      <c r="B216" s="28"/>
      <c r="C216" s="32">
        <f t="shared" si="105"/>
        <v>135416.6666666666</v>
      </c>
      <c r="D216" s="32"/>
      <c r="E216" s="32">
        <f t="shared" si="94"/>
        <v>2083.3333333333335</v>
      </c>
      <c r="F216" s="32"/>
      <c r="G216" s="32">
        <f t="shared" si="106"/>
        <v>1410.5902777777769</v>
      </c>
      <c r="H216" s="32"/>
      <c r="I216" s="32">
        <f t="shared" si="95"/>
        <v>3493.9236111111104</v>
      </c>
      <c r="J216" s="32"/>
      <c r="K216" s="32">
        <f t="shared" si="96"/>
        <v>133333.33333333326</v>
      </c>
      <c r="L216" s="32"/>
      <c r="N216" s="38">
        <v>8</v>
      </c>
      <c r="O216" s="38"/>
      <c r="P216" s="40">
        <f t="shared" si="107"/>
        <v>150000</v>
      </c>
      <c r="Q216" s="40"/>
      <c r="R216" s="40">
        <f>0</f>
        <v>0</v>
      </c>
      <c r="S216" s="40"/>
      <c r="T216" s="40">
        <f t="shared" si="108"/>
        <v>1562.5</v>
      </c>
      <c r="U216" s="40"/>
      <c r="V216" s="40">
        <f t="shared" si="97"/>
        <v>1562.5</v>
      </c>
      <c r="W216" s="40"/>
      <c r="X216" s="40">
        <f t="shared" si="98"/>
        <v>150000</v>
      </c>
      <c r="Y216" s="40"/>
      <c r="AA216" s="46">
        <v>8</v>
      </c>
      <c r="AB216" s="46"/>
      <c r="AC216" s="48">
        <f t="shared" si="109"/>
        <v>145604.77844648878</v>
      </c>
      <c r="AD216" s="48"/>
      <c r="AE216" s="48">
        <f t="shared" si="99"/>
        <v>746.69117152045601</v>
      </c>
      <c r="AF216" s="48"/>
      <c r="AG216" s="48">
        <f t="shared" si="110"/>
        <v>1516.7164421509246</v>
      </c>
      <c r="AH216" s="48"/>
      <c r="AI216" s="48">
        <f t="shared" si="100"/>
        <v>2263.4076136713807</v>
      </c>
      <c r="AJ216" s="48"/>
      <c r="AK216" s="48">
        <f t="shared" si="101"/>
        <v>144858.08727496833</v>
      </c>
      <c r="AL216" s="48"/>
      <c r="AN216" s="55">
        <v>8</v>
      </c>
      <c r="AO216" s="55"/>
      <c r="AP216" s="57">
        <f t="shared" si="111"/>
        <v>139822.097149295</v>
      </c>
      <c r="AQ216" s="57"/>
      <c r="AR216" s="57">
        <f t="shared" si="102"/>
        <v>1515.1966266067611</v>
      </c>
      <c r="AS216" s="57"/>
      <c r="AT216" s="57">
        <f t="shared" si="112"/>
        <v>1456.4801786384896</v>
      </c>
      <c r="AU216" s="57"/>
      <c r="AV216" s="57">
        <f t="shared" si="103"/>
        <v>2971.6768052452508</v>
      </c>
      <c r="AW216" s="57"/>
      <c r="AX216" s="57">
        <f t="shared" si="104"/>
        <v>138306.90052268823</v>
      </c>
      <c r="AY216" s="57"/>
    </row>
    <row r="217" spans="1:51" x14ac:dyDescent="0.25">
      <c r="A217" s="27">
        <v>9</v>
      </c>
      <c r="B217" s="27"/>
      <c r="C217" s="31">
        <f t="shared" si="105"/>
        <v>133333.33333333326</v>
      </c>
      <c r="D217" s="31"/>
      <c r="E217" s="31">
        <f t="shared" si="94"/>
        <v>2083.3333333333335</v>
      </c>
      <c r="F217" s="31"/>
      <c r="G217" s="31">
        <f t="shared" si="106"/>
        <v>1388.888888888888</v>
      </c>
      <c r="H217" s="31"/>
      <c r="I217" s="31">
        <f t="shared" si="95"/>
        <v>3472.2222222222217</v>
      </c>
      <c r="J217" s="31"/>
      <c r="K217" s="31">
        <f t="shared" si="96"/>
        <v>131249.99999999991</v>
      </c>
      <c r="L217" s="31"/>
      <c r="N217" s="37">
        <v>9</v>
      </c>
      <c r="O217" s="37"/>
      <c r="P217" s="39">
        <f t="shared" si="107"/>
        <v>150000</v>
      </c>
      <c r="Q217" s="39"/>
      <c r="R217" s="39">
        <f>0</f>
        <v>0</v>
      </c>
      <c r="S217" s="39"/>
      <c r="T217" s="39">
        <f t="shared" si="108"/>
        <v>1562.5</v>
      </c>
      <c r="U217" s="39"/>
      <c r="V217" s="39">
        <f t="shared" si="97"/>
        <v>1562.5</v>
      </c>
      <c r="W217" s="39"/>
      <c r="X217" s="39">
        <f t="shared" si="98"/>
        <v>150000</v>
      </c>
      <c r="Y217" s="39"/>
      <c r="AA217" s="45">
        <v>9</v>
      </c>
      <c r="AB217" s="45"/>
      <c r="AC217" s="47">
        <f t="shared" si="109"/>
        <v>144858.08727496833</v>
      </c>
      <c r="AD217" s="47"/>
      <c r="AE217" s="47">
        <f t="shared" si="99"/>
        <v>778.0463671995376</v>
      </c>
      <c r="AF217" s="47"/>
      <c r="AG217" s="47">
        <f t="shared" si="110"/>
        <v>1508.9384091142533</v>
      </c>
      <c r="AH217" s="47"/>
      <c r="AI217" s="47">
        <f t="shared" si="100"/>
        <v>2286.9847763137909</v>
      </c>
      <c r="AJ217" s="47"/>
      <c r="AK217" s="47">
        <f t="shared" si="101"/>
        <v>144080.04090776879</v>
      </c>
      <c r="AL217" s="47"/>
      <c r="AN217" s="54">
        <v>9</v>
      </c>
      <c r="AO217" s="54"/>
      <c r="AP217" s="56">
        <f t="shared" si="111"/>
        <v>138306.90052268823</v>
      </c>
      <c r="AQ217" s="56"/>
      <c r="AR217" s="56">
        <f t="shared" si="102"/>
        <v>1530.9799248005818</v>
      </c>
      <c r="AS217" s="56"/>
      <c r="AT217" s="56">
        <f t="shared" si="112"/>
        <v>1440.696880444669</v>
      </c>
      <c r="AU217" s="56"/>
      <c r="AV217" s="56">
        <f t="shared" si="103"/>
        <v>2971.6768052452508</v>
      </c>
      <c r="AW217" s="56"/>
      <c r="AX217" s="56">
        <f t="shared" si="104"/>
        <v>136775.92059788766</v>
      </c>
      <c r="AY217" s="56"/>
    </row>
    <row r="218" spans="1:51" x14ac:dyDescent="0.25">
      <c r="A218" s="28">
        <v>10</v>
      </c>
      <c r="B218" s="28"/>
      <c r="C218" s="32">
        <f t="shared" si="105"/>
        <v>131249.99999999991</v>
      </c>
      <c r="D218" s="32"/>
      <c r="E218" s="32">
        <f t="shared" si="94"/>
        <v>2083.3333333333335</v>
      </c>
      <c r="F218" s="32"/>
      <c r="G218" s="32">
        <f t="shared" si="106"/>
        <v>1367.1874999999991</v>
      </c>
      <c r="H218" s="32"/>
      <c r="I218" s="32">
        <f t="shared" si="95"/>
        <v>3450.5208333333326</v>
      </c>
      <c r="J218" s="32"/>
      <c r="K218" s="32">
        <f t="shared" si="96"/>
        <v>129166.66666666658</v>
      </c>
      <c r="L218" s="32"/>
      <c r="N218" s="38">
        <v>10</v>
      </c>
      <c r="O218" s="38"/>
      <c r="P218" s="40">
        <f t="shared" si="107"/>
        <v>150000</v>
      </c>
      <c r="Q218" s="40"/>
      <c r="R218" s="40">
        <f>0</f>
        <v>0</v>
      </c>
      <c r="S218" s="40"/>
      <c r="T218" s="40">
        <f t="shared" si="108"/>
        <v>1562.5</v>
      </c>
      <c r="U218" s="40"/>
      <c r="V218" s="40">
        <f t="shared" si="97"/>
        <v>1562.5</v>
      </c>
      <c r="W218" s="40"/>
      <c r="X218" s="40">
        <f t="shared" si="98"/>
        <v>150000</v>
      </c>
      <c r="Y218" s="40"/>
      <c r="AA218" s="46">
        <v>10</v>
      </c>
      <c r="AB218" s="46"/>
      <c r="AC218" s="48">
        <f t="shared" si="109"/>
        <v>144080.04090776879</v>
      </c>
      <c r="AD218" s="48"/>
      <c r="AE218" s="48">
        <f t="shared" si="99"/>
        <v>809.973774944468</v>
      </c>
      <c r="AF218" s="48"/>
      <c r="AG218" s="48">
        <f t="shared" si="110"/>
        <v>1500.8337594559248</v>
      </c>
      <c r="AH218" s="48"/>
      <c r="AI218" s="48">
        <f t="shared" si="100"/>
        <v>2310.8075344003928</v>
      </c>
      <c r="AJ218" s="48"/>
      <c r="AK218" s="48">
        <f t="shared" si="101"/>
        <v>143270.06713282433</v>
      </c>
      <c r="AL218" s="48"/>
      <c r="AN218" s="55">
        <v>10</v>
      </c>
      <c r="AO218" s="55"/>
      <c r="AP218" s="57">
        <f t="shared" si="111"/>
        <v>136775.92059788766</v>
      </c>
      <c r="AQ218" s="57"/>
      <c r="AR218" s="57">
        <f t="shared" si="102"/>
        <v>1546.9276323505878</v>
      </c>
      <c r="AS218" s="57"/>
      <c r="AT218" s="57">
        <f t="shared" si="112"/>
        <v>1424.7491728946629</v>
      </c>
      <c r="AU218" s="57"/>
      <c r="AV218" s="57">
        <f t="shared" si="103"/>
        <v>2971.6768052452508</v>
      </c>
      <c r="AW218" s="57"/>
      <c r="AX218" s="57">
        <f t="shared" si="104"/>
        <v>135228.99296553707</v>
      </c>
      <c r="AY218" s="57"/>
    </row>
    <row r="219" spans="1:51" x14ac:dyDescent="0.25">
      <c r="A219" s="27">
        <v>11</v>
      </c>
      <c r="B219" s="27"/>
      <c r="C219" s="31">
        <f t="shared" si="105"/>
        <v>129166.66666666658</v>
      </c>
      <c r="D219" s="31"/>
      <c r="E219" s="31">
        <f t="shared" si="94"/>
        <v>2083.3333333333335</v>
      </c>
      <c r="F219" s="31"/>
      <c r="G219" s="31">
        <f t="shared" si="106"/>
        <v>1345.4861111111102</v>
      </c>
      <c r="H219" s="31"/>
      <c r="I219" s="31">
        <f t="shared" si="95"/>
        <v>3428.8194444444434</v>
      </c>
      <c r="J219" s="31"/>
      <c r="K219" s="31">
        <f t="shared" si="96"/>
        <v>127083.33333333326</v>
      </c>
      <c r="L219" s="31"/>
      <c r="N219" s="37">
        <v>11</v>
      </c>
      <c r="O219" s="37"/>
      <c r="P219" s="39">
        <f t="shared" si="107"/>
        <v>150000</v>
      </c>
      <c r="Q219" s="39"/>
      <c r="R219" s="39">
        <f>0</f>
        <v>0</v>
      </c>
      <c r="S219" s="39"/>
      <c r="T219" s="39">
        <f t="shared" si="108"/>
        <v>1562.5</v>
      </c>
      <c r="U219" s="39"/>
      <c r="V219" s="39">
        <f t="shared" si="97"/>
        <v>1562.5</v>
      </c>
      <c r="W219" s="39"/>
      <c r="X219" s="39">
        <f t="shared" si="98"/>
        <v>150000</v>
      </c>
      <c r="Y219" s="39"/>
      <c r="AA219" s="45">
        <v>11</v>
      </c>
      <c r="AB219" s="45"/>
      <c r="AC219" s="47">
        <f t="shared" si="109"/>
        <v>143270.06713282433</v>
      </c>
      <c r="AD219" s="47"/>
      <c r="AE219" s="47">
        <f t="shared" si="99"/>
        <v>842.48191358347708</v>
      </c>
      <c r="AF219" s="47"/>
      <c r="AG219" s="47">
        <f t="shared" si="110"/>
        <v>1492.3965326335867</v>
      </c>
      <c r="AH219" s="47"/>
      <c r="AI219" s="47">
        <f t="shared" si="100"/>
        <v>2334.8784462170638</v>
      </c>
      <c r="AJ219" s="47"/>
      <c r="AK219" s="47">
        <f t="shared" si="101"/>
        <v>142427.58521924086</v>
      </c>
      <c r="AL219" s="47"/>
      <c r="AN219" s="54">
        <v>11</v>
      </c>
      <c r="AO219" s="54"/>
      <c r="AP219" s="56">
        <f t="shared" si="111"/>
        <v>135228.99296553707</v>
      </c>
      <c r="AQ219" s="56"/>
      <c r="AR219" s="56">
        <f t="shared" si="102"/>
        <v>1563.0414618542397</v>
      </c>
      <c r="AS219" s="56"/>
      <c r="AT219" s="56">
        <f t="shared" si="112"/>
        <v>1408.635343391011</v>
      </c>
      <c r="AU219" s="56"/>
      <c r="AV219" s="56">
        <f t="shared" si="103"/>
        <v>2971.6768052452508</v>
      </c>
      <c r="AW219" s="56"/>
      <c r="AX219" s="56">
        <f t="shared" si="104"/>
        <v>133665.95150368282</v>
      </c>
      <c r="AY219" s="56"/>
    </row>
    <row r="220" spans="1:51" x14ac:dyDescent="0.25">
      <c r="A220" s="28">
        <v>12</v>
      </c>
      <c r="B220" s="28"/>
      <c r="C220" s="32">
        <f t="shared" si="105"/>
        <v>127083.33333333326</v>
      </c>
      <c r="D220" s="32"/>
      <c r="E220" s="32">
        <f t="shared" si="94"/>
        <v>2083.3333333333335</v>
      </c>
      <c r="F220" s="32"/>
      <c r="G220" s="32">
        <f t="shared" si="106"/>
        <v>1323.7847222222213</v>
      </c>
      <c r="H220" s="32"/>
      <c r="I220" s="32">
        <f t="shared" si="95"/>
        <v>3407.1180555555547</v>
      </c>
      <c r="J220" s="32"/>
      <c r="K220" s="32">
        <f t="shared" si="96"/>
        <v>124999.99999999993</v>
      </c>
      <c r="L220" s="32"/>
      <c r="N220" s="38">
        <v>12</v>
      </c>
      <c r="O220" s="38"/>
      <c r="P220" s="40">
        <f t="shared" si="107"/>
        <v>150000</v>
      </c>
      <c r="Q220" s="40"/>
      <c r="R220" s="40">
        <f>0</f>
        <v>0</v>
      </c>
      <c r="S220" s="40"/>
      <c r="T220" s="40">
        <f t="shared" si="108"/>
        <v>1562.5</v>
      </c>
      <c r="U220" s="40"/>
      <c r="V220" s="40">
        <f t="shared" si="97"/>
        <v>1562.5</v>
      </c>
      <c r="W220" s="40"/>
      <c r="X220" s="40">
        <f t="shared" si="98"/>
        <v>150000</v>
      </c>
      <c r="Y220" s="40"/>
      <c r="AA220" s="46">
        <v>12</v>
      </c>
      <c r="AB220" s="46"/>
      <c r="AC220" s="48">
        <f t="shared" si="109"/>
        <v>142427.58521924086</v>
      </c>
      <c r="AD220" s="48"/>
      <c r="AE220" s="48">
        <f t="shared" si="99"/>
        <v>875.57941733139933</v>
      </c>
      <c r="AF220" s="48"/>
      <c r="AG220" s="48">
        <f t="shared" si="110"/>
        <v>1483.6206793670922</v>
      </c>
      <c r="AH220" s="48"/>
      <c r="AI220" s="48">
        <f t="shared" si="100"/>
        <v>2359.2000966984915</v>
      </c>
      <c r="AJ220" s="48"/>
      <c r="AK220" s="48">
        <f t="shared" si="101"/>
        <v>141552.00580190946</v>
      </c>
      <c r="AL220" s="48"/>
      <c r="AN220" s="55">
        <v>12</v>
      </c>
      <c r="AO220" s="55"/>
      <c r="AP220" s="57">
        <f t="shared" si="111"/>
        <v>133665.95150368282</v>
      </c>
      <c r="AQ220" s="57"/>
      <c r="AR220" s="57">
        <f t="shared" si="102"/>
        <v>1579.3231437485547</v>
      </c>
      <c r="AS220" s="57"/>
      <c r="AT220" s="57">
        <f t="shared" si="112"/>
        <v>1392.3536614966961</v>
      </c>
      <c r="AU220" s="57"/>
      <c r="AV220" s="57">
        <f t="shared" si="103"/>
        <v>2971.6768052452508</v>
      </c>
      <c r="AW220" s="57"/>
      <c r="AX220" s="57">
        <f t="shared" si="104"/>
        <v>132086.62835993426</v>
      </c>
      <c r="AY220" s="57"/>
    </row>
    <row r="221" spans="1:51" x14ac:dyDescent="0.25">
      <c r="A221" s="27">
        <v>13</v>
      </c>
      <c r="B221" s="27"/>
      <c r="C221" s="31">
        <f t="shared" si="105"/>
        <v>124999.99999999993</v>
      </c>
      <c r="D221" s="31"/>
      <c r="E221" s="31">
        <f t="shared" si="94"/>
        <v>2083.3333333333335</v>
      </c>
      <c r="F221" s="31"/>
      <c r="G221" s="31">
        <f t="shared" si="106"/>
        <v>1302.0833333333326</v>
      </c>
      <c r="H221" s="31"/>
      <c r="I221" s="31">
        <f t="shared" si="95"/>
        <v>3385.4166666666661</v>
      </c>
      <c r="J221" s="31"/>
      <c r="K221" s="31">
        <f t="shared" si="96"/>
        <v>122916.6666666666</v>
      </c>
      <c r="L221" s="31"/>
      <c r="N221" s="37">
        <v>13</v>
      </c>
      <c r="O221" s="37"/>
      <c r="P221" s="39">
        <f t="shared" si="107"/>
        <v>150000</v>
      </c>
      <c r="Q221" s="39"/>
      <c r="R221" s="39">
        <f>0</f>
        <v>0</v>
      </c>
      <c r="S221" s="39"/>
      <c r="T221" s="39">
        <f t="shared" si="108"/>
        <v>1562.5</v>
      </c>
      <c r="U221" s="39"/>
      <c r="V221" s="39">
        <f t="shared" si="97"/>
        <v>1562.5</v>
      </c>
      <c r="W221" s="39"/>
      <c r="X221" s="39">
        <f t="shared" si="98"/>
        <v>150000</v>
      </c>
      <c r="Y221" s="39"/>
      <c r="AA221" s="45">
        <v>13</v>
      </c>
      <c r="AB221" s="45"/>
      <c r="AC221" s="47">
        <f t="shared" si="109"/>
        <v>141552.00580190946</v>
      </c>
      <c r="AD221" s="47"/>
      <c r="AE221" s="47">
        <f t="shared" si="99"/>
        <v>909.27503726921123</v>
      </c>
      <c r="AF221" s="47"/>
      <c r="AG221" s="47">
        <f t="shared" si="110"/>
        <v>1474.5000604365569</v>
      </c>
      <c r="AH221" s="47"/>
      <c r="AI221" s="47">
        <f t="shared" si="100"/>
        <v>2383.7750977057681</v>
      </c>
      <c r="AJ221" s="47"/>
      <c r="AK221" s="47">
        <f t="shared" si="101"/>
        <v>140642.73076464023</v>
      </c>
      <c r="AL221" s="47"/>
      <c r="AN221" s="54">
        <v>13</v>
      </c>
      <c r="AO221" s="54"/>
      <c r="AP221" s="56">
        <f t="shared" si="111"/>
        <v>132086.62835993426</v>
      </c>
      <c r="AQ221" s="56"/>
      <c r="AR221" s="56">
        <f t="shared" si="102"/>
        <v>1595.7744264959356</v>
      </c>
      <c r="AS221" s="56"/>
      <c r="AT221" s="56">
        <f t="shared" si="112"/>
        <v>1375.9023787493152</v>
      </c>
      <c r="AU221" s="56"/>
      <c r="AV221" s="56">
        <f t="shared" si="103"/>
        <v>2971.6768052452508</v>
      </c>
      <c r="AW221" s="56"/>
      <c r="AX221" s="56">
        <f t="shared" si="104"/>
        <v>130490.85393343832</v>
      </c>
      <c r="AY221" s="56"/>
    </row>
    <row r="222" spans="1:51" x14ac:dyDescent="0.25">
      <c r="A222" s="28">
        <v>14</v>
      </c>
      <c r="B222" s="28"/>
      <c r="C222" s="32">
        <f t="shared" si="105"/>
        <v>122916.6666666666</v>
      </c>
      <c r="D222" s="32"/>
      <c r="E222" s="32">
        <f t="shared" si="94"/>
        <v>2083.3333333333335</v>
      </c>
      <c r="F222" s="32"/>
      <c r="G222" s="32">
        <f t="shared" si="106"/>
        <v>1280.3819444444437</v>
      </c>
      <c r="H222" s="32"/>
      <c r="I222" s="32">
        <f t="shared" si="95"/>
        <v>3363.7152777777774</v>
      </c>
      <c r="J222" s="32"/>
      <c r="K222" s="32">
        <f t="shared" si="96"/>
        <v>120833.33333333327</v>
      </c>
      <c r="L222" s="32"/>
      <c r="N222" s="38">
        <v>14</v>
      </c>
      <c r="O222" s="38"/>
      <c r="P222" s="40">
        <f t="shared" si="107"/>
        <v>150000</v>
      </c>
      <c r="Q222" s="40"/>
      <c r="R222" s="40">
        <f>0</f>
        <v>0</v>
      </c>
      <c r="S222" s="40"/>
      <c r="T222" s="40">
        <f t="shared" si="108"/>
        <v>1562.5</v>
      </c>
      <c r="U222" s="40"/>
      <c r="V222" s="40">
        <f t="shared" si="97"/>
        <v>1562.5</v>
      </c>
      <c r="W222" s="40"/>
      <c r="X222" s="40">
        <f t="shared" si="98"/>
        <v>150000</v>
      </c>
      <c r="Y222" s="40"/>
      <c r="AA222" s="46">
        <v>14</v>
      </c>
      <c r="AB222" s="46"/>
      <c r="AC222" s="48">
        <f t="shared" si="109"/>
        <v>140642.73076464023</v>
      </c>
      <c r="AD222" s="48"/>
      <c r="AE222" s="48">
        <f t="shared" si="99"/>
        <v>943.57764284186715</v>
      </c>
      <c r="AF222" s="48"/>
      <c r="AG222" s="48">
        <f t="shared" si="110"/>
        <v>1465.0284454650023</v>
      </c>
      <c r="AH222" s="48"/>
      <c r="AI222" s="48">
        <f t="shared" si="100"/>
        <v>2408.6060883068694</v>
      </c>
      <c r="AJ222" s="48"/>
      <c r="AK222" s="48">
        <f t="shared" si="101"/>
        <v>139699.15312179836</v>
      </c>
      <c r="AL222" s="48"/>
      <c r="AN222" s="55">
        <v>14</v>
      </c>
      <c r="AO222" s="55"/>
      <c r="AP222" s="57">
        <f t="shared" si="111"/>
        <v>130490.85393343832</v>
      </c>
      <c r="AQ222" s="57"/>
      <c r="AR222" s="57">
        <f t="shared" si="102"/>
        <v>1612.397076771935</v>
      </c>
      <c r="AS222" s="57"/>
      <c r="AT222" s="57">
        <f t="shared" si="112"/>
        <v>1359.2797284733158</v>
      </c>
      <c r="AU222" s="57"/>
      <c r="AV222" s="57">
        <f t="shared" si="103"/>
        <v>2971.6768052452508</v>
      </c>
      <c r="AW222" s="57"/>
      <c r="AX222" s="57">
        <f t="shared" si="104"/>
        <v>128878.45685666639</v>
      </c>
      <c r="AY222" s="57"/>
    </row>
    <row r="223" spans="1:51" x14ac:dyDescent="0.25">
      <c r="A223" s="27">
        <v>15</v>
      </c>
      <c r="B223" s="27"/>
      <c r="C223" s="31">
        <f t="shared" si="105"/>
        <v>120833.33333333327</v>
      </c>
      <c r="D223" s="31"/>
      <c r="E223" s="31">
        <f t="shared" si="94"/>
        <v>2083.3333333333335</v>
      </c>
      <c r="F223" s="31"/>
      <c r="G223" s="31">
        <f t="shared" si="106"/>
        <v>1258.6805555555547</v>
      </c>
      <c r="H223" s="31"/>
      <c r="I223" s="31">
        <f t="shared" si="95"/>
        <v>3342.0138888888882</v>
      </c>
      <c r="J223" s="31"/>
      <c r="K223" s="31">
        <f t="shared" si="96"/>
        <v>118749.99999999994</v>
      </c>
      <c r="L223" s="31"/>
      <c r="N223" s="37">
        <v>15</v>
      </c>
      <c r="O223" s="37"/>
      <c r="P223" s="39">
        <f t="shared" si="107"/>
        <v>150000</v>
      </c>
      <c r="Q223" s="39"/>
      <c r="R223" s="39">
        <f>0</f>
        <v>0</v>
      </c>
      <c r="S223" s="39"/>
      <c r="T223" s="39">
        <f t="shared" si="108"/>
        <v>1562.5</v>
      </c>
      <c r="U223" s="39"/>
      <c r="V223" s="39">
        <f t="shared" si="97"/>
        <v>1562.5</v>
      </c>
      <c r="W223" s="39"/>
      <c r="X223" s="39">
        <f t="shared" si="98"/>
        <v>150000</v>
      </c>
      <c r="Y223" s="39"/>
      <c r="AA223" s="45">
        <v>15</v>
      </c>
      <c r="AB223" s="45"/>
      <c r="AC223" s="47">
        <f t="shared" si="109"/>
        <v>139699.15312179836</v>
      </c>
      <c r="AD223" s="47"/>
      <c r="AE223" s="47">
        <f t="shared" si="99"/>
        <v>978.49622337466735</v>
      </c>
      <c r="AF223" s="47"/>
      <c r="AG223" s="47">
        <f t="shared" si="110"/>
        <v>1455.1995116853996</v>
      </c>
      <c r="AH223" s="47"/>
      <c r="AI223" s="47">
        <f t="shared" si="100"/>
        <v>2433.6957350600669</v>
      </c>
      <c r="AJ223" s="47"/>
      <c r="AK223" s="47">
        <f t="shared" si="101"/>
        <v>138720.65689842368</v>
      </c>
      <c r="AL223" s="47"/>
      <c r="AN223" s="54">
        <v>15</v>
      </c>
      <c r="AO223" s="54"/>
      <c r="AP223" s="56">
        <f t="shared" si="111"/>
        <v>128878.45685666639</v>
      </c>
      <c r="AQ223" s="56"/>
      <c r="AR223" s="56">
        <f t="shared" si="102"/>
        <v>1629.192879654976</v>
      </c>
      <c r="AS223" s="56"/>
      <c r="AT223" s="56">
        <f t="shared" si="112"/>
        <v>1342.4839255902748</v>
      </c>
      <c r="AU223" s="56"/>
      <c r="AV223" s="56">
        <f t="shared" si="103"/>
        <v>2971.6768052452508</v>
      </c>
      <c r="AW223" s="56"/>
      <c r="AX223" s="56">
        <f t="shared" si="104"/>
        <v>127249.26397701142</v>
      </c>
      <c r="AY223" s="56"/>
    </row>
    <row r="224" spans="1:51" x14ac:dyDescent="0.25">
      <c r="A224" s="28">
        <v>16</v>
      </c>
      <c r="B224" s="28"/>
      <c r="C224" s="32">
        <f t="shared" si="105"/>
        <v>118749.99999999994</v>
      </c>
      <c r="D224" s="32"/>
      <c r="E224" s="32">
        <f t="shared" si="94"/>
        <v>2083.3333333333335</v>
      </c>
      <c r="F224" s="32"/>
      <c r="G224" s="32">
        <f t="shared" si="106"/>
        <v>1236.9791666666661</v>
      </c>
      <c r="H224" s="32"/>
      <c r="I224" s="32">
        <f t="shared" si="95"/>
        <v>3320.3124999999995</v>
      </c>
      <c r="J224" s="32"/>
      <c r="K224" s="32">
        <f t="shared" si="96"/>
        <v>116666.66666666661</v>
      </c>
      <c r="L224" s="32"/>
      <c r="N224" s="38">
        <v>16</v>
      </c>
      <c r="O224" s="38"/>
      <c r="P224" s="40">
        <f t="shared" si="107"/>
        <v>150000</v>
      </c>
      <c r="Q224" s="40"/>
      <c r="R224" s="40">
        <f>0</f>
        <v>0</v>
      </c>
      <c r="S224" s="40"/>
      <c r="T224" s="40">
        <f t="shared" si="108"/>
        <v>1562.5</v>
      </c>
      <c r="U224" s="40"/>
      <c r="V224" s="40">
        <f t="shared" si="97"/>
        <v>1562.5</v>
      </c>
      <c r="W224" s="40"/>
      <c r="X224" s="40">
        <f t="shared" si="98"/>
        <v>150000</v>
      </c>
      <c r="Y224" s="40"/>
      <c r="AA224" s="46">
        <v>16</v>
      </c>
      <c r="AB224" s="46"/>
      <c r="AC224" s="48">
        <f t="shared" si="109"/>
        <v>138720.65689842368</v>
      </c>
      <c r="AD224" s="48"/>
      <c r="AE224" s="48">
        <f t="shared" si="99"/>
        <v>1014.0398896083625</v>
      </c>
      <c r="AF224" s="48"/>
      <c r="AG224" s="48">
        <f t="shared" si="110"/>
        <v>1445.0068426919133</v>
      </c>
      <c r="AH224" s="48"/>
      <c r="AI224" s="48">
        <f t="shared" si="100"/>
        <v>2459.0467323002758</v>
      </c>
      <c r="AJ224" s="48"/>
      <c r="AK224" s="48">
        <f t="shared" si="101"/>
        <v>137706.61700881532</v>
      </c>
      <c r="AL224" s="48"/>
      <c r="AN224" s="55">
        <v>16</v>
      </c>
      <c r="AO224" s="55"/>
      <c r="AP224" s="57">
        <f t="shared" si="111"/>
        <v>127249.26397701142</v>
      </c>
      <c r="AQ224" s="57"/>
      <c r="AR224" s="57">
        <f t="shared" si="102"/>
        <v>1646.1636388180486</v>
      </c>
      <c r="AS224" s="57"/>
      <c r="AT224" s="57">
        <f t="shared" si="112"/>
        <v>1325.5131664272021</v>
      </c>
      <c r="AU224" s="57"/>
      <c r="AV224" s="57">
        <f t="shared" si="103"/>
        <v>2971.6768052452508</v>
      </c>
      <c r="AW224" s="57"/>
      <c r="AX224" s="57">
        <f t="shared" si="104"/>
        <v>125603.10033819337</v>
      </c>
      <c r="AY224" s="57"/>
    </row>
    <row r="225" spans="1:51" x14ac:dyDescent="0.25">
      <c r="A225" s="27">
        <v>17</v>
      </c>
      <c r="B225" s="27"/>
      <c r="C225" s="31">
        <f t="shared" si="105"/>
        <v>116666.66666666661</v>
      </c>
      <c r="D225" s="31"/>
      <c r="E225" s="31">
        <f t="shared" si="94"/>
        <v>2083.3333333333335</v>
      </c>
      <c r="F225" s="31"/>
      <c r="G225" s="31">
        <f t="shared" si="106"/>
        <v>1215.2777777777771</v>
      </c>
      <c r="H225" s="31"/>
      <c r="I225" s="31">
        <f t="shared" si="95"/>
        <v>3298.6111111111104</v>
      </c>
      <c r="J225" s="31"/>
      <c r="K225" s="31">
        <f t="shared" si="96"/>
        <v>114583.33333333328</v>
      </c>
      <c r="L225" s="31"/>
      <c r="N225" s="37">
        <v>17</v>
      </c>
      <c r="O225" s="37"/>
      <c r="P225" s="39">
        <f t="shared" si="107"/>
        <v>150000</v>
      </c>
      <c r="Q225" s="39"/>
      <c r="R225" s="39">
        <f>0</f>
        <v>0</v>
      </c>
      <c r="S225" s="39"/>
      <c r="T225" s="39">
        <f t="shared" si="108"/>
        <v>1562.5</v>
      </c>
      <c r="U225" s="39"/>
      <c r="V225" s="39">
        <f t="shared" si="97"/>
        <v>1562.5</v>
      </c>
      <c r="W225" s="39"/>
      <c r="X225" s="39">
        <f t="shared" si="98"/>
        <v>150000</v>
      </c>
      <c r="Y225" s="39"/>
      <c r="AA225" s="45">
        <v>17</v>
      </c>
      <c r="AB225" s="45"/>
      <c r="AC225" s="47">
        <f t="shared" si="109"/>
        <v>137706.61700881532</v>
      </c>
      <c r="AD225" s="47"/>
      <c r="AE225" s="47">
        <f t="shared" si="99"/>
        <v>1050.2178752532441</v>
      </c>
      <c r="AF225" s="47"/>
      <c r="AG225" s="47">
        <f t="shared" si="110"/>
        <v>1434.4439271751594</v>
      </c>
      <c r="AH225" s="47"/>
      <c r="AI225" s="47">
        <f t="shared" si="100"/>
        <v>2484.6618024284035</v>
      </c>
      <c r="AJ225" s="47"/>
      <c r="AK225" s="47">
        <f t="shared" si="101"/>
        <v>136656.39913356208</v>
      </c>
      <c r="AL225" s="47"/>
      <c r="AN225" s="54">
        <v>17</v>
      </c>
      <c r="AO225" s="54"/>
      <c r="AP225" s="56">
        <f t="shared" si="111"/>
        <v>125603.10033819337</v>
      </c>
      <c r="AQ225" s="56"/>
      <c r="AR225" s="56">
        <f t="shared" si="102"/>
        <v>1663.3111767224032</v>
      </c>
      <c r="AS225" s="56"/>
      <c r="AT225" s="56">
        <f t="shared" si="112"/>
        <v>1308.3656285228476</v>
      </c>
      <c r="AU225" s="56"/>
      <c r="AV225" s="56">
        <f t="shared" si="103"/>
        <v>2971.6768052452508</v>
      </c>
      <c r="AW225" s="56"/>
      <c r="AX225" s="56">
        <f t="shared" si="104"/>
        <v>123939.78916147097</v>
      </c>
      <c r="AY225" s="56"/>
    </row>
    <row r="226" spans="1:51" x14ac:dyDescent="0.25">
      <c r="A226" s="28">
        <v>18</v>
      </c>
      <c r="B226" s="28"/>
      <c r="C226" s="32">
        <f t="shared" si="105"/>
        <v>114583.33333333328</v>
      </c>
      <c r="D226" s="32"/>
      <c r="E226" s="32">
        <f t="shared" si="94"/>
        <v>2083.3333333333335</v>
      </c>
      <c r="F226" s="32"/>
      <c r="G226" s="32">
        <f t="shared" si="106"/>
        <v>1193.5763888888882</v>
      </c>
      <c r="H226" s="32"/>
      <c r="I226" s="32">
        <f t="shared" si="95"/>
        <v>3276.9097222222217</v>
      </c>
      <c r="J226" s="32"/>
      <c r="K226" s="32">
        <f t="shared" si="96"/>
        <v>112499.99999999996</v>
      </c>
      <c r="L226" s="32"/>
      <c r="N226" s="38">
        <v>18</v>
      </c>
      <c r="O226" s="38"/>
      <c r="P226" s="40">
        <f t="shared" si="107"/>
        <v>150000</v>
      </c>
      <c r="Q226" s="40"/>
      <c r="R226" s="40">
        <f>0</f>
        <v>0</v>
      </c>
      <c r="S226" s="40"/>
      <c r="T226" s="40">
        <f t="shared" si="108"/>
        <v>1562.5</v>
      </c>
      <c r="U226" s="40"/>
      <c r="V226" s="40">
        <f t="shared" si="97"/>
        <v>1562.5</v>
      </c>
      <c r="W226" s="40"/>
      <c r="X226" s="40">
        <f t="shared" si="98"/>
        <v>150000</v>
      </c>
      <c r="Y226" s="40"/>
      <c r="AA226" s="46">
        <v>18</v>
      </c>
      <c r="AB226" s="46"/>
      <c r="AC226" s="48">
        <f t="shared" si="109"/>
        <v>136656.39913356208</v>
      </c>
      <c r="AD226" s="48"/>
      <c r="AE226" s="48">
        <f t="shared" si="99"/>
        <v>1087.0395385624281</v>
      </c>
      <c r="AF226" s="48"/>
      <c r="AG226" s="48">
        <f t="shared" si="110"/>
        <v>1423.5041576412716</v>
      </c>
      <c r="AH226" s="48"/>
      <c r="AI226" s="48">
        <f t="shared" si="100"/>
        <v>2510.5436962036997</v>
      </c>
      <c r="AJ226" s="48"/>
      <c r="AK226" s="48">
        <f t="shared" si="101"/>
        <v>135569.35959499967</v>
      </c>
      <c r="AL226" s="48"/>
      <c r="AN226" s="55">
        <v>18</v>
      </c>
      <c r="AO226" s="55"/>
      <c r="AP226" s="57">
        <f t="shared" si="111"/>
        <v>123939.78916147097</v>
      </c>
      <c r="AQ226" s="57"/>
      <c r="AR226" s="57">
        <f t="shared" si="102"/>
        <v>1680.6373348132615</v>
      </c>
      <c r="AS226" s="57"/>
      <c r="AT226" s="57">
        <f t="shared" si="112"/>
        <v>1291.0394704319892</v>
      </c>
      <c r="AU226" s="57"/>
      <c r="AV226" s="57">
        <f t="shared" si="103"/>
        <v>2971.6768052452508</v>
      </c>
      <c r="AW226" s="57"/>
      <c r="AX226" s="57">
        <f t="shared" si="104"/>
        <v>122259.1518266577</v>
      </c>
      <c r="AY226" s="57"/>
    </row>
    <row r="227" spans="1:51" x14ac:dyDescent="0.25">
      <c r="A227" s="27">
        <v>19</v>
      </c>
      <c r="B227" s="27"/>
      <c r="C227" s="31">
        <f t="shared" si="105"/>
        <v>112499.99999999996</v>
      </c>
      <c r="D227" s="31"/>
      <c r="E227" s="31">
        <f t="shared" si="94"/>
        <v>2083.3333333333335</v>
      </c>
      <c r="F227" s="31"/>
      <c r="G227" s="31">
        <f t="shared" si="106"/>
        <v>1171.8749999999995</v>
      </c>
      <c r="H227" s="31"/>
      <c r="I227" s="31">
        <f t="shared" si="95"/>
        <v>3255.208333333333</v>
      </c>
      <c r="J227" s="31"/>
      <c r="K227" s="31">
        <f t="shared" si="96"/>
        <v>110416.66666666663</v>
      </c>
      <c r="L227" s="31"/>
      <c r="N227" s="37">
        <v>19</v>
      </c>
      <c r="O227" s="37"/>
      <c r="P227" s="39">
        <f t="shared" si="107"/>
        <v>150000</v>
      </c>
      <c r="Q227" s="39"/>
      <c r="R227" s="39">
        <f>0</f>
        <v>0</v>
      </c>
      <c r="S227" s="39"/>
      <c r="T227" s="39">
        <f t="shared" si="108"/>
        <v>1562.5</v>
      </c>
      <c r="U227" s="39"/>
      <c r="V227" s="39">
        <f t="shared" si="97"/>
        <v>1562.5</v>
      </c>
      <c r="W227" s="39"/>
      <c r="X227" s="39">
        <f t="shared" si="98"/>
        <v>150000</v>
      </c>
      <c r="Y227" s="39"/>
      <c r="AA227" s="45">
        <v>19</v>
      </c>
      <c r="AB227" s="45"/>
      <c r="AC227" s="47">
        <f t="shared" si="109"/>
        <v>135569.35959499967</v>
      </c>
      <c r="AD227" s="47"/>
      <c r="AE227" s="47">
        <f t="shared" si="99"/>
        <v>1124.5143639245748</v>
      </c>
      <c r="AF227" s="47"/>
      <c r="AG227" s="47">
        <f t="shared" si="110"/>
        <v>1412.1808291145799</v>
      </c>
      <c r="AH227" s="47"/>
      <c r="AI227" s="47">
        <f t="shared" si="100"/>
        <v>2536.6951930391547</v>
      </c>
      <c r="AJ227" s="47"/>
      <c r="AK227" s="47">
        <f t="shared" si="101"/>
        <v>134444.8452310751</v>
      </c>
      <c r="AL227" s="47"/>
      <c r="AN227" s="54">
        <v>19</v>
      </c>
      <c r="AO227" s="54"/>
      <c r="AP227" s="56">
        <f t="shared" si="111"/>
        <v>122259.1518266577</v>
      </c>
      <c r="AQ227" s="56"/>
      <c r="AR227" s="56">
        <f t="shared" si="102"/>
        <v>1698.1439737175665</v>
      </c>
      <c r="AS227" s="56"/>
      <c r="AT227" s="56">
        <f t="shared" si="112"/>
        <v>1273.5328315276843</v>
      </c>
      <c r="AU227" s="56"/>
      <c r="AV227" s="56">
        <f t="shared" si="103"/>
        <v>2971.6768052452508</v>
      </c>
      <c r="AW227" s="56"/>
      <c r="AX227" s="56">
        <f t="shared" si="104"/>
        <v>120561.00785294014</v>
      </c>
      <c r="AY227" s="56"/>
    </row>
    <row r="228" spans="1:51" x14ac:dyDescent="0.25">
      <c r="A228" s="28">
        <v>20</v>
      </c>
      <c r="B228" s="28"/>
      <c r="C228" s="32">
        <f t="shared" si="105"/>
        <v>110416.66666666663</v>
      </c>
      <c r="D228" s="32"/>
      <c r="E228" s="32">
        <f t="shared" si="94"/>
        <v>2083.3333333333335</v>
      </c>
      <c r="F228" s="32"/>
      <c r="G228" s="32">
        <f t="shared" si="106"/>
        <v>1150.1736111111106</v>
      </c>
      <c r="H228" s="32"/>
      <c r="I228" s="32">
        <f t="shared" si="95"/>
        <v>3233.5069444444443</v>
      </c>
      <c r="J228" s="32"/>
      <c r="K228" s="32">
        <f t="shared" si="96"/>
        <v>108333.3333333333</v>
      </c>
      <c r="L228" s="32"/>
      <c r="N228" s="38">
        <v>20</v>
      </c>
      <c r="O228" s="38"/>
      <c r="P228" s="40">
        <f t="shared" si="107"/>
        <v>150000</v>
      </c>
      <c r="Q228" s="40"/>
      <c r="R228" s="40">
        <f>0</f>
        <v>0</v>
      </c>
      <c r="S228" s="40"/>
      <c r="T228" s="40">
        <f t="shared" si="108"/>
        <v>1562.5</v>
      </c>
      <c r="U228" s="40"/>
      <c r="V228" s="40">
        <f t="shared" si="97"/>
        <v>1562.5</v>
      </c>
      <c r="W228" s="40"/>
      <c r="X228" s="40">
        <f t="shared" si="98"/>
        <v>150000</v>
      </c>
      <c r="Y228" s="40"/>
      <c r="AA228" s="46">
        <v>20</v>
      </c>
      <c r="AB228" s="46"/>
      <c r="AC228" s="48">
        <f t="shared" si="109"/>
        <v>134444.8452310751</v>
      </c>
      <c r="AD228" s="48"/>
      <c r="AE228" s="48">
        <f t="shared" si="99"/>
        <v>1162.6519634762803</v>
      </c>
      <c r="AF228" s="48"/>
      <c r="AG228" s="48">
        <f t="shared" si="110"/>
        <v>1400.467137823699</v>
      </c>
      <c r="AH228" s="48"/>
      <c r="AI228" s="48">
        <f t="shared" si="100"/>
        <v>2563.1191012999793</v>
      </c>
      <c r="AJ228" s="48"/>
      <c r="AK228" s="48">
        <f t="shared" si="101"/>
        <v>133282.19326759884</v>
      </c>
      <c r="AL228" s="48"/>
      <c r="AN228" s="55">
        <v>20</v>
      </c>
      <c r="AO228" s="55"/>
      <c r="AP228" s="57">
        <f t="shared" si="111"/>
        <v>120561.00785294014</v>
      </c>
      <c r="AQ228" s="57"/>
      <c r="AR228" s="57">
        <f t="shared" si="102"/>
        <v>1715.8329734437912</v>
      </c>
      <c r="AS228" s="57"/>
      <c r="AT228" s="57">
        <f t="shared" si="112"/>
        <v>1255.8438318014596</v>
      </c>
      <c r="AU228" s="57"/>
      <c r="AV228" s="57">
        <f t="shared" si="103"/>
        <v>2971.6768052452508</v>
      </c>
      <c r="AW228" s="57"/>
      <c r="AX228" s="57">
        <f t="shared" si="104"/>
        <v>118845.17487949635</v>
      </c>
      <c r="AY228" s="57"/>
    </row>
    <row r="229" spans="1:51" x14ac:dyDescent="0.25">
      <c r="A229" s="27">
        <v>21</v>
      </c>
      <c r="B229" s="27"/>
      <c r="C229" s="31">
        <f t="shared" si="105"/>
        <v>108333.3333333333</v>
      </c>
      <c r="D229" s="31"/>
      <c r="E229" s="31">
        <f t="shared" si="94"/>
        <v>2083.3333333333335</v>
      </c>
      <c r="F229" s="31"/>
      <c r="G229" s="31">
        <f t="shared" si="106"/>
        <v>1128.4722222222217</v>
      </c>
      <c r="H229" s="31"/>
      <c r="I229" s="31">
        <f t="shared" si="95"/>
        <v>3211.8055555555552</v>
      </c>
      <c r="J229" s="31"/>
      <c r="K229" s="31">
        <f t="shared" si="96"/>
        <v>106249.99999999997</v>
      </c>
      <c r="L229" s="31"/>
      <c r="N229" s="37">
        <v>21</v>
      </c>
      <c r="O229" s="37"/>
      <c r="P229" s="39">
        <f t="shared" si="107"/>
        <v>150000</v>
      </c>
      <c r="Q229" s="39"/>
      <c r="R229" s="39">
        <f>0</f>
        <v>0</v>
      </c>
      <c r="S229" s="39"/>
      <c r="T229" s="39">
        <f t="shared" si="108"/>
        <v>1562.5</v>
      </c>
      <c r="U229" s="39"/>
      <c r="V229" s="39">
        <f t="shared" si="97"/>
        <v>1562.5</v>
      </c>
      <c r="W229" s="39"/>
      <c r="X229" s="39">
        <f t="shared" si="98"/>
        <v>150000</v>
      </c>
      <c r="Y229" s="39"/>
      <c r="AA229" s="45">
        <v>21</v>
      </c>
      <c r="AB229" s="45"/>
      <c r="AC229" s="47">
        <f t="shared" si="109"/>
        <v>133282.19326759884</v>
      </c>
      <c r="AD229" s="47"/>
      <c r="AE229" s="47">
        <f t="shared" si="99"/>
        <v>1201.462078734367</v>
      </c>
      <c r="AF229" s="47"/>
      <c r="AG229" s="47">
        <f t="shared" si="110"/>
        <v>1388.3561798708211</v>
      </c>
      <c r="AH229" s="47"/>
      <c r="AI229" s="47">
        <f t="shared" si="100"/>
        <v>2589.818258605188</v>
      </c>
      <c r="AJ229" s="47"/>
      <c r="AK229" s="47">
        <f t="shared" si="101"/>
        <v>132080.73118886448</v>
      </c>
      <c r="AL229" s="47"/>
      <c r="AN229" s="54">
        <v>21</v>
      </c>
      <c r="AO229" s="54"/>
      <c r="AP229" s="56">
        <f t="shared" si="111"/>
        <v>118845.17487949635</v>
      </c>
      <c r="AQ229" s="56"/>
      <c r="AR229" s="56">
        <f t="shared" si="102"/>
        <v>1733.7062335838305</v>
      </c>
      <c r="AS229" s="56"/>
      <c r="AT229" s="56">
        <f t="shared" si="112"/>
        <v>1237.9705716614203</v>
      </c>
      <c r="AU229" s="56"/>
      <c r="AV229" s="56">
        <f t="shared" si="103"/>
        <v>2971.6768052452508</v>
      </c>
      <c r="AW229" s="56"/>
      <c r="AX229" s="56">
        <f t="shared" si="104"/>
        <v>117111.46864591252</v>
      </c>
      <c r="AY229" s="56"/>
    </row>
    <row r="230" spans="1:51" x14ac:dyDescent="0.25">
      <c r="A230" s="28">
        <v>22</v>
      </c>
      <c r="B230" s="28"/>
      <c r="C230" s="32">
        <f t="shared" si="105"/>
        <v>106249.99999999997</v>
      </c>
      <c r="D230" s="32"/>
      <c r="E230" s="32">
        <f t="shared" si="94"/>
        <v>2083.3333333333335</v>
      </c>
      <c r="F230" s="32"/>
      <c r="G230" s="32">
        <f t="shared" si="106"/>
        <v>1106.770833333333</v>
      </c>
      <c r="H230" s="32"/>
      <c r="I230" s="32">
        <f t="shared" si="95"/>
        <v>3190.1041666666665</v>
      </c>
      <c r="J230" s="32"/>
      <c r="K230" s="32">
        <f t="shared" si="96"/>
        <v>104166.66666666664</v>
      </c>
      <c r="L230" s="32"/>
      <c r="N230" s="38">
        <v>22</v>
      </c>
      <c r="O230" s="38"/>
      <c r="P230" s="40">
        <f t="shared" si="107"/>
        <v>150000</v>
      </c>
      <c r="Q230" s="40"/>
      <c r="R230" s="40">
        <f>0</f>
        <v>0</v>
      </c>
      <c r="S230" s="40"/>
      <c r="T230" s="40">
        <f t="shared" si="108"/>
        <v>1562.5</v>
      </c>
      <c r="U230" s="40"/>
      <c r="V230" s="40">
        <f t="shared" si="97"/>
        <v>1562.5</v>
      </c>
      <c r="W230" s="40"/>
      <c r="X230" s="40">
        <f t="shared" si="98"/>
        <v>150000</v>
      </c>
      <c r="Y230" s="40"/>
      <c r="AA230" s="46">
        <v>22</v>
      </c>
      <c r="AB230" s="46"/>
      <c r="AC230" s="48">
        <f t="shared" si="109"/>
        <v>132080.73118886448</v>
      </c>
      <c r="AD230" s="48"/>
      <c r="AE230" s="48">
        <f t="shared" si="99"/>
        <v>1240.9545822483203</v>
      </c>
      <c r="AF230" s="48"/>
      <c r="AG230" s="48">
        <f t="shared" si="110"/>
        <v>1375.8409498840049</v>
      </c>
      <c r="AH230" s="48"/>
      <c r="AI230" s="48">
        <f t="shared" si="100"/>
        <v>2616.7955321323252</v>
      </c>
      <c r="AJ230" s="48"/>
      <c r="AK230" s="48">
        <f t="shared" si="101"/>
        <v>130839.77660661616</v>
      </c>
      <c r="AL230" s="48"/>
      <c r="AN230" s="55">
        <v>22</v>
      </c>
      <c r="AO230" s="55"/>
      <c r="AP230" s="57">
        <f t="shared" si="111"/>
        <v>117111.46864591252</v>
      </c>
      <c r="AQ230" s="57"/>
      <c r="AR230" s="57">
        <f t="shared" si="102"/>
        <v>1751.7656735169953</v>
      </c>
      <c r="AS230" s="57"/>
      <c r="AT230" s="57">
        <f t="shared" si="112"/>
        <v>1219.9111317282554</v>
      </c>
      <c r="AU230" s="57"/>
      <c r="AV230" s="57">
        <f t="shared" si="103"/>
        <v>2971.6768052452508</v>
      </c>
      <c r="AW230" s="57"/>
      <c r="AX230" s="57">
        <f t="shared" si="104"/>
        <v>115359.70297239552</v>
      </c>
      <c r="AY230" s="57"/>
    </row>
    <row r="231" spans="1:51" x14ac:dyDescent="0.25">
      <c r="A231" s="27">
        <v>23</v>
      </c>
      <c r="B231" s="27"/>
      <c r="C231" s="31">
        <f t="shared" si="105"/>
        <v>104166.66666666664</v>
      </c>
      <c r="D231" s="31"/>
      <c r="E231" s="31">
        <f t="shared" si="94"/>
        <v>2083.3333333333335</v>
      </c>
      <c r="F231" s="31"/>
      <c r="G231" s="31">
        <f t="shared" si="106"/>
        <v>1085.0694444444441</v>
      </c>
      <c r="H231" s="31"/>
      <c r="I231" s="31">
        <f t="shared" si="95"/>
        <v>3168.4027777777774</v>
      </c>
      <c r="J231" s="31"/>
      <c r="K231" s="31">
        <f t="shared" si="96"/>
        <v>102083.33333333331</v>
      </c>
      <c r="L231" s="31"/>
      <c r="N231" s="37">
        <v>23</v>
      </c>
      <c r="O231" s="37"/>
      <c r="P231" s="39">
        <f t="shared" si="107"/>
        <v>150000</v>
      </c>
      <c r="Q231" s="39"/>
      <c r="R231" s="39">
        <f>0</f>
        <v>0</v>
      </c>
      <c r="S231" s="39"/>
      <c r="T231" s="39">
        <f t="shared" si="108"/>
        <v>1562.5</v>
      </c>
      <c r="U231" s="39"/>
      <c r="V231" s="39">
        <f t="shared" si="97"/>
        <v>1562.5</v>
      </c>
      <c r="W231" s="39"/>
      <c r="X231" s="39">
        <f t="shared" si="98"/>
        <v>150000</v>
      </c>
      <c r="Y231" s="39"/>
      <c r="AA231" s="45">
        <v>23</v>
      </c>
      <c r="AB231" s="45"/>
      <c r="AC231" s="47">
        <f t="shared" si="109"/>
        <v>130839.77660661616</v>
      </c>
      <c r="AD231" s="47"/>
      <c r="AE231" s="47">
        <f t="shared" si="99"/>
        <v>1281.1394792731192</v>
      </c>
      <c r="AF231" s="47"/>
      <c r="AG231" s="47">
        <f t="shared" si="110"/>
        <v>1362.9143396522516</v>
      </c>
      <c r="AH231" s="47"/>
      <c r="AI231" s="47">
        <f t="shared" si="100"/>
        <v>2644.0538189253707</v>
      </c>
      <c r="AJ231" s="47"/>
      <c r="AK231" s="47">
        <f t="shared" si="101"/>
        <v>129558.63712734304</v>
      </c>
      <c r="AL231" s="47"/>
      <c r="AN231" s="54">
        <v>23</v>
      </c>
      <c r="AO231" s="54"/>
      <c r="AP231" s="56">
        <f t="shared" si="111"/>
        <v>115359.70297239552</v>
      </c>
      <c r="AQ231" s="56"/>
      <c r="AR231" s="56">
        <f t="shared" si="102"/>
        <v>1770.0132326161308</v>
      </c>
      <c r="AS231" s="56"/>
      <c r="AT231" s="56">
        <f t="shared" si="112"/>
        <v>1201.6635726291199</v>
      </c>
      <c r="AU231" s="56"/>
      <c r="AV231" s="56">
        <f t="shared" si="103"/>
        <v>2971.6768052452508</v>
      </c>
      <c r="AW231" s="56"/>
      <c r="AX231" s="56">
        <f t="shared" si="104"/>
        <v>113589.68973977939</v>
      </c>
      <c r="AY231" s="56"/>
    </row>
    <row r="232" spans="1:51" x14ac:dyDescent="0.25">
      <c r="A232" s="28">
        <v>24</v>
      </c>
      <c r="B232" s="28"/>
      <c r="C232" s="32">
        <f t="shared" si="105"/>
        <v>102083.33333333331</v>
      </c>
      <c r="D232" s="32"/>
      <c r="E232" s="32">
        <f t="shared" si="94"/>
        <v>2083.3333333333335</v>
      </c>
      <c r="F232" s="32"/>
      <c r="G232" s="32">
        <f t="shared" si="106"/>
        <v>1063.3680555555552</v>
      </c>
      <c r="H232" s="32"/>
      <c r="I232" s="32">
        <f t="shared" si="95"/>
        <v>3146.7013888888887</v>
      </c>
      <c r="J232" s="32"/>
      <c r="K232" s="32">
        <f t="shared" si="96"/>
        <v>99999.999999999985</v>
      </c>
      <c r="L232" s="32"/>
      <c r="N232" s="38">
        <v>24</v>
      </c>
      <c r="O232" s="38"/>
      <c r="P232" s="40">
        <f t="shared" si="107"/>
        <v>150000</v>
      </c>
      <c r="Q232" s="40"/>
      <c r="R232" s="40">
        <f>0</f>
        <v>0</v>
      </c>
      <c r="S232" s="40"/>
      <c r="T232" s="40">
        <f t="shared" si="108"/>
        <v>1562.5</v>
      </c>
      <c r="U232" s="40"/>
      <c r="V232" s="40">
        <f t="shared" si="97"/>
        <v>1562.5</v>
      </c>
      <c r="W232" s="40"/>
      <c r="X232" s="40">
        <f t="shared" si="98"/>
        <v>150000</v>
      </c>
      <c r="Y232" s="40"/>
      <c r="AA232" s="46">
        <v>24</v>
      </c>
      <c r="AB232" s="46"/>
      <c r="AC232" s="48">
        <f t="shared" si="109"/>
        <v>129558.63712734304</v>
      </c>
      <c r="AD232" s="48"/>
      <c r="AE232" s="48">
        <f t="shared" si="99"/>
        <v>1322.0269094626867</v>
      </c>
      <c r="AF232" s="48"/>
      <c r="AG232" s="48">
        <f t="shared" si="110"/>
        <v>1349.5691367431566</v>
      </c>
      <c r="AH232" s="48"/>
      <c r="AI232" s="48">
        <f t="shared" si="100"/>
        <v>2671.5960462058433</v>
      </c>
      <c r="AJ232" s="48"/>
      <c r="AK232" s="48">
        <f t="shared" si="101"/>
        <v>128236.61021788036</v>
      </c>
      <c r="AL232" s="48"/>
      <c r="AN232" s="55">
        <v>24</v>
      </c>
      <c r="AO232" s="55"/>
      <c r="AP232" s="57">
        <f t="shared" si="111"/>
        <v>113589.68973977939</v>
      </c>
      <c r="AQ232" s="57"/>
      <c r="AR232" s="57">
        <f t="shared" si="102"/>
        <v>1788.4508704558821</v>
      </c>
      <c r="AS232" s="57"/>
      <c r="AT232" s="57">
        <f t="shared" si="112"/>
        <v>1183.2259347893687</v>
      </c>
      <c r="AU232" s="57"/>
      <c r="AV232" s="57">
        <f t="shared" si="103"/>
        <v>2971.6768052452508</v>
      </c>
      <c r="AW232" s="57"/>
      <c r="AX232" s="57">
        <f t="shared" si="104"/>
        <v>111801.23886932351</v>
      </c>
      <c r="AY232" s="57"/>
    </row>
    <row r="233" spans="1:51" x14ac:dyDescent="0.25">
      <c r="A233" s="27">
        <v>25</v>
      </c>
      <c r="B233" s="27"/>
      <c r="C233" s="31">
        <f t="shared" si="105"/>
        <v>99999.999999999985</v>
      </c>
      <c r="D233" s="31"/>
      <c r="E233" s="31">
        <f t="shared" si="94"/>
        <v>2083.3333333333335</v>
      </c>
      <c r="F233" s="31"/>
      <c r="G233" s="31">
        <f t="shared" si="106"/>
        <v>1041.6666666666665</v>
      </c>
      <c r="H233" s="31"/>
      <c r="I233" s="31">
        <f t="shared" si="95"/>
        <v>3125</v>
      </c>
      <c r="J233" s="31"/>
      <c r="K233" s="31">
        <f t="shared" si="96"/>
        <v>97916.666666666657</v>
      </c>
      <c r="L233" s="31"/>
      <c r="N233" s="37">
        <v>25</v>
      </c>
      <c r="O233" s="37"/>
      <c r="P233" s="39">
        <f t="shared" si="107"/>
        <v>150000</v>
      </c>
      <c r="Q233" s="39"/>
      <c r="R233" s="39">
        <f>0</f>
        <v>0</v>
      </c>
      <c r="S233" s="39"/>
      <c r="T233" s="39">
        <f t="shared" si="108"/>
        <v>1562.5</v>
      </c>
      <c r="U233" s="39"/>
      <c r="V233" s="39">
        <f t="shared" si="97"/>
        <v>1562.5</v>
      </c>
      <c r="W233" s="39"/>
      <c r="X233" s="39">
        <f t="shared" si="98"/>
        <v>150000</v>
      </c>
      <c r="Y233" s="39"/>
      <c r="AA233" s="45">
        <v>25</v>
      </c>
      <c r="AB233" s="45"/>
      <c r="AC233" s="47">
        <f t="shared" si="109"/>
        <v>128236.61021788036</v>
      </c>
      <c r="AD233" s="47"/>
      <c r="AE233" s="47">
        <f t="shared" si="99"/>
        <v>1363.6271485842333</v>
      </c>
      <c r="AF233" s="47"/>
      <c r="AG233" s="47">
        <f t="shared" si="110"/>
        <v>1335.7980231029203</v>
      </c>
      <c r="AH233" s="47"/>
      <c r="AI233" s="47">
        <f t="shared" si="100"/>
        <v>2699.4251716871536</v>
      </c>
      <c r="AJ233" s="47"/>
      <c r="AK233" s="47">
        <f t="shared" si="101"/>
        <v>126872.98306929613</v>
      </c>
      <c r="AL233" s="47"/>
      <c r="AN233" s="54">
        <v>25</v>
      </c>
      <c r="AO233" s="54"/>
      <c r="AP233" s="56">
        <f t="shared" si="111"/>
        <v>111801.23886932351</v>
      </c>
      <c r="AQ233" s="56"/>
      <c r="AR233" s="56">
        <f t="shared" si="102"/>
        <v>1807.0805670231309</v>
      </c>
      <c r="AS233" s="56"/>
      <c r="AT233" s="56">
        <f t="shared" si="112"/>
        <v>1164.5962382221198</v>
      </c>
      <c r="AU233" s="56"/>
      <c r="AV233" s="56">
        <f t="shared" si="103"/>
        <v>2971.6768052452508</v>
      </c>
      <c r="AW233" s="56"/>
      <c r="AX233" s="56">
        <f t="shared" si="104"/>
        <v>109994.15830230038</v>
      </c>
      <c r="AY233" s="56"/>
    </row>
    <row r="234" spans="1:51" x14ac:dyDescent="0.25">
      <c r="A234" s="28">
        <v>26</v>
      </c>
      <c r="B234" s="28"/>
      <c r="C234" s="32">
        <f t="shared" si="105"/>
        <v>97916.666666666657</v>
      </c>
      <c r="D234" s="32"/>
      <c r="E234" s="32">
        <f t="shared" si="94"/>
        <v>2083.3333333333335</v>
      </c>
      <c r="F234" s="32"/>
      <c r="G234" s="32">
        <f t="shared" si="106"/>
        <v>1019.9652777777776</v>
      </c>
      <c r="H234" s="32"/>
      <c r="I234" s="32">
        <f t="shared" si="95"/>
        <v>3103.2986111111113</v>
      </c>
      <c r="J234" s="32"/>
      <c r="K234" s="32">
        <f t="shared" si="96"/>
        <v>95833.333333333328</v>
      </c>
      <c r="L234" s="32"/>
      <c r="N234" s="38">
        <v>26</v>
      </c>
      <c r="O234" s="38"/>
      <c r="P234" s="40">
        <f t="shared" si="107"/>
        <v>150000</v>
      </c>
      <c r="Q234" s="40"/>
      <c r="R234" s="40">
        <f>0</f>
        <v>0</v>
      </c>
      <c r="S234" s="40"/>
      <c r="T234" s="40">
        <f t="shared" si="108"/>
        <v>1562.5</v>
      </c>
      <c r="U234" s="40"/>
      <c r="V234" s="40">
        <f t="shared" si="97"/>
        <v>1562.5</v>
      </c>
      <c r="W234" s="40"/>
      <c r="X234" s="40">
        <f t="shared" si="98"/>
        <v>150000</v>
      </c>
      <c r="Y234" s="40"/>
      <c r="AA234" s="46">
        <v>26</v>
      </c>
      <c r="AB234" s="46"/>
      <c r="AC234" s="48">
        <f t="shared" si="109"/>
        <v>126872.98306929613</v>
      </c>
      <c r="AD234" s="48"/>
      <c r="AE234" s="48">
        <f t="shared" si="99"/>
        <v>1405.9506102537271</v>
      </c>
      <c r="AF234" s="48"/>
      <c r="AG234" s="48">
        <f t="shared" si="110"/>
        <v>1321.5935736385013</v>
      </c>
      <c r="AH234" s="48"/>
      <c r="AI234" s="48">
        <f t="shared" si="100"/>
        <v>2727.5441838922284</v>
      </c>
      <c r="AJ234" s="48"/>
      <c r="AK234" s="48">
        <f t="shared" si="101"/>
        <v>125467.0324590424</v>
      </c>
      <c r="AL234" s="48"/>
      <c r="AN234" s="55">
        <v>26</v>
      </c>
      <c r="AO234" s="55"/>
      <c r="AP234" s="57">
        <f t="shared" si="111"/>
        <v>109994.15830230038</v>
      </c>
      <c r="AQ234" s="57"/>
      <c r="AR234" s="57">
        <f t="shared" si="102"/>
        <v>1825.9043229296219</v>
      </c>
      <c r="AS234" s="57"/>
      <c r="AT234" s="57">
        <f t="shared" si="112"/>
        <v>1145.7724823156288</v>
      </c>
      <c r="AU234" s="57"/>
      <c r="AV234" s="57">
        <f t="shared" si="103"/>
        <v>2971.6768052452508</v>
      </c>
      <c r="AW234" s="57"/>
      <c r="AX234" s="57">
        <f t="shared" si="104"/>
        <v>108168.25397937075</v>
      </c>
      <c r="AY234" s="57"/>
    </row>
    <row r="235" spans="1:51" x14ac:dyDescent="0.25">
      <c r="A235" s="27">
        <v>27</v>
      </c>
      <c r="B235" s="27"/>
      <c r="C235" s="31">
        <f t="shared" si="105"/>
        <v>95833.333333333328</v>
      </c>
      <c r="D235" s="31"/>
      <c r="E235" s="31">
        <f t="shared" si="94"/>
        <v>2083.3333333333335</v>
      </c>
      <c r="F235" s="31"/>
      <c r="G235" s="31">
        <f t="shared" si="106"/>
        <v>998.2638888888888</v>
      </c>
      <c r="H235" s="31"/>
      <c r="I235" s="31">
        <f t="shared" si="95"/>
        <v>3081.5972222222222</v>
      </c>
      <c r="J235" s="31"/>
      <c r="K235" s="31">
        <f t="shared" si="96"/>
        <v>93750</v>
      </c>
      <c r="L235" s="31"/>
      <c r="N235" s="37">
        <v>27</v>
      </c>
      <c r="O235" s="37"/>
      <c r="P235" s="39">
        <f t="shared" si="107"/>
        <v>150000</v>
      </c>
      <c r="Q235" s="39"/>
      <c r="R235" s="39">
        <f>0</f>
        <v>0</v>
      </c>
      <c r="S235" s="39"/>
      <c r="T235" s="39">
        <f t="shared" si="108"/>
        <v>1562.5</v>
      </c>
      <c r="U235" s="39"/>
      <c r="V235" s="39">
        <f t="shared" si="97"/>
        <v>1562.5</v>
      </c>
      <c r="W235" s="39"/>
      <c r="X235" s="39">
        <f t="shared" si="98"/>
        <v>150000</v>
      </c>
      <c r="Y235" s="39"/>
      <c r="AA235" s="45">
        <v>27</v>
      </c>
      <c r="AB235" s="45"/>
      <c r="AC235" s="47">
        <f t="shared" si="109"/>
        <v>125467.0324590424</v>
      </c>
      <c r="AD235" s="47"/>
      <c r="AE235" s="47">
        <f t="shared" si="99"/>
        <v>1449.0078476927479</v>
      </c>
      <c r="AF235" s="47"/>
      <c r="AG235" s="47">
        <f t="shared" si="110"/>
        <v>1306.9482547816915</v>
      </c>
      <c r="AH235" s="47"/>
      <c r="AI235" s="47">
        <f t="shared" si="100"/>
        <v>2755.9561024744394</v>
      </c>
      <c r="AJ235" s="47"/>
      <c r="AK235" s="47">
        <f t="shared" si="101"/>
        <v>124018.02461134965</v>
      </c>
      <c r="AL235" s="47"/>
      <c r="AN235" s="54">
        <v>27</v>
      </c>
      <c r="AO235" s="54"/>
      <c r="AP235" s="56">
        <f t="shared" si="111"/>
        <v>108168.25397937075</v>
      </c>
      <c r="AQ235" s="56"/>
      <c r="AR235" s="56">
        <f t="shared" si="102"/>
        <v>1844.9241596268055</v>
      </c>
      <c r="AS235" s="56"/>
      <c r="AT235" s="56">
        <f t="shared" si="112"/>
        <v>1126.7526456184453</v>
      </c>
      <c r="AU235" s="56"/>
      <c r="AV235" s="56">
        <f t="shared" si="103"/>
        <v>2971.6768052452508</v>
      </c>
      <c r="AW235" s="56"/>
      <c r="AX235" s="56">
        <f t="shared" si="104"/>
        <v>106323.32981974394</v>
      </c>
      <c r="AY235" s="56"/>
    </row>
    <row r="236" spans="1:51" x14ac:dyDescent="0.25">
      <c r="A236" s="28">
        <v>28</v>
      </c>
      <c r="B236" s="28"/>
      <c r="C236" s="32">
        <f t="shared" si="105"/>
        <v>93750</v>
      </c>
      <c r="D236" s="32"/>
      <c r="E236" s="32">
        <f t="shared" si="94"/>
        <v>2083.3333333333335</v>
      </c>
      <c r="F236" s="32"/>
      <c r="G236" s="32">
        <f t="shared" si="106"/>
        <v>976.5625</v>
      </c>
      <c r="H236" s="32"/>
      <c r="I236" s="32">
        <f t="shared" si="95"/>
        <v>3059.8958333333335</v>
      </c>
      <c r="J236" s="32"/>
      <c r="K236" s="32">
        <f t="shared" si="96"/>
        <v>91666.666666666672</v>
      </c>
      <c r="L236" s="32"/>
      <c r="N236" s="38">
        <v>28</v>
      </c>
      <c r="O236" s="38"/>
      <c r="P236" s="40">
        <f t="shared" si="107"/>
        <v>150000</v>
      </c>
      <c r="Q236" s="40"/>
      <c r="R236" s="40">
        <f>0</f>
        <v>0</v>
      </c>
      <c r="S236" s="40"/>
      <c r="T236" s="40">
        <f t="shared" si="108"/>
        <v>1562.5</v>
      </c>
      <c r="U236" s="40"/>
      <c r="V236" s="40">
        <f t="shared" si="97"/>
        <v>1562.5</v>
      </c>
      <c r="W236" s="40"/>
      <c r="X236" s="40">
        <f t="shared" si="98"/>
        <v>150000</v>
      </c>
      <c r="Y236" s="40"/>
      <c r="AA236" s="46">
        <v>28</v>
      </c>
      <c r="AB236" s="46"/>
      <c r="AC236" s="48">
        <f t="shared" si="109"/>
        <v>124018.02461134965</v>
      </c>
      <c r="AD236" s="48"/>
      <c r="AE236" s="48">
        <f t="shared" si="99"/>
        <v>1492.8095555069895</v>
      </c>
      <c r="AF236" s="48"/>
      <c r="AG236" s="48">
        <f t="shared" si="110"/>
        <v>1291.8544230348921</v>
      </c>
      <c r="AH236" s="48"/>
      <c r="AI236" s="48">
        <f t="shared" si="100"/>
        <v>2784.6639785418815</v>
      </c>
      <c r="AJ236" s="48"/>
      <c r="AK236" s="48">
        <f t="shared" si="101"/>
        <v>122525.21505584267</v>
      </c>
      <c r="AL236" s="48"/>
      <c r="AN236" s="55">
        <v>28</v>
      </c>
      <c r="AO236" s="55"/>
      <c r="AP236" s="57">
        <f t="shared" si="111"/>
        <v>106323.32981974394</v>
      </c>
      <c r="AQ236" s="57"/>
      <c r="AR236" s="57">
        <f t="shared" si="102"/>
        <v>1864.142119622918</v>
      </c>
      <c r="AS236" s="57"/>
      <c r="AT236" s="57">
        <f t="shared" si="112"/>
        <v>1107.5346856223327</v>
      </c>
      <c r="AU236" s="57"/>
      <c r="AV236" s="57">
        <f t="shared" si="103"/>
        <v>2971.6768052452508</v>
      </c>
      <c r="AW236" s="57"/>
      <c r="AX236" s="57">
        <f t="shared" si="104"/>
        <v>104459.18770012102</v>
      </c>
      <c r="AY236" s="57"/>
    </row>
    <row r="237" spans="1:51" x14ac:dyDescent="0.25">
      <c r="A237" s="27">
        <v>29</v>
      </c>
      <c r="B237" s="27"/>
      <c r="C237" s="31">
        <f t="shared" si="105"/>
        <v>91666.666666666672</v>
      </c>
      <c r="D237" s="31"/>
      <c r="E237" s="31">
        <f t="shared" si="94"/>
        <v>2083.3333333333335</v>
      </c>
      <c r="F237" s="31"/>
      <c r="G237" s="31">
        <f t="shared" si="106"/>
        <v>954.86111111111109</v>
      </c>
      <c r="H237" s="31"/>
      <c r="I237" s="31">
        <f t="shared" si="95"/>
        <v>3038.1944444444443</v>
      </c>
      <c r="J237" s="31"/>
      <c r="K237" s="31">
        <f t="shared" si="96"/>
        <v>89583.333333333343</v>
      </c>
      <c r="L237" s="31"/>
      <c r="N237" s="37">
        <v>29</v>
      </c>
      <c r="O237" s="37"/>
      <c r="P237" s="39">
        <f t="shared" si="107"/>
        <v>150000</v>
      </c>
      <c r="Q237" s="39"/>
      <c r="R237" s="39">
        <f>0</f>
        <v>0</v>
      </c>
      <c r="S237" s="39"/>
      <c r="T237" s="39">
        <f t="shared" si="108"/>
        <v>1562.5</v>
      </c>
      <c r="U237" s="39"/>
      <c r="V237" s="39">
        <f t="shared" si="97"/>
        <v>1562.5</v>
      </c>
      <c r="W237" s="39"/>
      <c r="X237" s="39">
        <f t="shared" si="98"/>
        <v>150000</v>
      </c>
      <c r="Y237" s="39"/>
      <c r="AA237" s="45">
        <v>29</v>
      </c>
      <c r="AB237" s="45"/>
      <c r="AC237" s="47">
        <f t="shared" si="109"/>
        <v>122525.21505584267</v>
      </c>
      <c r="AD237" s="47"/>
      <c r="AE237" s="47">
        <f t="shared" si="99"/>
        <v>1537.3665714866656</v>
      </c>
      <c r="AF237" s="47"/>
      <c r="AG237" s="47">
        <f t="shared" si="110"/>
        <v>1276.3043234983611</v>
      </c>
      <c r="AH237" s="47"/>
      <c r="AI237" s="47">
        <f t="shared" si="100"/>
        <v>2813.6708949850267</v>
      </c>
      <c r="AJ237" s="47"/>
      <c r="AK237" s="47">
        <f t="shared" si="101"/>
        <v>120987.848484356</v>
      </c>
      <c r="AL237" s="47"/>
      <c r="AN237" s="54">
        <v>29</v>
      </c>
      <c r="AO237" s="54"/>
      <c r="AP237" s="56">
        <f t="shared" si="111"/>
        <v>104459.18770012102</v>
      </c>
      <c r="AQ237" s="56"/>
      <c r="AR237" s="56">
        <f t="shared" si="102"/>
        <v>1883.5602667023236</v>
      </c>
      <c r="AS237" s="56"/>
      <c r="AT237" s="56">
        <f t="shared" si="112"/>
        <v>1088.1165385429272</v>
      </c>
      <c r="AU237" s="56"/>
      <c r="AV237" s="56">
        <f t="shared" si="103"/>
        <v>2971.6768052452508</v>
      </c>
      <c r="AW237" s="56"/>
      <c r="AX237" s="56">
        <f t="shared" si="104"/>
        <v>102575.6274334187</v>
      </c>
      <c r="AY237" s="56"/>
    </row>
    <row r="238" spans="1:51" x14ac:dyDescent="0.25">
      <c r="A238" s="28">
        <v>30</v>
      </c>
      <c r="B238" s="28"/>
      <c r="C238" s="32">
        <f t="shared" si="105"/>
        <v>89583.333333333343</v>
      </c>
      <c r="D238" s="32"/>
      <c r="E238" s="32">
        <f t="shared" si="94"/>
        <v>2083.3333333333335</v>
      </c>
      <c r="F238" s="32"/>
      <c r="G238" s="32">
        <f t="shared" si="106"/>
        <v>933.15972222222229</v>
      </c>
      <c r="H238" s="32"/>
      <c r="I238" s="32">
        <f t="shared" si="95"/>
        <v>3016.4930555555557</v>
      </c>
      <c r="J238" s="32"/>
      <c r="K238" s="32">
        <f t="shared" si="96"/>
        <v>87500.000000000015</v>
      </c>
      <c r="L238" s="32"/>
      <c r="N238" s="38">
        <v>30</v>
      </c>
      <c r="O238" s="38"/>
      <c r="P238" s="40">
        <f t="shared" si="107"/>
        <v>150000</v>
      </c>
      <c r="Q238" s="40"/>
      <c r="R238" s="40">
        <f>0</f>
        <v>0</v>
      </c>
      <c r="S238" s="40"/>
      <c r="T238" s="40">
        <f t="shared" si="108"/>
        <v>1562.5</v>
      </c>
      <c r="U238" s="40"/>
      <c r="V238" s="40">
        <f t="shared" si="97"/>
        <v>1562.5</v>
      </c>
      <c r="W238" s="40"/>
      <c r="X238" s="40">
        <f t="shared" si="98"/>
        <v>150000</v>
      </c>
      <c r="Y238" s="40"/>
      <c r="AA238" s="46">
        <v>30</v>
      </c>
      <c r="AB238" s="46"/>
      <c r="AC238" s="48">
        <f t="shared" si="109"/>
        <v>120987.848484356</v>
      </c>
      <c r="AD238" s="48"/>
      <c r="AE238" s="48">
        <f t="shared" si="99"/>
        <v>1582.6898784290784</v>
      </c>
      <c r="AF238" s="48"/>
      <c r="AG238" s="48">
        <f t="shared" si="110"/>
        <v>1260.2900883787083</v>
      </c>
      <c r="AH238" s="48"/>
      <c r="AI238" s="48">
        <f t="shared" si="100"/>
        <v>2842.9799668077867</v>
      </c>
      <c r="AJ238" s="48"/>
      <c r="AK238" s="48">
        <f t="shared" si="101"/>
        <v>119405.15860592692</v>
      </c>
      <c r="AL238" s="48"/>
      <c r="AN238" s="55">
        <v>30</v>
      </c>
      <c r="AO238" s="55"/>
      <c r="AP238" s="57">
        <f t="shared" si="111"/>
        <v>102575.6274334187</v>
      </c>
      <c r="AQ238" s="57"/>
      <c r="AR238" s="57">
        <f t="shared" si="102"/>
        <v>1903.1806861471393</v>
      </c>
      <c r="AS238" s="57"/>
      <c r="AT238" s="57">
        <f t="shared" si="112"/>
        <v>1068.4961190981114</v>
      </c>
      <c r="AU238" s="57"/>
      <c r="AV238" s="57">
        <f t="shared" si="103"/>
        <v>2971.6768052452508</v>
      </c>
      <c r="AW238" s="57"/>
      <c r="AX238" s="57">
        <f t="shared" si="104"/>
        <v>100672.44674727156</v>
      </c>
      <c r="AY238" s="57"/>
    </row>
    <row r="239" spans="1:51" x14ac:dyDescent="0.25">
      <c r="A239" s="27">
        <v>31</v>
      </c>
      <c r="B239" s="27"/>
      <c r="C239" s="31">
        <f t="shared" si="105"/>
        <v>87500.000000000015</v>
      </c>
      <c r="D239" s="31"/>
      <c r="E239" s="31">
        <f t="shared" si="94"/>
        <v>2083.3333333333335</v>
      </c>
      <c r="F239" s="31"/>
      <c r="G239" s="31">
        <f t="shared" si="106"/>
        <v>911.45833333333348</v>
      </c>
      <c r="H239" s="31"/>
      <c r="I239" s="31">
        <f t="shared" si="95"/>
        <v>2994.791666666667</v>
      </c>
      <c r="J239" s="31"/>
      <c r="K239" s="31">
        <f t="shared" si="96"/>
        <v>85416.666666666686</v>
      </c>
      <c r="L239" s="31"/>
      <c r="N239" s="37">
        <v>31</v>
      </c>
      <c r="O239" s="37"/>
      <c r="P239" s="39">
        <f t="shared" si="107"/>
        <v>150000</v>
      </c>
      <c r="Q239" s="39"/>
      <c r="R239" s="39">
        <f>0</f>
        <v>0</v>
      </c>
      <c r="S239" s="39"/>
      <c r="T239" s="39">
        <f t="shared" si="108"/>
        <v>1562.5</v>
      </c>
      <c r="U239" s="39"/>
      <c r="V239" s="39">
        <f t="shared" si="97"/>
        <v>1562.5</v>
      </c>
      <c r="W239" s="39"/>
      <c r="X239" s="39">
        <f t="shared" si="98"/>
        <v>150000</v>
      </c>
      <c r="Y239" s="39"/>
      <c r="AA239" s="45">
        <v>31</v>
      </c>
      <c r="AB239" s="45"/>
      <c r="AC239" s="47">
        <f t="shared" si="109"/>
        <v>119405.15860592692</v>
      </c>
      <c r="AD239" s="47"/>
      <c r="AE239" s="47">
        <f t="shared" si="99"/>
        <v>1628.7906059836298</v>
      </c>
      <c r="AF239" s="47"/>
      <c r="AG239" s="47">
        <f t="shared" si="110"/>
        <v>1243.8037354784053</v>
      </c>
      <c r="AH239" s="47"/>
      <c r="AI239" s="47">
        <f t="shared" si="100"/>
        <v>2872.5943414620351</v>
      </c>
      <c r="AJ239" s="47"/>
      <c r="AK239" s="47">
        <f t="shared" si="101"/>
        <v>117776.36799994329</v>
      </c>
      <c r="AL239" s="47"/>
      <c r="AN239" s="54">
        <v>31</v>
      </c>
      <c r="AO239" s="54"/>
      <c r="AP239" s="56">
        <f t="shared" si="111"/>
        <v>100672.44674727156</v>
      </c>
      <c r="AQ239" s="56"/>
      <c r="AR239" s="56">
        <f t="shared" si="102"/>
        <v>1923.005484961172</v>
      </c>
      <c r="AS239" s="56"/>
      <c r="AT239" s="56">
        <f t="shared" si="112"/>
        <v>1048.6713202840788</v>
      </c>
      <c r="AU239" s="56"/>
      <c r="AV239" s="56">
        <f t="shared" si="103"/>
        <v>2971.6768052452508</v>
      </c>
      <c r="AW239" s="56"/>
      <c r="AX239" s="56">
        <f t="shared" si="104"/>
        <v>98749.441262310385</v>
      </c>
      <c r="AY239" s="56"/>
    </row>
    <row r="240" spans="1:51" x14ac:dyDescent="0.25">
      <c r="A240" s="28">
        <v>32</v>
      </c>
      <c r="B240" s="28"/>
      <c r="C240" s="32">
        <f t="shared" si="105"/>
        <v>85416.666666666686</v>
      </c>
      <c r="D240" s="32"/>
      <c r="E240" s="32">
        <f t="shared" si="94"/>
        <v>2083.3333333333335</v>
      </c>
      <c r="F240" s="32"/>
      <c r="G240" s="32">
        <f t="shared" si="106"/>
        <v>889.75694444444457</v>
      </c>
      <c r="H240" s="32"/>
      <c r="I240" s="32">
        <f t="shared" si="95"/>
        <v>2973.0902777777783</v>
      </c>
      <c r="J240" s="32"/>
      <c r="K240" s="32">
        <f t="shared" si="96"/>
        <v>83333.333333333358</v>
      </c>
      <c r="L240" s="32"/>
      <c r="N240" s="38">
        <v>32</v>
      </c>
      <c r="O240" s="38"/>
      <c r="P240" s="40">
        <f t="shared" si="107"/>
        <v>150000</v>
      </c>
      <c r="Q240" s="40"/>
      <c r="R240" s="40">
        <f>0</f>
        <v>0</v>
      </c>
      <c r="S240" s="40"/>
      <c r="T240" s="40">
        <f t="shared" si="108"/>
        <v>1562.5</v>
      </c>
      <c r="U240" s="40"/>
      <c r="V240" s="40">
        <f t="shared" si="97"/>
        <v>1562.5</v>
      </c>
      <c r="W240" s="40"/>
      <c r="X240" s="40">
        <f t="shared" si="98"/>
        <v>150000</v>
      </c>
      <c r="Y240" s="40"/>
      <c r="AA240" s="46">
        <v>32</v>
      </c>
      <c r="AB240" s="46"/>
      <c r="AC240" s="48">
        <f t="shared" si="109"/>
        <v>117776.36799994329</v>
      </c>
      <c r="AD240" s="48"/>
      <c r="AE240" s="48">
        <f t="shared" si="99"/>
        <v>1675.6800325195222</v>
      </c>
      <c r="AF240" s="48"/>
      <c r="AG240" s="48">
        <f t="shared" si="110"/>
        <v>1226.837166666076</v>
      </c>
      <c r="AH240" s="48"/>
      <c r="AI240" s="48">
        <f t="shared" si="100"/>
        <v>2902.5171991855982</v>
      </c>
      <c r="AJ240" s="48"/>
      <c r="AK240" s="48">
        <f t="shared" si="101"/>
        <v>116100.68796742377</v>
      </c>
      <c r="AL240" s="48"/>
      <c r="AN240" s="55">
        <v>32</v>
      </c>
      <c r="AO240" s="55"/>
      <c r="AP240" s="57">
        <f t="shared" si="111"/>
        <v>98749.441262310385</v>
      </c>
      <c r="AQ240" s="57"/>
      <c r="AR240" s="57">
        <f t="shared" si="102"/>
        <v>1943.0367920961844</v>
      </c>
      <c r="AS240" s="57"/>
      <c r="AT240" s="57">
        <f t="shared" si="112"/>
        <v>1028.6400131490664</v>
      </c>
      <c r="AU240" s="57"/>
      <c r="AV240" s="57">
        <f t="shared" si="103"/>
        <v>2971.6768052452508</v>
      </c>
      <c r="AW240" s="57"/>
      <c r="AX240" s="57">
        <f t="shared" si="104"/>
        <v>96806.404470214198</v>
      </c>
      <c r="AY240" s="57"/>
    </row>
    <row r="241" spans="1:51" x14ac:dyDescent="0.25">
      <c r="A241" s="27">
        <v>33</v>
      </c>
      <c r="B241" s="27"/>
      <c r="C241" s="31">
        <f t="shared" si="105"/>
        <v>83333.333333333358</v>
      </c>
      <c r="D241" s="31"/>
      <c r="E241" s="31">
        <f t="shared" si="94"/>
        <v>2083.3333333333335</v>
      </c>
      <c r="F241" s="31"/>
      <c r="G241" s="31">
        <f t="shared" si="106"/>
        <v>868.05555555555577</v>
      </c>
      <c r="H241" s="31"/>
      <c r="I241" s="31">
        <f t="shared" si="95"/>
        <v>2951.3888888888891</v>
      </c>
      <c r="J241" s="31"/>
      <c r="K241" s="31">
        <f t="shared" si="96"/>
        <v>81250.000000000029</v>
      </c>
      <c r="L241" s="31"/>
      <c r="N241" s="37">
        <v>33</v>
      </c>
      <c r="O241" s="37"/>
      <c r="P241" s="39">
        <f t="shared" si="107"/>
        <v>150000</v>
      </c>
      <c r="Q241" s="39"/>
      <c r="R241" s="39">
        <f>0</f>
        <v>0</v>
      </c>
      <c r="S241" s="39"/>
      <c r="T241" s="39">
        <f t="shared" si="108"/>
        <v>1562.5</v>
      </c>
      <c r="U241" s="39"/>
      <c r="V241" s="39">
        <f t="shared" si="97"/>
        <v>1562.5</v>
      </c>
      <c r="W241" s="39"/>
      <c r="X241" s="39">
        <f t="shared" si="98"/>
        <v>150000</v>
      </c>
      <c r="Y241" s="39"/>
      <c r="AA241" s="45">
        <v>33</v>
      </c>
      <c r="AB241" s="45"/>
      <c r="AC241" s="47">
        <f t="shared" si="109"/>
        <v>116100.68796742377</v>
      </c>
      <c r="AD241" s="47"/>
      <c r="AE241" s="47">
        <f t="shared" si="99"/>
        <v>1723.3695870164509</v>
      </c>
      <c r="AF241" s="47"/>
      <c r="AG241" s="47">
        <f t="shared" si="110"/>
        <v>1209.3821663273309</v>
      </c>
      <c r="AH241" s="47"/>
      <c r="AI241" s="47">
        <f t="shared" si="100"/>
        <v>2932.7517533437817</v>
      </c>
      <c r="AJ241" s="47"/>
      <c r="AK241" s="47">
        <f t="shared" si="101"/>
        <v>114377.31838040732</v>
      </c>
      <c r="AL241" s="47"/>
      <c r="AN241" s="54">
        <v>33</v>
      </c>
      <c r="AO241" s="54"/>
      <c r="AP241" s="56">
        <f t="shared" si="111"/>
        <v>96806.404470214198</v>
      </c>
      <c r="AQ241" s="56"/>
      <c r="AR241" s="56">
        <f t="shared" si="102"/>
        <v>1963.2767586805196</v>
      </c>
      <c r="AS241" s="56"/>
      <c r="AT241" s="56">
        <f t="shared" si="112"/>
        <v>1008.4000465647312</v>
      </c>
      <c r="AU241" s="56"/>
      <c r="AV241" s="56">
        <f t="shared" si="103"/>
        <v>2971.6768052452508</v>
      </c>
      <c r="AW241" s="56"/>
      <c r="AX241" s="56">
        <f t="shared" si="104"/>
        <v>94843.127711533685</v>
      </c>
      <c r="AY241" s="56"/>
    </row>
    <row r="242" spans="1:51" x14ac:dyDescent="0.25">
      <c r="A242" s="28">
        <v>34</v>
      </c>
      <c r="B242" s="28"/>
      <c r="C242" s="32">
        <f t="shared" si="105"/>
        <v>81250.000000000029</v>
      </c>
      <c r="D242" s="32"/>
      <c r="E242" s="32">
        <f t="shared" si="94"/>
        <v>2083.3333333333335</v>
      </c>
      <c r="F242" s="32"/>
      <c r="G242" s="32">
        <f t="shared" si="106"/>
        <v>846.35416666666697</v>
      </c>
      <c r="H242" s="32"/>
      <c r="I242" s="32">
        <f t="shared" si="95"/>
        <v>2929.6875000000005</v>
      </c>
      <c r="J242" s="32"/>
      <c r="K242" s="32">
        <f t="shared" si="96"/>
        <v>79166.666666666701</v>
      </c>
      <c r="L242" s="32"/>
      <c r="N242" s="38">
        <v>34</v>
      </c>
      <c r="O242" s="38"/>
      <c r="P242" s="40">
        <f t="shared" si="107"/>
        <v>150000</v>
      </c>
      <c r="Q242" s="40"/>
      <c r="R242" s="40">
        <f>0</f>
        <v>0</v>
      </c>
      <c r="S242" s="40"/>
      <c r="T242" s="40">
        <f t="shared" si="108"/>
        <v>1562.5</v>
      </c>
      <c r="U242" s="40"/>
      <c r="V242" s="40">
        <f t="shared" si="97"/>
        <v>1562.5</v>
      </c>
      <c r="W242" s="40"/>
      <c r="X242" s="40">
        <f t="shared" si="98"/>
        <v>150000</v>
      </c>
      <c r="Y242" s="40"/>
      <c r="AA242" s="46">
        <v>34</v>
      </c>
      <c r="AB242" s="46"/>
      <c r="AC242" s="48">
        <f t="shared" si="109"/>
        <v>114377.31838040732</v>
      </c>
      <c r="AD242" s="48"/>
      <c r="AE242" s="48">
        <f t="shared" si="99"/>
        <v>1771.8708509785365</v>
      </c>
      <c r="AF242" s="48"/>
      <c r="AG242" s="48">
        <f t="shared" si="110"/>
        <v>1191.4303997959096</v>
      </c>
      <c r="AH242" s="48"/>
      <c r="AI242" s="48">
        <f t="shared" si="100"/>
        <v>2963.3012507744461</v>
      </c>
      <c r="AJ242" s="48"/>
      <c r="AK242" s="48">
        <f t="shared" si="101"/>
        <v>112605.44752942878</v>
      </c>
      <c r="AL242" s="48"/>
      <c r="AN242" s="55">
        <v>34</v>
      </c>
      <c r="AO242" s="55"/>
      <c r="AP242" s="57">
        <f t="shared" si="111"/>
        <v>94843.127711533685</v>
      </c>
      <c r="AQ242" s="57"/>
      <c r="AR242" s="57">
        <f t="shared" si="102"/>
        <v>1983.7275582501084</v>
      </c>
      <c r="AS242" s="57"/>
      <c r="AT242" s="57">
        <f t="shared" si="112"/>
        <v>987.94924699514252</v>
      </c>
      <c r="AU242" s="57"/>
      <c r="AV242" s="57">
        <f t="shared" si="103"/>
        <v>2971.6768052452508</v>
      </c>
      <c r="AW242" s="57"/>
      <c r="AX242" s="57">
        <f t="shared" si="104"/>
        <v>92859.400153283583</v>
      </c>
      <c r="AY242" s="57"/>
    </row>
    <row r="243" spans="1:51" x14ac:dyDescent="0.25">
      <c r="A243" s="27">
        <v>35</v>
      </c>
      <c r="B243" s="27"/>
      <c r="C243" s="31">
        <f t="shared" si="105"/>
        <v>79166.666666666701</v>
      </c>
      <c r="D243" s="31"/>
      <c r="E243" s="31">
        <f t="shared" si="94"/>
        <v>2083.3333333333335</v>
      </c>
      <c r="F243" s="31"/>
      <c r="G243" s="31">
        <f t="shared" si="106"/>
        <v>824.65277777777806</v>
      </c>
      <c r="H243" s="31"/>
      <c r="I243" s="31">
        <f t="shared" si="95"/>
        <v>2907.9861111111113</v>
      </c>
      <c r="J243" s="31"/>
      <c r="K243" s="31">
        <f t="shared" si="96"/>
        <v>77083.333333333372</v>
      </c>
      <c r="L243" s="31"/>
      <c r="N243" s="37">
        <v>35</v>
      </c>
      <c r="O243" s="37"/>
      <c r="P243" s="39">
        <f t="shared" si="107"/>
        <v>150000</v>
      </c>
      <c r="Q243" s="39"/>
      <c r="R243" s="39">
        <f>0</f>
        <v>0</v>
      </c>
      <c r="S243" s="39"/>
      <c r="T243" s="39">
        <f t="shared" si="108"/>
        <v>1562.5</v>
      </c>
      <c r="U243" s="39"/>
      <c r="V243" s="39">
        <f t="shared" si="97"/>
        <v>1562.5</v>
      </c>
      <c r="W243" s="39"/>
      <c r="X243" s="39">
        <f t="shared" si="98"/>
        <v>150000</v>
      </c>
      <c r="Y243" s="39"/>
      <c r="AA243" s="45">
        <v>35</v>
      </c>
      <c r="AB243" s="45"/>
      <c r="AC243" s="47">
        <f t="shared" si="109"/>
        <v>112605.44752942878</v>
      </c>
      <c r="AD243" s="47"/>
      <c r="AE243" s="47">
        <f t="shared" si="99"/>
        <v>1821.195560371797</v>
      </c>
      <c r="AF243" s="47"/>
      <c r="AG243" s="47">
        <f t="shared" si="110"/>
        <v>1172.9734117648832</v>
      </c>
      <c r="AH243" s="47"/>
      <c r="AI243" s="47">
        <f t="shared" si="100"/>
        <v>2994.1689721366802</v>
      </c>
      <c r="AJ243" s="47"/>
      <c r="AK243" s="47">
        <f t="shared" si="101"/>
        <v>110784.25196905699</v>
      </c>
      <c r="AL243" s="47"/>
      <c r="AN243" s="54">
        <v>35</v>
      </c>
      <c r="AO243" s="54"/>
      <c r="AP243" s="56">
        <f t="shared" si="111"/>
        <v>92859.400153283583</v>
      </c>
      <c r="AQ243" s="56"/>
      <c r="AR243" s="56">
        <f t="shared" si="102"/>
        <v>2004.3913869818803</v>
      </c>
      <c r="AS243" s="56"/>
      <c r="AT243" s="56">
        <f t="shared" si="112"/>
        <v>967.28541826337062</v>
      </c>
      <c r="AU243" s="56"/>
      <c r="AV243" s="56">
        <f t="shared" si="103"/>
        <v>2971.6768052452508</v>
      </c>
      <c r="AW243" s="56"/>
      <c r="AX243" s="56">
        <f t="shared" si="104"/>
        <v>90855.008766301704</v>
      </c>
      <c r="AY243" s="56"/>
    </row>
    <row r="244" spans="1:51" x14ac:dyDescent="0.25">
      <c r="A244" s="28">
        <v>36</v>
      </c>
      <c r="B244" s="28"/>
      <c r="C244" s="32">
        <f t="shared" si="105"/>
        <v>77083.333333333372</v>
      </c>
      <c r="D244" s="32"/>
      <c r="E244" s="32">
        <f t="shared" si="94"/>
        <v>2083.3333333333335</v>
      </c>
      <c r="F244" s="32"/>
      <c r="G244" s="32">
        <f t="shared" si="106"/>
        <v>802.95138888888926</v>
      </c>
      <c r="H244" s="32"/>
      <c r="I244" s="32">
        <f t="shared" si="95"/>
        <v>2886.2847222222226</v>
      </c>
      <c r="J244" s="32"/>
      <c r="K244" s="32">
        <f t="shared" si="96"/>
        <v>75000.000000000044</v>
      </c>
      <c r="L244" s="32"/>
      <c r="N244" s="38">
        <v>36</v>
      </c>
      <c r="O244" s="38"/>
      <c r="P244" s="40">
        <f t="shared" si="107"/>
        <v>150000</v>
      </c>
      <c r="Q244" s="40"/>
      <c r="R244" s="40">
        <f>0</f>
        <v>0</v>
      </c>
      <c r="S244" s="40"/>
      <c r="T244" s="40">
        <f t="shared" si="108"/>
        <v>1562.5</v>
      </c>
      <c r="U244" s="40"/>
      <c r="V244" s="40">
        <f t="shared" si="97"/>
        <v>1562.5</v>
      </c>
      <c r="W244" s="40"/>
      <c r="X244" s="40">
        <f t="shared" si="98"/>
        <v>150000</v>
      </c>
      <c r="Y244" s="40"/>
      <c r="AA244" s="46">
        <v>36</v>
      </c>
      <c r="AB244" s="46"/>
      <c r="AC244" s="48">
        <f t="shared" si="109"/>
        <v>110784.25196905699</v>
      </c>
      <c r="AD244" s="48"/>
      <c r="AE244" s="48">
        <f t="shared" si="99"/>
        <v>1871.3556075854272</v>
      </c>
      <c r="AF244" s="48"/>
      <c r="AG244" s="48">
        <f t="shared" si="110"/>
        <v>1154.002624677677</v>
      </c>
      <c r="AH244" s="48"/>
      <c r="AI244" s="48">
        <f t="shared" si="100"/>
        <v>3025.3582322631041</v>
      </c>
      <c r="AJ244" s="48"/>
      <c r="AK244" s="48">
        <f t="shared" si="101"/>
        <v>108912.89636147156</v>
      </c>
      <c r="AL244" s="48"/>
      <c r="AN244" s="55">
        <v>36</v>
      </c>
      <c r="AO244" s="55"/>
      <c r="AP244" s="57">
        <f t="shared" si="111"/>
        <v>90855.008766301704</v>
      </c>
      <c r="AQ244" s="57"/>
      <c r="AR244" s="57">
        <f t="shared" si="102"/>
        <v>2025.270463929608</v>
      </c>
      <c r="AS244" s="57"/>
      <c r="AT244" s="57">
        <f t="shared" si="112"/>
        <v>946.40634131564275</v>
      </c>
      <c r="AU244" s="57"/>
      <c r="AV244" s="57">
        <f t="shared" si="103"/>
        <v>2971.6768052452508</v>
      </c>
      <c r="AW244" s="57"/>
      <c r="AX244" s="57">
        <f t="shared" si="104"/>
        <v>88829.73830237209</v>
      </c>
      <c r="AY244" s="57"/>
    </row>
    <row r="245" spans="1:51" x14ac:dyDescent="0.25">
      <c r="A245" s="27">
        <v>37</v>
      </c>
      <c r="B245" s="27"/>
      <c r="C245" s="31">
        <f t="shared" si="105"/>
        <v>75000.000000000044</v>
      </c>
      <c r="D245" s="31"/>
      <c r="E245" s="31">
        <f t="shared" si="94"/>
        <v>2083.3333333333335</v>
      </c>
      <c r="F245" s="31"/>
      <c r="G245" s="31">
        <f t="shared" si="106"/>
        <v>781.25000000000045</v>
      </c>
      <c r="H245" s="31"/>
      <c r="I245" s="31">
        <f t="shared" si="95"/>
        <v>2864.5833333333339</v>
      </c>
      <c r="J245" s="31"/>
      <c r="K245" s="31">
        <f t="shared" si="96"/>
        <v>72916.666666666715</v>
      </c>
      <c r="L245" s="31"/>
      <c r="N245" s="37">
        <v>37</v>
      </c>
      <c r="O245" s="37"/>
      <c r="P245" s="39">
        <f t="shared" si="107"/>
        <v>150000</v>
      </c>
      <c r="Q245" s="39"/>
      <c r="R245" s="39">
        <f>0</f>
        <v>0</v>
      </c>
      <c r="S245" s="39"/>
      <c r="T245" s="39">
        <f t="shared" si="108"/>
        <v>1562.5</v>
      </c>
      <c r="U245" s="39"/>
      <c r="V245" s="39">
        <f t="shared" si="97"/>
        <v>1562.5</v>
      </c>
      <c r="W245" s="39"/>
      <c r="X245" s="39">
        <f t="shared" si="98"/>
        <v>150000</v>
      </c>
      <c r="Y245" s="39"/>
      <c r="AA245" s="45">
        <v>37</v>
      </c>
      <c r="AB245" s="45"/>
      <c r="AC245" s="47">
        <f t="shared" si="109"/>
        <v>108912.89636147156</v>
      </c>
      <c r="AD245" s="47"/>
      <c r="AE245" s="47">
        <f t="shared" si="99"/>
        <v>1922.3630434171828</v>
      </c>
      <c r="AF245" s="47"/>
      <c r="AG245" s="47">
        <f t="shared" si="110"/>
        <v>1134.5093370986619</v>
      </c>
      <c r="AH245" s="47"/>
      <c r="AI245" s="47">
        <f t="shared" si="100"/>
        <v>3056.8723805158447</v>
      </c>
      <c r="AJ245" s="47"/>
      <c r="AK245" s="47">
        <f t="shared" si="101"/>
        <v>106990.53331805438</v>
      </c>
      <c r="AL245" s="47"/>
      <c r="AN245" s="54">
        <v>37</v>
      </c>
      <c r="AO245" s="54"/>
      <c r="AP245" s="56">
        <f t="shared" si="111"/>
        <v>88829.73830237209</v>
      </c>
      <c r="AQ245" s="56"/>
      <c r="AR245" s="56">
        <f t="shared" si="102"/>
        <v>2046.3670312622082</v>
      </c>
      <c r="AS245" s="56"/>
      <c r="AT245" s="56">
        <f t="shared" si="112"/>
        <v>925.30977398304253</v>
      </c>
      <c r="AU245" s="56"/>
      <c r="AV245" s="56">
        <f t="shared" si="103"/>
        <v>2971.6768052452508</v>
      </c>
      <c r="AW245" s="56"/>
      <c r="AX245" s="56">
        <f t="shared" si="104"/>
        <v>86783.371271109878</v>
      </c>
      <c r="AY245" s="56"/>
    </row>
    <row r="246" spans="1:51" x14ac:dyDescent="0.25">
      <c r="A246" s="28">
        <v>38</v>
      </c>
      <c r="B246" s="28"/>
      <c r="C246" s="32">
        <f t="shared" si="105"/>
        <v>72916.666666666715</v>
      </c>
      <c r="D246" s="32"/>
      <c r="E246" s="32">
        <f t="shared" si="94"/>
        <v>2083.3333333333335</v>
      </c>
      <c r="F246" s="32"/>
      <c r="G246" s="32">
        <f t="shared" si="106"/>
        <v>759.54861111111154</v>
      </c>
      <c r="H246" s="32"/>
      <c r="I246" s="32">
        <f t="shared" si="95"/>
        <v>2842.8819444444453</v>
      </c>
      <c r="J246" s="32"/>
      <c r="K246" s="32">
        <f t="shared" si="96"/>
        <v>70833.333333333387</v>
      </c>
      <c r="L246" s="32"/>
      <c r="N246" s="38">
        <v>38</v>
      </c>
      <c r="O246" s="38"/>
      <c r="P246" s="40">
        <f t="shared" si="107"/>
        <v>150000</v>
      </c>
      <c r="Q246" s="40"/>
      <c r="R246" s="40">
        <f>0</f>
        <v>0</v>
      </c>
      <c r="S246" s="40"/>
      <c r="T246" s="40">
        <f t="shared" si="108"/>
        <v>1562.5</v>
      </c>
      <c r="U246" s="40"/>
      <c r="V246" s="40">
        <f t="shared" si="97"/>
        <v>1562.5</v>
      </c>
      <c r="W246" s="40"/>
      <c r="X246" s="40">
        <f t="shared" si="98"/>
        <v>150000</v>
      </c>
      <c r="Y246" s="40"/>
      <c r="AA246" s="46">
        <v>38</v>
      </c>
      <c r="AB246" s="46"/>
      <c r="AC246" s="48">
        <f t="shared" si="109"/>
        <v>106990.53331805438</v>
      </c>
      <c r="AD246" s="48"/>
      <c r="AE246" s="48">
        <f t="shared" si="99"/>
        <v>1974.2300790831518</v>
      </c>
      <c r="AF246" s="48"/>
      <c r="AG246" s="48">
        <f t="shared" si="110"/>
        <v>1114.4847220630663</v>
      </c>
      <c r="AH246" s="48"/>
      <c r="AI246" s="48">
        <f t="shared" si="100"/>
        <v>3088.7148011462182</v>
      </c>
      <c r="AJ246" s="48"/>
      <c r="AK246" s="48">
        <f t="shared" si="101"/>
        <v>105016.30323897123</v>
      </c>
      <c r="AL246" s="48"/>
      <c r="AN246" s="55">
        <v>38</v>
      </c>
      <c r="AO246" s="55"/>
      <c r="AP246" s="57">
        <f t="shared" si="111"/>
        <v>86783.371271109878</v>
      </c>
      <c r="AQ246" s="57"/>
      <c r="AR246" s="57">
        <f t="shared" si="102"/>
        <v>2067.6833545045229</v>
      </c>
      <c r="AS246" s="57"/>
      <c r="AT246" s="57">
        <f t="shared" si="112"/>
        <v>903.99345074072789</v>
      </c>
      <c r="AU246" s="57"/>
      <c r="AV246" s="57">
        <f t="shared" si="103"/>
        <v>2971.6768052452508</v>
      </c>
      <c r="AW246" s="57"/>
      <c r="AX246" s="57">
        <f t="shared" si="104"/>
        <v>84715.687916605355</v>
      </c>
      <c r="AY246" s="57"/>
    </row>
    <row r="247" spans="1:51" x14ac:dyDescent="0.25">
      <c r="A247" s="27">
        <v>39</v>
      </c>
      <c r="B247" s="27"/>
      <c r="C247" s="31">
        <f t="shared" si="105"/>
        <v>70833.333333333387</v>
      </c>
      <c r="D247" s="31"/>
      <c r="E247" s="31">
        <f t="shared" si="94"/>
        <v>2083.3333333333335</v>
      </c>
      <c r="F247" s="31"/>
      <c r="G247" s="31">
        <f t="shared" si="106"/>
        <v>737.84722222222274</v>
      </c>
      <c r="H247" s="31"/>
      <c r="I247" s="31">
        <f t="shared" si="95"/>
        <v>2821.1805555555561</v>
      </c>
      <c r="J247" s="31"/>
      <c r="K247" s="31">
        <f t="shared" si="96"/>
        <v>68750.000000000058</v>
      </c>
      <c r="L247" s="31"/>
      <c r="N247" s="37">
        <v>39</v>
      </c>
      <c r="O247" s="37"/>
      <c r="P247" s="39">
        <f t="shared" si="107"/>
        <v>150000</v>
      </c>
      <c r="Q247" s="39"/>
      <c r="R247" s="39">
        <f>0</f>
        <v>0</v>
      </c>
      <c r="S247" s="39"/>
      <c r="T247" s="39">
        <f t="shared" si="108"/>
        <v>1562.5</v>
      </c>
      <c r="U247" s="39"/>
      <c r="V247" s="39">
        <f t="shared" si="97"/>
        <v>1562.5</v>
      </c>
      <c r="W247" s="39"/>
      <c r="X247" s="39">
        <f t="shared" si="98"/>
        <v>150000</v>
      </c>
      <c r="Y247" s="39"/>
      <c r="AA247" s="45">
        <v>39</v>
      </c>
      <c r="AB247" s="45"/>
      <c r="AC247" s="47">
        <f t="shared" si="109"/>
        <v>105016.30323897123</v>
      </c>
      <c r="AD247" s="47"/>
      <c r="AE247" s="47">
        <f t="shared" si="99"/>
        <v>2026.9690882522082</v>
      </c>
      <c r="AF247" s="47"/>
      <c r="AG247" s="47">
        <f t="shared" si="110"/>
        <v>1093.9198254059502</v>
      </c>
      <c r="AH247" s="47"/>
      <c r="AI247" s="47">
        <f t="shared" si="100"/>
        <v>3120.8889136581583</v>
      </c>
      <c r="AJ247" s="47"/>
      <c r="AK247" s="47">
        <f t="shared" si="101"/>
        <v>102989.33415071902</v>
      </c>
      <c r="AL247" s="47"/>
      <c r="AN247" s="54">
        <v>39</v>
      </c>
      <c r="AO247" s="54"/>
      <c r="AP247" s="56">
        <f t="shared" si="111"/>
        <v>84715.687916605355</v>
      </c>
      <c r="AQ247" s="56"/>
      <c r="AR247" s="56">
        <f t="shared" si="102"/>
        <v>2089.2217227806118</v>
      </c>
      <c r="AS247" s="56"/>
      <c r="AT247" s="56">
        <f t="shared" si="112"/>
        <v>882.45508246463908</v>
      </c>
      <c r="AU247" s="56"/>
      <c r="AV247" s="56">
        <f t="shared" si="103"/>
        <v>2971.6768052452508</v>
      </c>
      <c r="AW247" s="56"/>
      <c r="AX247" s="56">
        <f t="shared" si="104"/>
        <v>82626.466193824745</v>
      </c>
      <c r="AY247" s="56"/>
    </row>
    <row r="248" spans="1:51" x14ac:dyDescent="0.25">
      <c r="A248" s="28">
        <v>40</v>
      </c>
      <c r="B248" s="28"/>
      <c r="C248" s="32">
        <f t="shared" si="105"/>
        <v>68750.000000000058</v>
      </c>
      <c r="D248" s="32"/>
      <c r="E248" s="32">
        <f t="shared" si="94"/>
        <v>2083.3333333333335</v>
      </c>
      <c r="F248" s="32"/>
      <c r="G248" s="32">
        <f t="shared" si="106"/>
        <v>716.14583333333394</v>
      </c>
      <c r="H248" s="32"/>
      <c r="I248" s="32">
        <f t="shared" si="95"/>
        <v>2799.4791666666674</v>
      </c>
      <c r="J248" s="32"/>
      <c r="K248" s="32">
        <f t="shared" si="96"/>
        <v>66666.66666666673</v>
      </c>
      <c r="L248" s="32"/>
      <c r="N248" s="38">
        <v>40</v>
      </c>
      <c r="O248" s="38"/>
      <c r="P248" s="40">
        <f t="shared" si="107"/>
        <v>150000</v>
      </c>
      <c r="Q248" s="40"/>
      <c r="R248" s="40">
        <f>0</f>
        <v>0</v>
      </c>
      <c r="S248" s="40"/>
      <c r="T248" s="40">
        <f t="shared" si="108"/>
        <v>1562.5</v>
      </c>
      <c r="U248" s="40"/>
      <c r="V248" s="40">
        <f t="shared" si="97"/>
        <v>1562.5</v>
      </c>
      <c r="W248" s="40"/>
      <c r="X248" s="40">
        <f t="shared" si="98"/>
        <v>150000</v>
      </c>
      <c r="Y248" s="40"/>
      <c r="AA248" s="46">
        <v>40</v>
      </c>
      <c r="AB248" s="46"/>
      <c r="AC248" s="48">
        <f t="shared" si="109"/>
        <v>102989.33415071902</v>
      </c>
      <c r="AD248" s="48"/>
      <c r="AE248" s="48">
        <f t="shared" si="99"/>
        <v>2080.5926091054407</v>
      </c>
      <c r="AF248" s="48"/>
      <c r="AG248" s="48">
        <f t="shared" si="110"/>
        <v>1072.8055640699897</v>
      </c>
      <c r="AH248" s="48"/>
      <c r="AI248" s="48">
        <f t="shared" si="100"/>
        <v>3153.3981731754307</v>
      </c>
      <c r="AJ248" s="48"/>
      <c r="AK248" s="48">
        <f t="shared" si="101"/>
        <v>100908.74154161358</v>
      </c>
      <c r="AL248" s="48"/>
      <c r="AN248" s="55">
        <v>40</v>
      </c>
      <c r="AO248" s="55"/>
      <c r="AP248" s="57">
        <f t="shared" si="111"/>
        <v>82626.466193824745</v>
      </c>
      <c r="AQ248" s="57"/>
      <c r="AR248" s="57">
        <f t="shared" si="102"/>
        <v>2110.9844490595765</v>
      </c>
      <c r="AS248" s="57"/>
      <c r="AT248" s="57">
        <f t="shared" si="112"/>
        <v>860.69235618567438</v>
      </c>
      <c r="AU248" s="57"/>
      <c r="AV248" s="57">
        <f t="shared" si="103"/>
        <v>2971.6768052452508</v>
      </c>
      <c r="AW248" s="57"/>
      <c r="AX248" s="57">
        <f t="shared" si="104"/>
        <v>80515.481744765173</v>
      </c>
      <c r="AY248" s="57"/>
    </row>
    <row r="249" spans="1:51" x14ac:dyDescent="0.25">
      <c r="A249" s="27">
        <v>41</v>
      </c>
      <c r="B249" s="27"/>
      <c r="C249" s="31">
        <f t="shared" si="105"/>
        <v>66666.66666666673</v>
      </c>
      <c r="D249" s="31"/>
      <c r="E249" s="31">
        <f t="shared" si="94"/>
        <v>2083.3333333333335</v>
      </c>
      <c r="F249" s="31"/>
      <c r="G249" s="31">
        <f t="shared" si="106"/>
        <v>694.44444444444503</v>
      </c>
      <c r="H249" s="31"/>
      <c r="I249" s="31">
        <f t="shared" si="95"/>
        <v>2777.7777777777783</v>
      </c>
      <c r="J249" s="31"/>
      <c r="K249" s="31">
        <f t="shared" si="96"/>
        <v>64583.333333333394</v>
      </c>
      <c r="L249" s="31"/>
      <c r="N249" s="37">
        <v>41</v>
      </c>
      <c r="O249" s="37"/>
      <c r="P249" s="39">
        <f t="shared" si="107"/>
        <v>150000</v>
      </c>
      <c r="Q249" s="39"/>
      <c r="R249" s="39">
        <f>0</f>
        <v>0</v>
      </c>
      <c r="S249" s="39"/>
      <c r="T249" s="39">
        <f t="shared" si="108"/>
        <v>1562.5</v>
      </c>
      <c r="U249" s="39"/>
      <c r="V249" s="39">
        <f t="shared" si="97"/>
        <v>1562.5</v>
      </c>
      <c r="W249" s="39"/>
      <c r="X249" s="39">
        <f t="shared" si="98"/>
        <v>150000</v>
      </c>
      <c r="Y249" s="39"/>
      <c r="AA249" s="45">
        <v>41</v>
      </c>
      <c r="AB249" s="45"/>
      <c r="AC249" s="47">
        <f t="shared" si="109"/>
        <v>100908.74154161358</v>
      </c>
      <c r="AD249" s="47"/>
      <c r="AE249" s="47">
        <f t="shared" si="99"/>
        <v>2135.1133464208669</v>
      </c>
      <c r="AF249" s="47"/>
      <c r="AG249" s="47">
        <f t="shared" si="110"/>
        <v>1051.1327243918081</v>
      </c>
      <c r="AH249" s="47"/>
      <c r="AI249" s="47">
        <f t="shared" si="100"/>
        <v>3186.246070812675</v>
      </c>
      <c r="AJ249" s="47"/>
      <c r="AK249" s="47">
        <f t="shared" si="101"/>
        <v>98773.628195192709</v>
      </c>
      <c r="AL249" s="47"/>
      <c r="AN249" s="54">
        <v>41</v>
      </c>
      <c r="AO249" s="54"/>
      <c r="AP249" s="56">
        <f t="shared" si="111"/>
        <v>80515.481744765173</v>
      </c>
      <c r="AQ249" s="56"/>
      <c r="AR249" s="56">
        <f t="shared" si="102"/>
        <v>2132.9738704039469</v>
      </c>
      <c r="AS249" s="56"/>
      <c r="AT249" s="56">
        <f t="shared" si="112"/>
        <v>838.70293484130389</v>
      </c>
      <c r="AU249" s="56"/>
      <c r="AV249" s="56">
        <f t="shared" si="103"/>
        <v>2971.6768052452508</v>
      </c>
      <c r="AW249" s="56"/>
      <c r="AX249" s="56">
        <f t="shared" si="104"/>
        <v>78382.507874361225</v>
      </c>
      <c r="AY249" s="56"/>
    </row>
    <row r="250" spans="1:51" x14ac:dyDescent="0.25">
      <c r="A250" s="28">
        <v>42</v>
      </c>
      <c r="B250" s="28"/>
      <c r="C250" s="32">
        <f t="shared" si="105"/>
        <v>64583.333333333394</v>
      </c>
      <c r="D250" s="32"/>
      <c r="E250" s="32">
        <f t="shared" si="94"/>
        <v>2083.3333333333335</v>
      </c>
      <c r="F250" s="32"/>
      <c r="G250" s="32">
        <f t="shared" si="106"/>
        <v>672.74305555555611</v>
      </c>
      <c r="H250" s="32"/>
      <c r="I250" s="32">
        <f t="shared" si="95"/>
        <v>2756.0763888888896</v>
      </c>
      <c r="J250" s="32"/>
      <c r="K250" s="32">
        <f t="shared" si="96"/>
        <v>62500.000000000058</v>
      </c>
      <c r="L250" s="32"/>
      <c r="N250" s="38">
        <v>42</v>
      </c>
      <c r="O250" s="38"/>
      <c r="P250" s="40">
        <f t="shared" si="107"/>
        <v>150000</v>
      </c>
      <c r="Q250" s="40"/>
      <c r="R250" s="40">
        <f>0</f>
        <v>0</v>
      </c>
      <c r="S250" s="40"/>
      <c r="T250" s="40">
        <f t="shared" si="108"/>
        <v>1562.5</v>
      </c>
      <c r="U250" s="40"/>
      <c r="V250" s="40">
        <f t="shared" si="97"/>
        <v>1562.5</v>
      </c>
      <c r="W250" s="40"/>
      <c r="X250" s="40">
        <f t="shared" si="98"/>
        <v>150000</v>
      </c>
      <c r="Y250" s="40"/>
      <c r="AA250" s="46">
        <v>42</v>
      </c>
      <c r="AB250" s="46"/>
      <c r="AC250" s="48">
        <f t="shared" si="109"/>
        <v>98773.628195192709</v>
      </c>
      <c r="AD250" s="48"/>
      <c r="AE250" s="48">
        <f t="shared" si="99"/>
        <v>2190.5441736837165</v>
      </c>
      <c r="AF250" s="48"/>
      <c r="AG250" s="48">
        <f t="shared" si="110"/>
        <v>1028.8919603665906</v>
      </c>
      <c r="AH250" s="48"/>
      <c r="AI250" s="48">
        <f t="shared" si="100"/>
        <v>3219.4361340503069</v>
      </c>
      <c r="AJ250" s="48"/>
      <c r="AK250" s="48">
        <f t="shared" si="101"/>
        <v>96583.084021508985</v>
      </c>
      <c r="AL250" s="48"/>
      <c r="AN250" s="55">
        <v>42</v>
      </c>
      <c r="AO250" s="55"/>
      <c r="AP250" s="57">
        <f t="shared" si="111"/>
        <v>78382.507874361225</v>
      </c>
      <c r="AQ250" s="57"/>
      <c r="AR250" s="57">
        <f t="shared" si="102"/>
        <v>2155.1923482206548</v>
      </c>
      <c r="AS250" s="57"/>
      <c r="AT250" s="57">
        <f t="shared" si="112"/>
        <v>816.48445702459605</v>
      </c>
      <c r="AU250" s="57"/>
      <c r="AV250" s="57">
        <f t="shared" si="103"/>
        <v>2971.6768052452508</v>
      </c>
      <c r="AW250" s="57"/>
      <c r="AX250" s="57">
        <f t="shared" si="104"/>
        <v>76227.315526140563</v>
      </c>
      <c r="AY250" s="57"/>
    </row>
    <row r="251" spans="1:51" x14ac:dyDescent="0.25">
      <c r="A251" s="27">
        <v>43</v>
      </c>
      <c r="B251" s="27"/>
      <c r="C251" s="31">
        <f t="shared" si="105"/>
        <v>62500.000000000058</v>
      </c>
      <c r="D251" s="31"/>
      <c r="E251" s="31">
        <f t="shared" si="94"/>
        <v>2083.3333333333335</v>
      </c>
      <c r="F251" s="31"/>
      <c r="G251" s="31">
        <f t="shared" si="106"/>
        <v>651.0416666666672</v>
      </c>
      <c r="H251" s="31"/>
      <c r="I251" s="31">
        <f t="shared" si="95"/>
        <v>2734.3750000000009</v>
      </c>
      <c r="J251" s="31"/>
      <c r="K251" s="31">
        <f t="shared" si="96"/>
        <v>60416.666666666722</v>
      </c>
      <c r="L251" s="31"/>
      <c r="N251" s="37">
        <v>43</v>
      </c>
      <c r="O251" s="37"/>
      <c r="P251" s="39">
        <f t="shared" si="107"/>
        <v>150000</v>
      </c>
      <c r="Q251" s="39"/>
      <c r="R251" s="39">
        <f>0</f>
        <v>0</v>
      </c>
      <c r="S251" s="39"/>
      <c r="T251" s="39">
        <f t="shared" si="108"/>
        <v>1562.5</v>
      </c>
      <c r="U251" s="39"/>
      <c r="V251" s="39">
        <f t="shared" si="97"/>
        <v>1562.5</v>
      </c>
      <c r="W251" s="39"/>
      <c r="X251" s="39">
        <f t="shared" si="98"/>
        <v>150000</v>
      </c>
      <c r="Y251" s="39"/>
      <c r="AA251" s="45">
        <v>43</v>
      </c>
      <c r="AB251" s="45"/>
      <c r="AC251" s="47">
        <f t="shared" si="109"/>
        <v>96583.084021508985</v>
      </c>
      <c r="AD251" s="47"/>
      <c r="AE251" s="47">
        <f t="shared" si="99"/>
        <v>2246.8981352226128</v>
      </c>
      <c r="AF251" s="47"/>
      <c r="AG251" s="47">
        <f t="shared" si="110"/>
        <v>1006.0737918907186</v>
      </c>
      <c r="AH251" s="47"/>
      <c r="AI251" s="47">
        <f t="shared" si="100"/>
        <v>3252.9719271133313</v>
      </c>
      <c r="AJ251" s="47"/>
      <c r="AK251" s="47">
        <f t="shared" si="101"/>
        <v>94336.185886286374</v>
      </c>
      <c r="AL251" s="47"/>
      <c r="AN251" s="54">
        <v>43</v>
      </c>
      <c r="AO251" s="54"/>
      <c r="AP251" s="56">
        <f t="shared" si="111"/>
        <v>76227.315526140563</v>
      </c>
      <c r="AQ251" s="56"/>
      <c r="AR251" s="56">
        <f t="shared" si="102"/>
        <v>2177.6422685146199</v>
      </c>
      <c r="AS251" s="56"/>
      <c r="AT251" s="56">
        <f t="shared" si="112"/>
        <v>794.03453673063086</v>
      </c>
      <c r="AU251" s="56"/>
      <c r="AV251" s="56">
        <f t="shared" si="103"/>
        <v>2971.6768052452508</v>
      </c>
      <c r="AW251" s="56"/>
      <c r="AX251" s="56">
        <f t="shared" si="104"/>
        <v>74049.673257625938</v>
      </c>
      <c r="AY251" s="56"/>
    </row>
    <row r="252" spans="1:51" x14ac:dyDescent="0.25">
      <c r="A252" s="28">
        <v>44</v>
      </c>
      <c r="B252" s="28"/>
      <c r="C252" s="32">
        <f t="shared" si="105"/>
        <v>60416.666666666722</v>
      </c>
      <c r="D252" s="32"/>
      <c r="E252" s="32">
        <f t="shared" si="94"/>
        <v>2083.3333333333335</v>
      </c>
      <c r="F252" s="32"/>
      <c r="G252" s="32">
        <f t="shared" si="106"/>
        <v>629.34027777777828</v>
      </c>
      <c r="H252" s="32"/>
      <c r="I252" s="32">
        <f t="shared" si="95"/>
        <v>2712.6736111111118</v>
      </c>
      <c r="J252" s="32"/>
      <c r="K252" s="32">
        <f t="shared" si="96"/>
        <v>58333.333333333387</v>
      </c>
      <c r="L252" s="32"/>
      <c r="N252" s="38">
        <v>44</v>
      </c>
      <c r="O252" s="38"/>
      <c r="P252" s="40">
        <f t="shared" si="107"/>
        <v>150000</v>
      </c>
      <c r="Q252" s="40"/>
      <c r="R252" s="40">
        <f>0</f>
        <v>0</v>
      </c>
      <c r="S252" s="40"/>
      <c r="T252" s="40">
        <f t="shared" si="108"/>
        <v>1562.5</v>
      </c>
      <c r="U252" s="40"/>
      <c r="V252" s="40">
        <f t="shared" si="97"/>
        <v>1562.5</v>
      </c>
      <c r="W252" s="40"/>
      <c r="X252" s="40">
        <f t="shared" si="98"/>
        <v>150000</v>
      </c>
      <c r="Y252" s="40"/>
      <c r="AA252" s="46">
        <v>44</v>
      </c>
      <c r="AB252" s="46"/>
      <c r="AC252" s="48">
        <f t="shared" si="109"/>
        <v>94336.185886286374</v>
      </c>
      <c r="AD252" s="48"/>
      <c r="AE252" s="48">
        <f t="shared" si="99"/>
        <v>2304.188448371945</v>
      </c>
      <c r="AF252" s="48"/>
      <c r="AG252" s="48">
        <f t="shared" si="110"/>
        <v>982.66860298214965</v>
      </c>
      <c r="AH252" s="48"/>
      <c r="AI252" s="48">
        <f t="shared" si="100"/>
        <v>3286.8570513540949</v>
      </c>
      <c r="AJ252" s="48"/>
      <c r="AK252" s="48">
        <f t="shared" si="101"/>
        <v>92031.997437914426</v>
      </c>
      <c r="AL252" s="48"/>
      <c r="AN252" s="55">
        <v>44</v>
      </c>
      <c r="AO252" s="55"/>
      <c r="AP252" s="57">
        <f t="shared" si="111"/>
        <v>74049.673257625938</v>
      </c>
      <c r="AQ252" s="57"/>
      <c r="AR252" s="57">
        <f t="shared" si="102"/>
        <v>2200.3260421449804</v>
      </c>
      <c r="AS252" s="57"/>
      <c r="AT252" s="57">
        <f t="shared" si="112"/>
        <v>771.35076310027011</v>
      </c>
      <c r="AU252" s="57"/>
      <c r="AV252" s="57">
        <f t="shared" si="103"/>
        <v>2971.6768052452508</v>
      </c>
      <c r="AW252" s="57"/>
      <c r="AX252" s="57">
        <f t="shared" si="104"/>
        <v>71849.347215480957</v>
      </c>
      <c r="AY252" s="57"/>
    </row>
    <row r="253" spans="1:51" x14ac:dyDescent="0.25">
      <c r="A253" s="27">
        <v>45</v>
      </c>
      <c r="B253" s="27"/>
      <c r="C253" s="31">
        <f t="shared" si="105"/>
        <v>58333.333333333387</v>
      </c>
      <c r="D253" s="31"/>
      <c r="E253" s="31">
        <f t="shared" si="94"/>
        <v>2083.3333333333335</v>
      </c>
      <c r="F253" s="31"/>
      <c r="G253" s="31">
        <f t="shared" si="106"/>
        <v>607.63888888888937</v>
      </c>
      <c r="H253" s="31"/>
      <c r="I253" s="31">
        <f t="shared" si="95"/>
        <v>2690.9722222222226</v>
      </c>
      <c r="J253" s="31"/>
      <c r="K253" s="31">
        <f t="shared" si="96"/>
        <v>56250.000000000051</v>
      </c>
      <c r="L253" s="31"/>
      <c r="N253" s="37">
        <v>45</v>
      </c>
      <c r="O253" s="37"/>
      <c r="P253" s="39">
        <f t="shared" si="107"/>
        <v>150000</v>
      </c>
      <c r="Q253" s="39"/>
      <c r="R253" s="39">
        <f>0</f>
        <v>0</v>
      </c>
      <c r="S253" s="39"/>
      <c r="T253" s="39">
        <f t="shared" si="108"/>
        <v>1562.5</v>
      </c>
      <c r="U253" s="39"/>
      <c r="V253" s="39">
        <f t="shared" si="97"/>
        <v>1562.5</v>
      </c>
      <c r="W253" s="39"/>
      <c r="X253" s="39">
        <f t="shared" si="98"/>
        <v>150000</v>
      </c>
      <c r="Y253" s="39"/>
      <c r="AA253" s="45">
        <v>45</v>
      </c>
      <c r="AB253" s="45"/>
      <c r="AC253" s="47">
        <f t="shared" si="109"/>
        <v>92031.997437914426</v>
      </c>
      <c r="AD253" s="47"/>
      <c r="AE253" s="47">
        <f t="shared" si="99"/>
        <v>2362.4285056607591</v>
      </c>
      <c r="AF253" s="47"/>
      <c r="AG253" s="47">
        <f t="shared" si="110"/>
        <v>958.66663997827527</v>
      </c>
      <c r="AH253" s="47"/>
      <c r="AI253" s="47">
        <f t="shared" si="100"/>
        <v>3321.0951456390344</v>
      </c>
      <c r="AJ253" s="47"/>
      <c r="AK253" s="47">
        <f t="shared" si="101"/>
        <v>89669.568932253664</v>
      </c>
      <c r="AL253" s="47"/>
      <c r="AN253" s="54">
        <v>45</v>
      </c>
      <c r="AO253" s="54"/>
      <c r="AP253" s="56">
        <f t="shared" si="111"/>
        <v>71849.347215480957</v>
      </c>
      <c r="AQ253" s="56"/>
      <c r="AR253" s="56">
        <f t="shared" si="102"/>
        <v>2223.2461050839911</v>
      </c>
      <c r="AS253" s="56"/>
      <c r="AT253" s="56">
        <f t="shared" si="112"/>
        <v>748.43070016125989</v>
      </c>
      <c r="AU253" s="56"/>
      <c r="AV253" s="56">
        <f t="shared" si="103"/>
        <v>2971.6768052452508</v>
      </c>
      <c r="AW253" s="56"/>
      <c r="AX253" s="56">
        <f t="shared" si="104"/>
        <v>69626.101110396965</v>
      </c>
      <c r="AY253" s="56"/>
    </row>
    <row r="254" spans="1:51" x14ac:dyDescent="0.25">
      <c r="A254" s="28">
        <v>46</v>
      </c>
      <c r="B254" s="28"/>
      <c r="C254" s="32">
        <f t="shared" si="105"/>
        <v>56250.000000000051</v>
      </c>
      <c r="D254" s="32"/>
      <c r="E254" s="32">
        <f t="shared" si="94"/>
        <v>2083.3333333333335</v>
      </c>
      <c r="F254" s="32"/>
      <c r="G254" s="32">
        <f t="shared" si="106"/>
        <v>585.93750000000045</v>
      </c>
      <c r="H254" s="32"/>
      <c r="I254" s="32">
        <f t="shared" si="95"/>
        <v>2669.2708333333339</v>
      </c>
      <c r="J254" s="32"/>
      <c r="K254" s="32">
        <f t="shared" si="96"/>
        <v>54166.666666666715</v>
      </c>
      <c r="L254" s="32"/>
      <c r="N254" s="38">
        <v>46</v>
      </c>
      <c r="O254" s="38"/>
      <c r="P254" s="40">
        <f t="shared" si="107"/>
        <v>150000</v>
      </c>
      <c r="Q254" s="40"/>
      <c r="R254" s="40">
        <f>0</f>
        <v>0</v>
      </c>
      <c r="S254" s="40"/>
      <c r="T254" s="40">
        <f t="shared" si="108"/>
        <v>1562.5</v>
      </c>
      <c r="U254" s="40"/>
      <c r="V254" s="40">
        <f t="shared" si="97"/>
        <v>1562.5</v>
      </c>
      <c r="W254" s="40"/>
      <c r="X254" s="40">
        <f t="shared" si="98"/>
        <v>150000</v>
      </c>
      <c r="Y254" s="40"/>
      <c r="AA254" s="46">
        <v>46</v>
      </c>
      <c r="AB254" s="46"/>
      <c r="AC254" s="48">
        <f t="shared" si="109"/>
        <v>89669.568932253664</v>
      </c>
      <c r="AD254" s="48"/>
      <c r="AE254" s="48">
        <f t="shared" si="99"/>
        <v>2421.6318770284647</v>
      </c>
      <c r="AF254" s="48"/>
      <c r="AG254" s="48">
        <f t="shared" si="110"/>
        <v>934.05800971097563</v>
      </c>
      <c r="AH254" s="48"/>
      <c r="AI254" s="48">
        <f t="shared" si="100"/>
        <v>3355.6898867394402</v>
      </c>
      <c r="AJ254" s="48"/>
      <c r="AK254" s="48">
        <f t="shared" si="101"/>
        <v>87247.937055225193</v>
      </c>
      <c r="AL254" s="48"/>
      <c r="AN254" s="55">
        <v>46</v>
      </c>
      <c r="AO254" s="55"/>
      <c r="AP254" s="57">
        <f t="shared" si="111"/>
        <v>69626.101110396965</v>
      </c>
      <c r="AQ254" s="57"/>
      <c r="AR254" s="57">
        <f t="shared" si="102"/>
        <v>2246.404918678616</v>
      </c>
      <c r="AS254" s="57"/>
      <c r="AT254" s="57">
        <f t="shared" si="112"/>
        <v>725.27188656663498</v>
      </c>
      <c r="AU254" s="57"/>
      <c r="AV254" s="57">
        <f t="shared" si="103"/>
        <v>2971.6768052452508</v>
      </c>
      <c r="AW254" s="57"/>
      <c r="AX254" s="57">
        <f t="shared" si="104"/>
        <v>67379.696191718351</v>
      </c>
      <c r="AY254" s="57"/>
    </row>
    <row r="255" spans="1:51" x14ac:dyDescent="0.25">
      <c r="A255" s="27">
        <v>47</v>
      </c>
      <c r="B255" s="27"/>
      <c r="C255" s="31">
        <f t="shared" si="105"/>
        <v>54166.666666666715</v>
      </c>
      <c r="D255" s="31"/>
      <c r="E255" s="31">
        <f t="shared" si="94"/>
        <v>2083.3333333333335</v>
      </c>
      <c r="F255" s="31"/>
      <c r="G255" s="31">
        <f t="shared" si="106"/>
        <v>564.23611111111154</v>
      </c>
      <c r="H255" s="31"/>
      <c r="I255" s="31">
        <f t="shared" si="95"/>
        <v>2647.5694444444453</v>
      </c>
      <c r="J255" s="31"/>
      <c r="K255" s="31">
        <f t="shared" si="96"/>
        <v>52083.333333333379</v>
      </c>
      <c r="L255" s="31"/>
      <c r="N255" s="37">
        <v>47</v>
      </c>
      <c r="O255" s="37"/>
      <c r="P255" s="39">
        <f t="shared" si="107"/>
        <v>150000</v>
      </c>
      <c r="Q255" s="39"/>
      <c r="R255" s="39">
        <f>0</f>
        <v>0</v>
      </c>
      <c r="S255" s="39"/>
      <c r="T255" s="39">
        <f t="shared" si="108"/>
        <v>1562.5</v>
      </c>
      <c r="U255" s="39"/>
      <c r="V255" s="39">
        <f t="shared" si="97"/>
        <v>1562.5</v>
      </c>
      <c r="W255" s="39"/>
      <c r="X255" s="39">
        <f t="shared" si="98"/>
        <v>150000</v>
      </c>
      <c r="Y255" s="39"/>
      <c r="AA255" s="45">
        <v>47</v>
      </c>
      <c r="AB255" s="45"/>
      <c r="AC255" s="47">
        <f t="shared" si="109"/>
        <v>87247.937055225193</v>
      </c>
      <c r="AD255" s="47"/>
      <c r="AE255" s="47">
        <f t="shared" si="99"/>
        <v>2481.8123120677146</v>
      </c>
      <c r="AF255" s="47"/>
      <c r="AG255" s="47">
        <f t="shared" si="110"/>
        <v>908.83267765859568</v>
      </c>
      <c r="AH255" s="47"/>
      <c r="AI255" s="47">
        <f t="shared" si="100"/>
        <v>3390.6449897263105</v>
      </c>
      <c r="AJ255" s="47"/>
      <c r="AK255" s="47">
        <f t="shared" si="101"/>
        <v>84766.124743157474</v>
      </c>
      <c r="AL255" s="47"/>
      <c r="AN255" s="54">
        <v>47</v>
      </c>
      <c r="AO255" s="54"/>
      <c r="AP255" s="56">
        <f t="shared" si="111"/>
        <v>67379.696191718351</v>
      </c>
      <c r="AQ255" s="56"/>
      <c r="AR255" s="56">
        <f t="shared" si="102"/>
        <v>2269.8049699148514</v>
      </c>
      <c r="AS255" s="56"/>
      <c r="AT255" s="56">
        <f t="shared" si="112"/>
        <v>701.87183533039945</v>
      </c>
      <c r="AU255" s="56"/>
      <c r="AV255" s="56">
        <f t="shared" si="103"/>
        <v>2971.6768052452508</v>
      </c>
      <c r="AW255" s="56"/>
      <c r="AX255" s="56">
        <f t="shared" si="104"/>
        <v>65109.891221803497</v>
      </c>
      <c r="AY255" s="56"/>
    </row>
    <row r="256" spans="1:51" x14ac:dyDescent="0.25">
      <c r="A256" s="28">
        <v>48</v>
      </c>
      <c r="B256" s="28"/>
      <c r="C256" s="32">
        <f t="shared" si="105"/>
        <v>52083.333333333379</v>
      </c>
      <c r="D256" s="32"/>
      <c r="E256" s="32">
        <f t="shared" si="94"/>
        <v>2083.3333333333335</v>
      </c>
      <c r="F256" s="32"/>
      <c r="G256" s="32">
        <f t="shared" si="106"/>
        <v>542.53472222222263</v>
      </c>
      <c r="H256" s="32"/>
      <c r="I256" s="32">
        <f t="shared" si="95"/>
        <v>2625.8680555555561</v>
      </c>
      <c r="J256" s="32"/>
      <c r="K256" s="32">
        <f t="shared" si="96"/>
        <v>50000.000000000044</v>
      </c>
      <c r="L256" s="32"/>
      <c r="N256" s="38">
        <v>48</v>
      </c>
      <c r="O256" s="38"/>
      <c r="P256" s="40">
        <f t="shared" si="107"/>
        <v>150000</v>
      </c>
      <c r="Q256" s="40"/>
      <c r="R256" s="40">
        <f>0</f>
        <v>0</v>
      </c>
      <c r="S256" s="40"/>
      <c r="T256" s="40">
        <f t="shared" si="108"/>
        <v>1562.5</v>
      </c>
      <c r="U256" s="40"/>
      <c r="V256" s="40">
        <f t="shared" si="97"/>
        <v>1562.5</v>
      </c>
      <c r="W256" s="40"/>
      <c r="X256" s="40">
        <f t="shared" si="98"/>
        <v>150000</v>
      </c>
      <c r="Y256" s="40"/>
      <c r="AA256" s="46">
        <v>48</v>
      </c>
      <c r="AB256" s="46"/>
      <c r="AC256" s="48">
        <f t="shared" si="109"/>
        <v>84766.124743157474</v>
      </c>
      <c r="AD256" s="48"/>
      <c r="AE256" s="48">
        <f t="shared" si="99"/>
        <v>2542.9837422947357</v>
      </c>
      <c r="AF256" s="48"/>
      <c r="AG256" s="48">
        <f t="shared" si="110"/>
        <v>882.98046607455694</v>
      </c>
      <c r="AH256" s="48"/>
      <c r="AI256" s="48">
        <f t="shared" si="100"/>
        <v>3425.9642083692929</v>
      </c>
      <c r="AJ256" s="48"/>
      <c r="AK256" s="48">
        <f t="shared" si="101"/>
        <v>82223.141000862743</v>
      </c>
      <c r="AL256" s="48"/>
      <c r="AN256" s="55">
        <v>48</v>
      </c>
      <c r="AO256" s="55"/>
      <c r="AP256" s="57">
        <f t="shared" si="111"/>
        <v>65109.891221803497</v>
      </c>
      <c r="AQ256" s="57"/>
      <c r="AR256" s="57">
        <f t="shared" si="102"/>
        <v>2293.448771684798</v>
      </c>
      <c r="AS256" s="57"/>
      <c r="AT256" s="57">
        <f t="shared" si="112"/>
        <v>678.22803356045301</v>
      </c>
      <c r="AU256" s="57"/>
      <c r="AV256" s="57">
        <f t="shared" si="103"/>
        <v>2971.6768052452508</v>
      </c>
      <c r="AW256" s="57"/>
      <c r="AX256" s="57">
        <f t="shared" si="104"/>
        <v>62816.442450118702</v>
      </c>
      <c r="AY256" s="57"/>
    </row>
    <row r="257" spans="1:51" x14ac:dyDescent="0.25">
      <c r="A257" s="27">
        <v>49</v>
      </c>
      <c r="B257" s="27"/>
      <c r="C257" s="31">
        <f t="shared" si="105"/>
        <v>50000.000000000044</v>
      </c>
      <c r="D257" s="31"/>
      <c r="E257" s="31">
        <f t="shared" si="94"/>
        <v>2083.3333333333335</v>
      </c>
      <c r="F257" s="31"/>
      <c r="G257" s="31">
        <f t="shared" si="106"/>
        <v>520.83333333333371</v>
      </c>
      <c r="H257" s="31"/>
      <c r="I257" s="31">
        <f t="shared" si="95"/>
        <v>2604.166666666667</v>
      </c>
      <c r="J257" s="31"/>
      <c r="K257" s="31">
        <f t="shared" si="96"/>
        <v>47916.666666666708</v>
      </c>
      <c r="L257" s="31"/>
      <c r="N257" s="37">
        <v>49</v>
      </c>
      <c r="O257" s="37"/>
      <c r="P257" s="39">
        <f t="shared" si="107"/>
        <v>150000</v>
      </c>
      <c r="Q257" s="39"/>
      <c r="R257" s="39">
        <f>0</f>
        <v>0</v>
      </c>
      <c r="S257" s="39"/>
      <c r="T257" s="39">
        <f t="shared" si="108"/>
        <v>1562.5</v>
      </c>
      <c r="U257" s="39"/>
      <c r="V257" s="39">
        <f t="shared" si="97"/>
        <v>1562.5</v>
      </c>
      <c r="W257" s="39"/>
      <c r="X257" s="39">
        <f t="shared" si="98"/>
        <v>150000</v>
      </c>
      <c r="Y257" s="39"/>
      <c r="AA257" s="45">
        <v>49</v>
      </c>
      <c r="AB257" s="45"/>
      <c r="AC257" s="47">
        <f t="shared" si="109"/>
        <v>82223.141000862743</v>
      </c>
      <c r="AD257" s="47"/>
      <c r="AE257" s="47">
        <f t="shared" si="99"/>
        <v>2605.1602834474861</v>
      </c>
      <c r="AF257" s="47"/>
      <c r="AG257" s="47">
        <f t="shared" si="110"/>
        <v>856.49105209232016</v>
      </c>
      <c r="AH257" s="47"/>
      <c r="AI257" s="47">
        <f t="shared" si="100"/>
        <v>3461.651335539806</v>
      </c>
      <c r="AJ257" s="47"/>
      <c r="AK257" s="47">
        <f t="shared" si="101"/>
        <v>79617.980717415252</v>
      </c>
      <c r="AL257" s="47"/>
      <c r="AN257" s="54">
        <v>49</v>
      </c>
      <c r="AO257" s="54"/>
      <c r="AP257" s="56">
        <f t="shared" si="111"/>
        <v>62816.442450118702</v>
      </c>
      <c r="AQ257" s="56"/>
      <c r="AR257" s="56">
        <f t="shared" si="102"/>
        <v>2317.3388630565141</v>
      </c>
      <c r="AS257" s="56"/>
      <c r="AT257" s="56">
        <f t="shared" si="112"/>
        <v>654.33794218873641</v>
      </c>
      <c r="AU257" s="56"/>
      <c r="AV257" s="56">
        <f t="shared" si="103"/>
        <v>2971.6768052452508</v>
      </c>
      <c r="AW257" s="56"/>
      <c r="AX257" s="56">
        <f t="shared" si="104"/>
        <v>60499.103587062185</v>
      </c>
      <c r="AY257" s="56"/>
    </row>
    <row r="258" spans="1:51" x14ac:dyDescent="0.25">
      <c r="A258" s="28">
        <v>50</v>
      </c>
      <c r="B258" s="28"/>
      <c r="C258" s="32">
        <f t="shared" si="105"/>
        <v>47916.666666666708</v>
      </c>
      <c r="D258" s="32"/>
      <c r="E258" s="32">
        <f t="shared" si="94"/>
        <v>2083.3333333333335</v>
      </c>
      <c r="F258" s="32"/>
      <c r="G258" s="32">
        <f t="shared" si="106"/>
        <v>499.13194444444485</v>
      </c>
      <c r="H258" s="32"/>
      <c r="I258" s="32">
        <f t="shared" si="95"/>
        <v>2582.4652777777783</v>
      </c>
      <c r="J258" s="32"/>
      <c r="K258" s="32">
        <f t="shared" si="96"/>
        <v>45833.333333333372</v>
      </c>
      <c r="L258" s="32"/>
      <c r="N258" s="38">
        <v>50</v>
      </c>
      <c r="O258" s="38"/>
      <c r="P258" s="40">
        <f t="shared" si="107"/>
        <v>150000</v>
      </c>
      <c r="Q258" s="40"/>
      <c r="R258" s="40">
        <f>0</f>
        <v>0</v>
      </c>
      <c r="S258" s="40"/>
      <c r="T258" s="40">
        <f t="shared" si="108"/>
        <v>1562.5</v>
      </c>
      <c r="U258" s="40"/>
      <c r="V258" s="40">
        <f t="shared" si="97"/>
        <v>1562.5</v>
      </c>
      <c r="W258" s="40"/>
      <c r="X258" s="40">
        <f t="shared" si="98"/>
        <v>150000</v>
      </c>
      <c r="Y258" s="40"/>
      <c r="AA258" s="46">
        <v>50</v>
      </c>
      <c r="AB258" s="46"/>
      <c r="AC258" s="48">
        <f t="shared" si="109"/>
        <v>79617.980717415252</v>
      </c>
      <c r="AD258" s="48"/>
      <c r="AE258" s="48">
        <f t="shared" si="99"/>
        <v>2668.3562378119377</v>
      </c>
      <c r="AF258" s="48"/>
      <c r="AG258" s="48">
        <f t="shared" si="110"/>
        <v>829.35396580640884</v>
      </c>
      <c r="AH258" s="48"/>
      <c r="AI258" s="48">
        <f t="shared" si="100"/>
        <v>3497.7102036183464</v>
      </c>
      <c r="AJ258" s="48"/>
      <c r="AK258" s="48">
        <f t="shared" si="101"/>
        <v>76949.624479603313</v>
      </c>
      <c r="AL258" s="48"/>
      <c r="AN258" s="55">
        <v>50</v>
      </c>
      <c r="AO258" s="55"/>
      <c r="AP258" s="57">
        <f t="shared" si="111"/>
        <v>60499.103587062185</v>
      </c>
      <c r="AQ258" s="57"/>
      <c r="AR258" s="57">
        <f t="shared" si="102"/>
        <v>2341.4778095466863</v>
      </c>
      <c r="AS258" s="57"/>
      <c r="AT258" s="57">
        <f t="shared" si="112"/>
        <v>630.19899569856443</v>
      </c>
      <c r="AU258" s="57"/>
      <c r="AV258" s="57">
        <f t="shared" si="103"/>
        <v>2971.6768052452508</v>
      </c>
      <c r="AW258" s="57"/>
      <c r="AX258" s="57">
        <f t="shared" si="104"/>
        <v>58157.625777515495</v>
      </c>
      <c r="AY258" s="57"/>
    </row>
    <row r="259" spans="1:51" x14ac:dyDescent="0.25">
      <c r="A259" s="27">
        <v>51</v>
      </c>
      <c r="B259" s="27"/>
      <c r="C259" s="31">
        <f t="shared" si="105"/>
        <v>45833.333333333372</v>
      </c>
      <c r="D259" s="31"/>
      <c r="E259" s="31">
        <f t="shared" si="94"/>
        <v>2083.3333333333335</v>
      </c>
      <c r="F259" s="31"/>
      <c r="G259" s="31">
        <f t="shared" si="106"/>
        <v>477.43055555555594</v>
      </c>
      <c r="H259" s="31"/>
      <c r="I259" s="31">
        <f t="shared" si="95"/>
        <v>2560.7638888888896</v>
      </c>
      <c r="J259" s="31"/>
      <c r="K259" s="31">
        <f t="shared" si="96"/>
        <v>43750.000000000036</v>
      </c>
      <c r="L259" s="31"/>
      <c r="N259" s="37">
        <v>51</v>
      </c>
      <c r="O259" s="37"/>
      <c r="P259" s="39">
        <f t="shared" si="107"/>
        <v>150000</v>
      </c>
      <c r="Q259" s="39"/>
      <c r="R259" s="39">
        <f>0</f>
        <v>0</v>
      </c>
      <c r="S259" s="39"/>
      <c r="T259" s="39">
        <f t="shared" si="108"/>
        <v>1562.5</v>
      </c>
      <c r="U259" s="39"/>
      <c r="V259" s="39">
        <f t="shared" si="97"/>
        <v>1562.5</v>
      </c>
      <c r="W259" s="39"/>
      <c r="X259" s="39">
        <f t="shared" si="98"/>
        <v>150000</v>
      </c>
      <c r="Y259" s="39"/>
      <c r="AA259" s="45">
        <v>51</v>
      </c>
      <c r="AB259" s="45"/>
      <c r="AC259" s="47">
        <f t="shared" si="109"/>
        <v>76949.624479603313</v>
      </c>
      <c r="AD259" s="47"/>
      <c r="AE259" s="47">
        <f t="shared" si="99"/>
        <v>2732.5860965768361</v>
      </c>
      <c r="AF259" s="47"/>
      <c r="AG259" s="47">
        <f t="shared" si="110"/>
        <v>801.55858832920114</v>
      </c>
      <c r="AH259" s="47"/>
      <c r="AI259" s="47">
        <f t="shared" si="100"/>
        <v>3534.1446849060371</v>
      </c>
      <c r="AJ259" s="47"/>
      <c r="AK259" s="47">
        <f t="shared" si="101"/>
        <v>74217.038383026476</v>
      </c>
      <c r="AL259" s="47"/>
      <c r="AN259" s="54">
        <v>51</v>
      </c>
      <c r="AO259" s="54"/>
      <c r="AP259" s="56">
        <f t="shared" si="111"/>
        <v>58157.625777515495</v>
      </c>
      <c r="AQ259" s="56"/>
      <c r="AR259" s="56">
        <f t="shared" si="102"/>
        <v>2365.8682033961313</v>
      </c>
      <c r="AS259" s="56"/>
      <c r="AT259" s="56">
        <f t="shared" si="112"/>
        <v>605.80860184911967</v>
      </c>
      <c r="AU259" s="56"/>
      <c r="AV259" s="56">
        <f t="shared" si="103"/>
        <v>2971.6768052452508</v>
      </c>
      <c r="AW259" s="56"/>
      <c r="AX259" s="56">
        <f t="shared" si="104"/>
        <v>55791.757574119365</v>
      </c>
      <c r="AY259" s="56"/>
    </row>
    <row r="260" spans="1:51" x14ac:dyDescent="0.25">
      <c r="A260" s="28">
        <v>52</v>
      </c>
      <c r="B260" s="28"/>
      <c r="C260" s="32">
        <f t="shared" si="105"/>
        <v>43750.000000000036</v>
      </c>
      <c r="D260" s="32"/>
      <c r="E260" s="32">
        <f t="shared" si="94"/>
        <v>2083.3333333333335</v>
      </c>
      <c r="F260" s="32"/>
      <c r="G260" s="32">
        <f t="shared" si="106"/>
        <v>455.72916666666703</v>
      </c>
      <c r="H260" s="32"/>
      <c r="I260" s="32">
        <f t="shared" si="95"/>
        <v>2539.0625000000005</v>
      </c>
      <c r="J260" s="32"/>
      <c r="K260" s="32">
        <f t="shared" si="96"/>
        <v>41666.666666666701</v>
      </c>
      <c r="L260" s="32"/>
      <c r="N260" s="38">
        <v>52</v>
      </c>
      <c r="O260" s="38"/>
      <c r="P260" s="40">
        <f t="shared" si="107"/>
        <v>150000</v>
      </c>
      <c r="Q260" s="40"/>
      <c r="R260" s="40">
        <f>0</f>
        <v>0</v>
      </c>
      <c r="S260" s="40"/>
      <c r="T260" s="40">
        <f t="shared" si="108"/>
        <v>1562.5</v>
      </c>
      <c r="U260" s="40"/>
      <c r="V260" s="40">
        <f t="shared" si="97"/>
        <v>1562.5</v>
      </c>
      <c r="W260" s="40"/>
      <c r="X260" s="40">
        <f t="shared" si="98"/>
        <v>150000</v>
      </c>
      <c r="Y260" s="40"/>
      <c r="AA260" s="46">
        <v>52</v>
      </c>
      <c r="AB260" s="46"/>
      <c r="AC260" s="48">
        <f t="shared" si="109"/>
        <v>74217.038383026476</v>
      </c>
      <c r="AD260" s="48"/>
      <c r="AE260" s="48">
        <f t="shared" si="99"/>
        <v>2797.8645422172831</v>
      </c>
      <c r="AF260" s="48"/>
      <c r="AG260" s="48">
        <f t="shared" si="110"/>
        <v>773.09414982319242</v>
      </c>
      <c r="AH260" s="48"/>
      <c r="AI260" s="48">
        <f t="shared" si="100"/>
        <v>3570.9586920404754</v>
      </c>
      <c r="AJ260" s="48"/>
      <c r="AK260" s="48">
        <f t="shared" si="101"/>
        <v>71419.173840809191</v>
      </c>
      <c r="AL260" s="48"/>
      <c r="AN260" s="55">
        <v>52</v>
      </c>
      <c r="AO260" s="55"/>
      <c r="AP260" s="57">
        <f t="shared" si="111"/>
        <v>55791.757574119365</v>
      </c>
      <c r="AQ260" s="57"/>
      <c r="AR260" s="57">
        <f t="shared" si="102"/>
        <v>2390.5126638481743</v>
      </c>
      <c r="AS260" s="57"/>
      <c r="AT260" s="57">
        <f t="shared" si="112"/>
        <v>581.16414139707672</v>
      </c>
      <c r="AU260" s="57"/>
      <c r="AV260" s="57">
        <f t="shared" si="103"/>
        <v>2971.6768052452508</v>
      </c>
      <c r="AW260" s="57"/>
      <c r="AX260" s="57">
        <f t="shared" si="104"/>
        <v>53401.244910271191</v>
      </c>
      <c r="AY260" s="57"/>
    </row>
    <row r="261" spans="1:51" x14ac:dyDescent="0.25">
      <c r="A261" s="27">
        <v>53</v>
      </c>
      <c r="B261" s="27"/>
      <c r="C261" s="31">
        <f t="shared" si="105"/>
        <v>41666.666666666701</v>
      </c>
      <c r="D261" s="31"/>
      <c r="E261" s="31">
        <f t="shared" si="94"/>
        <v>2083.3333333333335</v>
      </c>
      <c r="F261" s="31"/>
      <c r="G261" s="31">
        <f t="shared" si="106"/>
        <v>434.02777777777811</v>
      </c>
      <c r="H261" s="31"/>
      <c r="I261" s="31">
        <f t="shared" si="95"/>
        <v>2517.3611111111118</v>
      </c>
      <c r="J261" s="31"/>
      <c r="K261" s="31">
        <f t="shared" si="96"/>
        <v>39583.333333333365</v>
      </c>
      <c r="L261" s="31"/>
      <c r="N261" s="37">
        <v>53</v>
      </c>
      <c r="O261" s="37"/>
      <c r="P261" s="39">
        <f t="shared" si="107"/>
        <v>150000</v>
      </c>
      <c r="Q261" s="39"/>
      <c r="R261" s="39">
        <f>0</f>
        <v>0</v>
      </c>
      <c r="S261" s="39"/>
      <c r="T261" s="39">
        <f t="shared" si="108"/>
        <v>1562.5</v>
      </c>
      <c r="U261" s="39"/>
      <c r="V261" s="39">
        <f t="shared" si="97"/>
        <v>1562.5</v>
      </c>
      <c r="W261" s="39"/>
      <c r="X261" s="39">
        <f t="shared" si="98"/>
        <v>150000</v>
      </c>
      <c r="Y261" s="39"/>
      <c r="AA261" s="45">
        <v>53</v>
      </c>
      <c r="AB261" s="45"/>
      <c r="AC261" s="47">
        <f t="shared" si="109"/>
        <v>71419.173840809191</v>
      </c>
      <c r="AD261" s="47"/>
      <c r="AE261" s="47">
        <f t="shared" si="99"/>
        <v>2864.2064509074685</v>
      </c>
      <c r="AF261" s="47"/>
      <c r="AG261" s="47">
        <f t="shared" si="110"/>
        <v>743.94972750842908</v>
      </c>
      <c r="AH261" s="47"/>
      <c r="AI261" s="47">
        <f t="shared" si="100"/>
        <v>3608.1561784158976</v>
      </c>
      <c r="AJ261" s="47"/>
      <c r="AK261" s="47">
        <f t="shared" si="101"/>
        <v>68554.967389901722</v>
      </c>
      <c r="AL261" s="47"/>
      <c r="AN261" s="54">
        <v>53</v>
      </c>
      <c r="AO261" s="54"/>
      <c r="AP261" s="56">
        <f t="shared" si="111"/>
        <v>53401.244910271191</v>
      </c>
      <c r="AQ261" s="56"/>
      <c r="AR261" s="56">
        <f t="shared" si="102"/>
        <v>2415.4138374299259</v>
      </c>
      <c r="AS261" s="56"/>
      <c r="AT261" s="56">
        <f t="shared" si="112"/>
        <v>556.26296781532483</v>
      </c>
      <c r="AU261" s="56"/>
      <c r="AV261" s="56">
        <f t="shared" si="103"/>
        <v>2971.6768052452508</v>
      </c>
      <c r="AW261" s="56"/>
      <c r="AX261" s="56">
        <f t="shared" si="104"/>
        <v>50985.831072841262</v>
      </c>
      <c r="AY261" s="56"/>
    </row>
    <row r="262" spans="1:51" x14ac:dyDescent="0.25">
      <c r="A262" s="28">
        <v>54</v>
      </c>
      <c r="B262" s="28"/>
      <c r="C262" s="32">
        <f t="shared" si="105"/>
        <v>39583.333333333365</v>
      </c>
      <c r="D262" s="32"/>
      <c r="E262" s="32">
        <f t="shared" si="94"/>
        <v>2083.3333333333335</v>
      </c>
      <c r="F262" s="32"/>
      <c r="G262" s="32">
        <f t="shared" si="106"/>
        <v>412.3263888888892</v>
      </c>
      <c r="H262" s="32"/>
      <c r="I262" s="32">
        <f t="shared" si="95"/>
        <v>2495.6597222222226</v>
      </c>
      <c r="J262" s="32"/>
      <c r="K262" s="32">
        <f t="shared" si="96"/>
        <v>37500.000000000029</v>
      </c>
      <c r="L262" s="32"/>
      <c r="N262" s="38">
        <v>54</v>
      </c>
      <c r="O262" s="38"/>
      <c r="P262" s="40">
        <f t="shared" si="107"/>
        <v>150000</v>
      </c>
      <c r="Q262" s="40"/>
      <c r="R262" s="40">
        <f>0</f>
        <v>0</v>
      </c>
      <c r="S262" s="40"/>
      <c r="T262" s="40">
        <f t="shared" si="108"/>
        <v>1562.5</v>
      </c>
      <c r="U262" s="40"/>
      <c r="V262" s="40">
        <f t="shared" si="97"/>
        <v>1562.5</v>
      </c>
      <c r="W262" s="40"/>
      <c r="X262" s="40">
        <f t="shared" si="98"/>
        <v>150000</v>
      </c>
      <c r="Y262" s="40"/>
      <c r="AA262" s="46">
        <v>54</v>
      </c>
      <c r="AB262" s="46"/>
      <c r="AC262" s="48">
        <f t="shared" si="109"/>
        <v>68554.967389901722</v>
      </c>
      <c r="AD262" s="48"/>
      <c r="AE262" s="48">
        <f t="shared" si="99"/>
        <v>2931.6268949629202</v>
      </c>
      <c r="AF262" s="48"/>
      <c r="AG262" s="48">
        <f t="shared" si="110"/>
        <v>714.11424364480956</v>
      </c>
      <c r="AH262" s="48"/>
      <c r="AI262" s="48">
        <f t="shared" si="100"/>
        <v>3645.7411386077297</v>
      </c>
      <c r="AJ262" s="48"/>
      <c r="AK262" s="48">
        <f t="shared" si="101"/>
        <v>65623.340494938806</v>
      </c>
      <c r="AL262" s="48"/>
      <c r="AN262" s="55">
        <v>54</v>
      </c>
      <c r="AO262" s="55"/>
      <c r="AP262" s="57">
        <f t="shared" si="111"/>
        <v>50985.831072841262</v>
      </c>
      <c r="AQ262" s="57"/>
      <c r="AR262" s="57">
        <f t="shared" si="102"/>
        <v>2440.5743982364875</v>
      </c>
      <c r="AS262" s="57"/>
      <c r="AT262" s="57">
        <f t="shared" si="112"/>
        <v>531.10240700876307</v>
      </c>
      <c r="AU262" s="57"/>
      <c r="AV262" s="57">
        <f t="shared" si="103"/>
        <v>2971.6768052452508</v>
      </c>
      <c r="AW262" s="57"/>
      <c r="AX262" s="57">
        <f t="shared" si="104"/>
        <v>48545.256674604774</v>
      </c>
      <c r="AY262" s="57"/>
    </row>
    <row r="263" spans="1:51" x14ac:dyDescent="0.25">
      <c r="A263" s="27">
        <v>55</v>
      </c>
      <c r="B263" s="27"/>
      <c r="C263" s="31">
        <f t="shared" si="105"/>
        <v>37500.000000000029</v>
      </c>
      <c r="D263" s="31"/>
      <c r="E263" s="31">
        <f t="shared" si="94"/>
        <v>2083.3333333333335</v>
      </c>
      <c r="F263" s="31"/>
      <c r="G263" s="31">
        <f t="shared" si="106"/>
        <v>390.62500000000028</v>
      </c>
      <c r="H263" s="31"/>
      <c r="I263" s="31">
        <f t="shared" si="95"/>
        <v>2473.9583333333339</v>
      </c>
      <c r="J263" s="31"/>
      <c r="K263" s="31">
        <f t="shared" si="96"/>
        <v>35416.666666666693</v>
      </c>
      <c r="L263" s="31"/>
      <c r="N263" s="37">
        <v>55</v>
      </c>
      <c r="O263" s="37"/>
      <c r="P263" s="39">
        <f t="shared" si="107"/>
        <v>150000</v>
      </c>
      <c r="Q263" s="39"/>
      <c r="R263" s="39">
        <f>0</f>
        <v>0</v>
      </c>
      <c r="S263" s="39"/>
      <c r="T263" s="39">
        <f t="shared" si="108"/>
        <v>1562.5</v>
      </c>
      <c r="U263" s="39"/>
      <c r="V263" s="39">
        <f t="shared" si="97"/>
        <v>1562.5</v>
      </c>
      <c r="W263" s="39"/>
      <c r="X263" s="39">
        <f t="shared" si="98"/>
        <v>150000</v>
      </c>
      <c r="Y263" s="39"/>
      <c r="AA263" s="45">
        <v>55</v>
      </c>
      <c r="AB263" s="45"/>
      <c r="AC263" s="47">
        <f t="shared" si="109"/>
        <v>65623.340494938806</v>
      </c>
      <c r="AD263" s="47"/>
      <c r="AE263" s="47">
        <f t="shared" si="99"/>
        <v>3000.1411453126148</v>
      </c>
      <c r="AF263" s="47"/>
      <c r="AG263" s="47">
        <f t="shared" si="110"/>
        <v>683.57646348894582</v>
      </c>
      <c r="AH263" s="47"/>
      <c r="AI263" s="47">
        <f t="shared" si="100"/>
        <v>3683.7176088015608</v>
      </c>
      <c r="AJ263" s="47"/>
      <c r="AK263" s="47">
        <f t="shared" si="101"/>
        <v>62623.199349626193</v>
      </c>
      <c r="AL263" s="47"/>
      <c r="AN263" s="54">
        <v>55</v>
      </c>
      <c r="AO263" s="54"/>
      <c r="AP263" s="56">
        <f t="shared" si="111"/>
        <v>48545.256674604774</v>
      </c>
      <c r="AQ263" s="56"/>
      <c r="AR263" s="56">
        <f t="shared" si="102"/>
        <v>2465.9970482181179</v>
      </c>
      <c r="AS263" s="56"/>
      <c r="AT263" s="56">
        <f t="shared" si="112"/>
        <v>505.67975702713306</v>
      </c>
      <c r="AU263" s="56"/>
      <c r="AV263" s="56">
        <f t="shared" si="103"/>
        <v>2971.6768052452508</v>
      </c>
      <c r="AW263" s="56"/>
      <c r="AX263" s="56">
        <f t="shared" si="104"/>
        <v>46079.259626386658</v>
      </c>
      <c r="AY263" s="56"/>
    </row>
    <row r="264" spans="1:51" x14ac:dyDescent="0.25">
      <c r="A264" s="28">
        <v>56</v>
      </c>
      <c r="B264" s="28"/>
      <c r="C264" s="32">
        <f t="shared" si="105"/>
        <v>35416.666666666693</v>
      </c>
      <c r="D264" s="32"/>
      <c r="E264" s="32">
        <f t="shared" si="94"/>
        <v>2083.3333333333335</v>
      </c>
      <c r="F264" s="32"/>
      <c r="G264" s="32">
        <f t="shared" si="106"/>
        <v>368.92361111111137</v>
      </c>
      <c r="H264" s="32"/>
      <c r="I264" s="32">
        <f t="shared" si="95"/>
        <v>2452.2569444444448</v>
      </c>
      <c r="J264" s="32"/>
      <c r="K264" s="32">
        <f t="shared" si="96"/>
        <v>33333.333333333358</v>
      </c>
      <c r="L264" s="32"/>
      <c r="N264" s="38">
        <v>56</v>
      </c>
      <c r="O264" s="38"/>
      <c r="P264" s="40">
        <f t="shared" si="107"/>
        <v>150000</v>
      </c>
      <c r="Q264" s="40"/>
      <c r="R264" s="40">
        <f>0</f>
        <v>0</v>
      </c>
      <c r="S264" s="40"/>
      <c r="T264" s="40">
        <f t="shared" si="108"/>
        <v>1562.5</v>
      </c>
      <c r="U264" s="40"/>
      <c r="V264" s="40">
        <f t="shared" si="97"/>
        <v>1562.5</v>
      </c>
      <c r="W264" s="40"/>
      <c r="X264" s="40">
        <f t="shared" si="98"/>
        <v>150000</v>
      </c>
      <c r="Y264" s="40"/>
      <c r="AA264" s="46">
        <v>56</v>
      </c>
      <c r="AB264" s="46"/>
      <c r="AC264" s="48">
        <f t="shared" si="109"/>
        <v>62623.199349626193</v>
      </c>
      <c r="AD264" s="48"/>
      <c r="AE264" s="48">
        <f t="shared" si="99"/>
        <v>3069.7646740013038</v>
      </c>
      <c r="AF264" s="48"/>
      <c r="AG264" s="48">
        <f t="shared" si="110"/>
        <v>652.32499322527281</v>
      </c>
      <c r="AH264" s="48"/>
      <c r="AI264" s="48">
        <f t="shared" si="100"/>
        <v>3722.0896672265767</v>
      </c>
      <c r="AJ264" s="48"/>
      <c r="AK264" s="48">
        <f t="shared" si="101"/>
        <v>59553.434675624892</v>
      </c>
      <c r="AL264" s="48"/>
      <c r="AN264" s="55">
        <v>56</v>
      </c>
      <c r="AO264" s="55"/>
      <c r="AP264" s="57">
        <f t="shared" si="111"/>
        <v>46079.259626386658</v>
      </c>
      <c r="AQ264" s="57"/>
      <c r="AR264" s="57">
        <f t="shared" si="102"/>
        <v>2491.6845174703899</v>
      </c>
      <c r="AS264" s="57"/>
      <c r="AT264" s="57">
        <f t="shared" si="112"/>
        <v>479.99228777486098</v>
      </c>
      <c r="AU264" s="57"/>
      <c r="AV264" s="57">
        <f t="shared" si="103"/>
        <v>2971.6768052452508</v>
      </c>
      <c r="AW264" s="57"/>
      <c r="AX264" s="57">
        <f t="shared" si="104"/>
        <v>43587.575108916266</v>
      </c>
      <c r="AY264" s="57"/>
    </row>
    <row r="265" spans="1:51" x14ac:dyDescent="0.25">
      <c r="A265" s="27">
        <v>57</v>
      </c>
      <c r="B265" s="27"/>
      <c r="C265" s="31">
        <f t="shared" si="105"/>
        <v>33333.333333333358</v>
      </c>
      <c r="D265" s="31"/>
      <c r="E265" s="31">
        <f t="shared" si="94"/>
        <v>2083.3333333333335</v>
      </c>
      <c r="F265" s="31"/>
      <c r="G265" s="31">
        <f t="shared" si="106"/>
        <v>347.22222222222246</v>
      </c>
      <c r="H265" s="31"/>
      <c r="I265" s="31">
        <f t="shared" si="95"/>
        <v>2430.5555555555561</v>
      </c>
      <c r="J265" s="31"/>
      <c r="K265" s="31">
        <f t="shared" si="96"/>
        <v>31250.000000000025</v>
      </c>
      <c r="L265" s="31"/>
      <c r="N265" s="37">
        <v>57</v>
      </c>
      <c r="O265" s="37"/>
      <c r="P265" s="39">
        <f t="shared" si="107"/>
        <v>150000</v>
      </c>
      <c r="Q265" s="39"/>
      <c r="R265" s="39">
        <f>0</f>
        <v>0</v>
      </c>
      <c r="S265" s="39"/>
      <c r="T265" s="39">
        <f t="shared" si="108"/>
        <v>1562.5</v>
      </c>
      <c r="U265" s="39"/>
      <c r="V265" s="39">
        <f t="shared" si="97"/>
        <v>1562.5</v>
      </c>
      <c r="W265" s="39"/>
      <c r="X265" s="39">
        <f t="shared" si="98"/>
        <v>150000</v>
      </c>
      <c r="Y265" s="39"/>
      <c r="AA265" s="45">
        <v>57</v>
      </c>
      <c r="AB265" s="45"/>
      <c r="AC265" s="47">
        <f t="shared" si="109"/>
        <v>59553.434675624892</v>
      </c>
      <c r="AD265" s="47"/>
      <c r="AE265" s="47">
        <f t="shared" si="99"/>
        <v>3140.5131567224271</v>
      </c>
      <c r="AF265" s="47"/>
      <c r="AG265" s="47">
        <f t="shared" si="110"/>
        <v>620.34827787109259</v>
      </c>
      <c r="AH265" s="47"/>
      <c r="AI265" s="47">
        <f t="shared" si="100"/>
        <v>3760.8614345935198</v>
      </c>
      <c r="AJ265" s="47"/>
      <c r="AK265" s="47">
        <f t="shared" si="101"/>
        <v>56412.921518902469</v>
      </c>
      <c r="AL265" s="47"/>
      <c r="AN265" s="54">
        <v>57</v>
      </c>
      <c r="AO265" s="54"/>
      <c r="AP265" s="56">
        <f t="shared" si="111"/>
        <v>43587.575108916266</v>
      </c>
      <c r="AQ265" s="56"/>
      <c r="AR265" s="56">
        <f t="shared" si="102"/>
        <v>2517.6395645273728</v>
      </c>
      <c r="AS265" s="56"/>
      <c r="AT265" s="56">
        <f t="shared" si="112"/>
        <v>454.03724071787775</v>
      </c>
      <c r="AU265" s="56"/>
      <c r="AV265" s="56">
        <f t="shared" si="103"/>
        <v>2971.6768052452508</v>
      </c>
      <c r="AW265" s="56"/>
      <c r="AX265" s="56">
        <f t="shared" si="104"/>
        <v>41069.935544388893</v>
      </c>
      <c r="AY265" s="56"/>
    </row>
    <row r="266" spans="1:51" x14ac:dyDescent="0.25">
      <c r="A266" s="28">
        <v>58</v>
      </c>
      <c r="B266" s="28"/>
      <c r="C266" s="32">
        <f t="shared" si="105"/>
        <v>31250.000000000025</v>
      </c>
      <c r="D266" s="32"/>
      <c r="E266" s="32">
        <f t="shared" si="94"/>
        <v>2083.3333333333335</v>
      </c>
      <c r="F266" s="32"/>
      <c r="G266" s="32">
        <f t="shared" si="106"/>
        <v>325.5208333333336</v>
      </c>
      <c r="H266" s="32"/>
      <c r="I266" s="32">
        <f t="shared" si="95"/>
        <v>2408.854166666667</v>
      </c>
      <c r="J266" s="32"/>
      <c r="K266" s="32">
        <f t="shared" si="96"/>
        <v>29166.666666666693</v>
      </c>
      <c r="L266" s="32"/>
      <c r="N266" s="38">
        <v>58</v>
      </c>
      <c r="O266" s="38"/>
      <c r="P266" s="40">
        <f t="shared" si="107"/>
        <v>150000</v>
      </c>
      <c r="Q266" s="40"/>
      <c r="R266" s="40">
        <f>0</f>
        <v>0</v>
      </c>
      <c r="S266" s="40"/>
      <c r="T266" s="40">
        <f t="shared" si="108"/>
        <v>1562.5</v>
      </c>
      <c r="U266" s="40"/>
      <c r="V266" s="40">
        <f t="shared" si="97"/>
        <v>1562.5</v>
      </c>
      <c r="W266" s="40"/>
      <c r="X266" s="40">
        <f t="shared" si="98"/>
        <v>150000</v>
      </c>
      <c r="Y266" s="40"/>
      <c r="AA266" s="46">
        <v>58</v>
      </c>
      <c r="AB266" s="46"/>
      <c r="AC266" s="48">
        <f t="shared" si="109"/>
        <v>56412.921518902469</v>
      </c>
      <c r="AD266" s="48"/>
      <c r="AE266" s="48">
        <f t="shared" si="99"/>
        <v>3212.4024753819685</v>
      </c>
      <c r="AF266" s="48"/>
      <c r="AG266" s="48">
        <f t="shared" si="110"/>
        <v>587.63459915523401</v>
      </c>
      <c r="AH266" s="48"/>
      <c r="AI266" s="48">
        <f t="shared" si="100"/>
        <v>3800.0370745372024</v>
      </c>
      <c r="AJ266" s="48"/>
      <c r="AK266" s="48">
        <f t="shared" si="101"/>
        <v>53200.5190435205</v>
      </c>
      <c r="AL266" s="48"/>
      <c r="AN266" s="55">
        <v>58</v>
      </c>
      <c r="AO266" s="55"/>
      <c r="AP266" s="57">
        <f t="shared" si="111"/>
        <v>41069.935544388893</v>
      </c>
      <c r="AQ266" s="57"/>
      <c r="AR266" s="57">
        <f t="shared" si="102"/>
        <v>2543.8649766578665</v>
      </c>
      <c r="AS266" s="57"/>
      <c r="AT266" s="57">
        <f t="shared" si="112"/>
        <v>427.8118285873843</v>
      </c>
      <c r="AU266" s="57"/>
      <c r="AV266" s="57">
        <f t="shared" si="103"/>
        <v>2971.6768052452508</v>
      </c>
      <c r="AW266" s="57"/>
      <c r="AX266" s="57">
        <f t="shared" si="104"/>
        <v>38526.070567731025</v>
      </c>
      <c r="AY266" s="57"/>
    </row>
    <row r="267" spans="1:51" x14ac:dyDescent="0.25">
      <c r="A267" s="27">
        <v>59</v>
      </c>
      <c r="B267" s="27"/>
      <c r="C267" s="31">
        <f t="shared" si="105"/>
        <v>29166.666666666693</v>
      </c>
      <c r="D267" s="31"/>
      <c r="E267" s="31">
        <f t="shared" si="94"/>
        <v>2083.3333333333335</v>
      </c>
      <c r="F267" s="31"/>
      <c r="G267" s="31">
        <f t="shared" si="106"/>
        <v>303.81944444444468</v>
      </c>
      <c r="H267" s="31"/>
      <c r="I267" s="31">
        <f t="shared" si="95"/>
        <v>2387.1527777777783</v>
      </c>
      <c r="J267" s="31"/>
      <c r="K267" s="31">
        <f t="shared" si="96"/>
        <v>27083.333333333361</v>
      </c>
      <c r="L267" s="31"/>
      <c r="N267" s="37">
        <v>59</v>
      </c>
      <c r="O267" s="37"/>
      <c r="P267" s="39">
        <f t="shared" si="107"/>
        <v>150000</v>
      </c>
      <c r="Q267" s="39"/>
      <c r="R267" s="39">
        <f>0</f>
        <v>0</v>
      </c>
      <c r="S267" s="39"/>
      <c r="T267" s="39">
        <f t="shared" si="108"/>
        <v>1562.5</v>
      </c>
      <c r="U267" s="39"/>
      <c r="V267" s="39">
        <f t="shared" si="97"/>
        <v>1562.5</v>
      </c>
      <c r="W267" s="39"/>
      <c r="X267" s="39">
        <f t="shared" si="98"/>
        <v>150000</v>
      </c>
      <c r="Y267" s="39"/>
      <c r="AA267" s="45">
        <v>59</v>
      </c>
      <c r="AB267" s="45"/>
      <c r="AC267" s="47">
        <f t="shared" si="109"/>
        <v>53200.5190435205</v>
      </c>
      <c r="AD267" s="47"/>
      <c r="AE267" s="47">
        <f t="shared" si="99"/>
        <v>3285.4487206936265</v>
      </c>
      <c r="AF267" s="47"/>
      <c r="AG267" s="47">
        <f t="shared" si="110"/>
        <v>554.17207337000514</v>
      </c>
      <c r="AH267" s="47"/>
      <c r="AI267" s="47">
        <f t="shared" si="100"/>
        <v>3839.6207940636318</v>
      </c>
      <c r="AJ267" s="47"/>
      <c r="AK267" s="47">
        <f t="shared" si="101"/>
        <v>49915.070322826876</v>
      </c>
      <c r="AL267" s="47"/>
      <c r="AN267" s="54">
        <v>59</v>
      </c>
      <c r="AO267" s="54"/>
      <c r="AP267" s="56">
        <f t="shared" si="111"/>
        <v>38526.070567731025</v>
      </c>
      <c r="AQ267" s="56"/>
      <c r="AR267" s="56">
        <f t="shared" si="102"/>
        <v>2570.363570164719</v>
      </c>
      <c r="AS267" s="56"/>
      <c r="AT267" s="56">
        <f t="shared" si="112"/>
        <v>401.31323508053151</v>
      </c>
      <c r="AU267" s="56"/>
      <c r="AV267" s="56">
        <f t="shared" si="103"/>
        <v>2971.6768052452508</v>
      </c>
      <c r="AW267" s="56"/>
      <c r="AX267" s="56">
        <f t="shared" si="104"/>
        <v>35955.706997566303</v>
      </c>
      <c r="AY267" s="56"/>
    </row>
    <row r="268" spans="1:51" x14ac:dyDescent="0.25">
      <c r="A268" s="28">
        <v>60</v>
      </c>
      <c r="B268" s="28"/>
      <c r="C268" s="32">
        <f t="shared" si="105"/>
        <v>27083.333333333361</v>
      </c>
      <c r="D268" s="32"/>
      <c r="E268" s="32">
        <f t="shared" si="94"/>
        <v>2083.3333333333335</v>
      </c>
      <c r="F268" s="32"/>
      <c r="G268" s="32">
        <f t="shared" si="106"/>
        <v>282.11805555555583</v>
      </c>
      <c r="H268" s="32"/>
      <c r="I268" s="32">
        <f t="shared" si="95"/>
        <v>2365.4513888888891</v>
      </c>
      <c r="J268" s="32"/>
      <c r="K268" s="32">
        <f t="shared" si="96"/>
        <v>25000.000000000029</v>
      </c>
      <c r="L268" s="32"/>
      <c r="N268" s="38">
        <v>60</v>
      </c>
      <c r="O268" s="38"/>
      <c r="P268" s="40">
        <f t="shared" si="107"/>
        <v>150000</v>
      </c>
      <c r="Q268" s="40"/>
      <c r="R268" s="40">
        <f>0</f>
        <v>0</v>
      </c>
      <c r="S268" s="40"/>
      <c r="T268" s="40">
        <f t="shared" si="108"/>
        <v>1562.5</v>
      </c>
      <c r="U268" s="40"/>
      <c r="V268" s="40">
        <f t="shared" si="97"/>
        <v>1562.5</v>
      </c>
      <c r="W268" s="40"/>
      <c r="X268" s="40">
        <f t="shared" si="98"/>
        <v>150000</v>
      </c>
      <c r="Y268" s="40"/>
      <c r="AA268" s="46">
        <v>60</v>
      </c>
      <c r="AB268" s="46"/>
      <c r="AC268" s="48">
        <f t="shared" si="109"/>
        <v>49915.070322826876</v>
      </c>
      <c r="AD268" s="48"/>
      <c r="AE268" s="48">
        <f t="shared" si="99"/>
        <v>3359.6681948056817</v>
      </c>
      <c r="AF268" s="48"/>
      <c r="AG268" s="48">
        <f t="shared" si="110"/>
        <v>519.94864919611325</v>
      </c>
      <c r="AH268" s="48"/>
      <c r="AI268" s="48">
        <f t="shared" si="100"/>
        <v>3879.616844001795</v>
      </c>
      <c r="AJ268" s="48"/>
      <c r="AK268" s="48">
        <f t="shared" si="101"/>
        <v>46555.402128021196</v>
      </c>
      <c r="AL268" s="48"/>
      <c r="AN268" s="55">
        <v>60</v>
      </c>
      <c r="AO268" s="55"/>
      <c r="AP268" s="57">
        <f t="shared" si="111"/>
        <v>35955.706997566303</v>
      </c>
      <c r="AQ268" s="57"/>
      <c r="AR268" s="57">
        <f t="shared" si="102"/>
        <v>2597.1381906872684</v>
      </c>
      <c r="AS268" s="57"/>
      <c r="AT268" s="57">
        <f t="shared" si="112"/>
        <v>374.53861455798233</v>
      </c>
      <c r="AU268" s="57"/>
      <c r="AV268" s="57">
        <f t="shared" si="103"/>
        <v>2971.6768052452508</v>
      </c>
      <c r="AW268" s="57"/>
      <c r="AX268" s="57">
        <f t="shared" si="104"/>
        <v>33358.568806879033</v>
      </c>
      <c r="AY268" s="57"/>
    </row>
    <row r="269" spans="1:51" x14ac:dyDescent="0.25">
      <c r="A269" s="27">
        <v>61</v>
      </c>
      <c r="B269" s="27"/>
      <c r="C269" s="31">
        <f t="shared" si="105"/>
        <v>25000.000000000029</v>
      </c>
      <c r="D269" s="31"/>
      <c r="E269" s="31">
        <f t="shared" si="94"/>
        <v>2083.3333333333335</v>
      </c>
      <c r="F269" s="31"/>
      <c r="G269" s="31">
        <f t="shared" si="106"/>
        <v>260.41666666666697</v>
      </c>
      <c r="H269" s="31"/>
      <c r="I269" s="31">
        <f t="shared" si="95"/>
        <v>2343.7500000000005</v>
      </c>
      <c r="J269" s="31"/>
      <c r="K269" s="31">
        <f t="shared" si="96"/>
        <v>22916.666666666697</v>
      </c>
      <c r="L269" s="31"/>
      <c r="N269" s="37">
        <v>61</v>
      </c>
      <c r="O269" s="37"/>
      <c r="P269" s="39">
        <f t="shared" si="107"/>
        <v>150000</v>
      </c>
      <c r="Q269" s="39"/>
      <c r="R269" s="39">
        <f>0</f>
        <v>0</v>
      </c>
      <c r="S269" s="39"/>
      <c r="T269" s="39">
        <f t="shared" si="108"/>
        <v>1562.5</v>
      </c>
      <c r="U269" s="39"/>
      <c r="V269" s="39">
        <f t="shared" si="97"/>
        <v>1562.5</v>
      </c>
      <c r="W269" s="39"/>
      <c r="X269" s="39">
        <f t="shared" si="98"/>
        <v>150000</v>
      </c>
      <c r="Y269" s="39"/>
      <c r="AA269" s="45">
        <v>61</v>
      </c>
      <c r="AB269" s="45"/>
      <c r="AC269" s="47">
        <f t="shared" si="109"/>
        <v>46555.402128021196</v>
      </c>
      <c r="AD269" s="47"/>
      <c r="AE269" s="47">
        <f t="shared" si="99"/>
        <v>3435.0774139599271</v>
      </c>
      <c r="AF269" s="47"/>
      <c r="AG269" s="47">
        <f t="shared" si="110"/>
        <v>484.9521055002208</v>
      </c>
      <c r="AH269" s="47"/>
      <c r="AI269" s="47">
        <f t="shared" si="100"/>
        <v>3920.0295194601476</v>
      </c>
      <c r="AJ269" s="47"/>
      <c r="AK269" s="47">
        <f t="shared" si="101"/>
        <v>43120.324714061266</v>
      </c>
      <c r="AL269" s="47"/>
      <c r="AN269" s="54">
        <v>61</v>
      </c>
      <c r="AO269" s="54"/>
      <c r="AP269" s="56">
        <f t="shared" si="111"/>
        <v>33358.568806879033</v>
      </c>
      <c r="AQ269" s="56"/>
      <c r="AR269" s="56">
        <f t="shared" si="102"/>
        <v>2624.1917135069275</v>
      </c>
      <c r="AS269" s="56"/>
      <c r="AT269" s="56">
        <f t="shared" si="112"/>
        <v>347.48509173832326</v>
      </c>
      <c r="AU269" s="56"/>
      <c r="AV269" s="56">
        <f t="shared" si="103"/>
        <v>2971.6768052452508</v>
      </c>
      <c r="AW269" s="56"/>
      <c r="AX269" s="56">
        <f t="shared" si="104"/>
        <v>30734.377093372106</v>
      </c>
      <c r="AY269" s="56"/>
    </row>
    <row r="270" spans="1:51" x14ac:dyDescent="0.25">
      <c r="A270" s="28">
        <v>62</v>
      </c>
      <c r="B270" s="28"/>
      <c r="C270" s="32">
        <f t="shared" si="105"/>
        <v>22916.666666666697</v>
      </c>
      <c r="D270" s="32"/>
      <c r="E270" s="32">
        <f t="shared" si="94"/>
        <v>2083.3333333333335</v>
      </c>
      <c r="F270" s="32"/>
      <c r="G270" s="32">
        <f t="shared" si="106"/>
        <v>238.71527777777808</v>
      </c>
      <c r="H270" s="32"/>
      <c r="I270" s="32">
        <f t="shared" si="95"/>
        <v>2322.0486111111118</v>
      </c>
      <c r="J270" s="32"/>
      <c r="K270" s="32">
        <f t="shared" si="96"/>
        <v>20833.333333333365</v>
      </c>
      <c r="L270" s="32"/>
      <c r="N270" s="38">
        <v>62</v>
      </c>
      <c r="O270" s="38"/>
      <c r="P270" s="40">
        <f t="shared" si="107"/>
        <v>150000</v>
      </c>
      <c r="Q270" s="40"/>
      <c r="R270" s="40">
        <f>0</f>
        <v>0</v>
      </c>
      <c r="S270" s="40"/>
      <c r="T270" s="40">
        <f t="shared" si="108"/>
        <v>1562.5</v>
      </c>
      <c r="U270" s="40"/>
      <c r="V270" s="40">
        <f t="shared" si="97"/>
        <v>1562.5</v>
      </c>
      <c r="W270" s="40"/>
      <c r="X270" s="40">
        <f t="shared" si="98"/>
        <v>150000</v>
      </c>
      <c r="Y270" s="40"/>
      <c r="AA270" s="46">
        <v>62</v>
      </c>
      <c r="AB270" s="46"/>
      <c r="AC270" s="48">
        <f t="shared" si="109"/>
        <v>43120.324714061266</v>
      </c>
      <c r="AD270" s="48"/>
      <c r="AE270" s="48">
        <f t="shared" si="99"/>
        <v>3511.6931111830522</v>
      </c>
      <c r="AF270" s="48"/>
      <c r="AG270" s="48">
        <f t="shared" si="110"/>
        <v>449.17004910480483</v>
      </c>
      <c r="AH270" s="48"/>
      <c r="AI270" s="48">
        <f t="shared" si="100"/>
        <v>3960.8631602878572</v>
      </c>
      <c r="AJ270" s="48"/>
      <c r="AK270" s="48">
        <f t="shared" si="101"/>
        <v>39608.631602878217</v>
      </c>
      <c r="AL270" s="48"/>
      <c r="AN270" s="55">
        <v>62</v>
      </c>
      <c r="AO270" s="55"/>
      <c r="AP270" s="57">
        <f t="shared" si="111"/>
        <v>30734.377093372106</v>
      </c>
      <c r="AQ270" s="57"/>
      <c r="AR270" s="57">
        <f t="shared" si="102"/>
        <v>2651.5270438559583</v>
      </c>
      <c r="AS270" s="57"/>
      <c r="AT270" s="57">
        <f t="shared" si="112"/>
        <v>320.14976138929273</v>
      </c>
      <c r="AU270" s="57"/>
      <c r="AV270" s="57">
        <f t="shared" si="103"/>
        <v>2971.6768052452508</v>
      </c>
      <c r="AW270" s="57"/>
      <c r="AX270" s="57">
        <f t="shared" si="104"/>
        <v>28082.85004951615</v>
      </c>
      <c r="AY270" s="57"/>
    </row>
    <row r="271" spans="1:51" x14ac:dyDescent="0.25">
      <c r="A271" s="27">
        <v>63</v>
      </c>
      <c r="B271" s="27"/>
      <c r="C271" s="31">
        <f t="shared" si="105"/>
        <v>20833.333333333365</v>
      </c>
      <c r="D271" s="31"/>
      <c r="E271" s="31">
        <f t="shared" si="94"/>
        <v>2083.3333333333335</v>
      </c>
      <c r="F271" s="31"/>
      <c r="G271" s="31">
        <f t="shared" si="106"/>
        <v>217.0138888888892</v>
      </c>
      <c r="H271" s="31"/>
      <c r="I271" s="31">
        <f t="shared" si="95"/>
        <v>2300.3472222222226</v>
      </c>
      <c r="J271" s="31"/>
      <c r="K271" s="31">
        <f t="shared" si="96"/>
        <v>18750.000000000033</v>
      </c>
      <c r="L271" s="31"/>
      <c r="N271" s="37">
        <v>63</v>
      </c>
      <c r="O271" s="37"/>
      <c r="P271" s="39">
        <f t="shared" si="107"/>
        <v>150000</v>
      </c>
      <c r="Q271" s="39"/>
      <c r="R271" s="39">
        <f>0</f>
        <v>0</v>
      </c>
      <c r="S271" s="39"/>
      <c r="T271" s="39">
        <f t="shared" si="108"/>
        <v>1562.5</v>
      </c>
      <c r="U271" s="39"/>
      <c r="V271" s="39">
        <f t="shared" si="97"/>
        <v>1562.5</v>
      </c>
      <c r="W271" s="39"/>
      <c r="X271" s="39">
        <f t="shared" si="98"/>
        <v>150000</v>
      </c>
      <c r="Y271" s="39"/>
      <c r="AA271" s="45">
        <v>63</v>
      </c>
      <c r="AB271" s="45"/>
      <c r="AC271" s="47">
        <f t="shared" si="109"/>
        <v>39608.631602878217</v>
      </c>
      <c r="AD271" s="47"/>
      <c r="AE271" s="47">
        <f t="shared" si="99"/>
        <v>3589.5322390108745</v>
      </c>
      <c r="AF271" s="47"/>
      <c r="AG271" s="47">
        <f t="shared" si="110"/>
        <v>412.5899125299814</v>
      </c>
      <c r="AH271" s="47"/>
      <c r="AI271" s="47">
        <f t="shared" si="100"/>
        <v>4002.1221515408561</v>
      </c>
      <c r="AJ271" s="47"/>
      <c r="AK271" s="47">
        <f t="shared" si="101"/>
        <v>36019.099363867339</v>
      </c>
      <c r="AL271" s="47"/>
      <c r="AN271" s="54">
        <v>63</v>
      </c>
      <c r="AO271" s="54"/>
      <c r="AP271" s="56">
        <f t="shared" si="111"/>
        <v>28082.85004951615</v>
      </c>
      <c r="AQ271" s="56"/>
      <c r="AR271" s="56">
        <f t="shared" si="102"/>
        <v>2679.1471172294578</v>
      </c>
      <c r="AS271" s="56"/>
      <c r="AT271" s="56">
        <f t="shared" si="112"/>
        <v>292.52968801579323</v>
      </c>
      <c r="AU271" s="56"/>
      <c r="AV271" s="56">
        <f t="shared" si="103"/>
        <v>2971.6768052452508</v>
      </c>
      <c r="AW271" s="56"/>
      <c r="AX271" s="56">
        <f t="shared" si="104"/>
        <v>25403.702932286691</v>
      </c>
      <c r="AY271" s="56"/>
    </row>
    <row r="272" spans="1:51" x14ac:dyDescent="0.25">
      <c r="A272" s="28">
        <v>64</v>
      </c>
      <c r="B272" s="28"/>
      <c r="C272" s="32">
        <f t="shared" si="105"/>
        <v>18750.000000000033</v>
      </c>
      <c r="D272" s="32"/>
      <c r="E272" s="32">
        <f t="shared" si="94"/>
        <v>2083.3333333333335</v>
      </c>
      <c r="F272" s="32"/>
      <c r="G272" s="32">
        <f t="shared" si="106"/>
        <v>195.31250000000034</v>
      </c>
      <c r="H272" s="32"/>
      <c r="I272" s="32">
        <f t="shared" si="95"/>
        <v>2278.6458333333339</v>
      </c>
      <c r="J272" s="32"/>
      <c r="K272" s="32">
        <f t="shared" si="96"/>
        <v>16666.666666666701</v>
      </c>
      <c r="L272" s="32"/>
      <c r="N272" s="38">
        <v>64</v>
      </c>
      <c r="O272" s="38"/>
      <c r="P272" s="40">
        <f t="shared" si="107"/>
        <v>150000</v>
      </c>
      <c r="Q272" s="40"/>
      <c r="R272" s="40">
        <f>0</f>
        <v>0</v>
      </c>
      <c r="S272" s="40"/>
      <c r="T272" s="40">
        <f t="shared" si="108"/>
        <v>1562.5</v>
      </c>
      <c r="U272" s="40"/>
      <c r="V272" s="40">
        <f t="shared" si="97"/>
        <v>1562.5</v>
      </c>
      <c r="W272" s="40"/>
      <c r="X272" s="40">
        <f t="shared" si="98"/>
        <v>150000</v>
      </c>
      <c r="Y272" s="40"/>
      <c r="AA272" s="46">
        <v>64</v>
      </c>
      <c r="AB272" s="46"/>
      <c r="AC272" s="48">
        <f t="shared" si="109"/>
        <v>36019.099363867339</v>
      </c>
      <c r="AD272" s="48"/>
      <c r="AE272" s="48">
        <f t="shared" si="99"/>
        <v>3668.6119722457888</v>
      </c>
      <c r="AF272" s="48"/>
      <c r="AG272" s="48">
        <f t="shared" si="110"/>
        <v>375.19895170695145</v>
      </c>
      <c r="AH272" s="48"/>
      <c r="AI272" s="48">
        <f t="shared" si="100"/>
        <v>4043.8109239527403</v>
      </c>
      <c r="AJ272" s="48"/>
      <c r="AK272" s="48">
        <f t="shared" si="101"/>
        <v>32350.487391621551</v>
      </c>
      <c r="AL272" s="48"/>
      <c r="AN272" s="55">
        <v>64</v>
      </c>
      <c r="AO272" s="55"/>
      <c r="AP272" s="57">
        <f t="shared" si="111"/>
        <v>25403.702932286691</v>
      </c>
      <c r="AQ272" s="57"/>
      <c r="AR272" s="57">
        <f t="shared" si="102"/>
        <v>2707.0548997005976</v>
      </c>
      <c r="AS272" s="57"/>
      <c r="AT272" s="57">
        <f t="shared" si="112"/>
        <v>264.62190554465303</v>
      </c>
      <c r="AU272" s="57"/>
      <c r="AV272" s="57">
        <f t="shared" si="103"/>
        <v>2971.6768052452508</v>
      </c>
      <c r="AW272" s="57"/>
      <c r="AX272" s="57">
        <f t="shared" si="104"/>
        <v>22696.648032586094</v>
      </c>
      <c r="AY272" s="57"/>
    </row>
    <row r="273" spans="1:51" x14ac:dyDescent="0.25">
      <c r="A273" s="27">
        <v>65</v>
      </c>
      <c r="B273" s="27"/>
      <c r="C273" s="31">
        <f t="shared" si="105"/>
        <v>16666.666666666701</v>
      </c>
      <c r="D273" s="31"/>
      <c r="E273" s="31">
        <f t="shared" si="94"/>
        <v>2083.3333333333335</v>
      </c>
      <c r="F273" s="31"/>
      <c r="G273" s="31">
        <f t="shared" si="106"/>
        <v>173.61111111111146</v>
      </c>
      <c r="H273" s="31"/>
      <c r="I273" s="31">
        <f t="shared" si="95"/>
        <v>2256.9444444444448</v>
      </c>
      <c r="J273" s="31"/>
      <c r="K273" s="31">
        <f t="shared" si="96"/>
        <v>14583.333333333367</v>
      </c>
      <c r="L273" s="31"/>
      <c r="N273" s="37">
        <v>65</v>
      </c>
      <c r="O273" s="37"/>
      <c r="P273" s="39">
        <f t="shared" si="107"/>
        <v>150000</v>
      </c>
      <c r="Q273" s="39"/>
      <c r="R273" s="39">
        <f>0</f>
        <v>0</v>
      </c>
      <c r="S273" s="39"/>
      <c r="T273" s="39">
        <f t="shared" si="108"/>
        <v>1562.5</v>
      </c>
      <c r="U273" s="39"/>
      <c r="V273" s="39">
        <f t="shared" si="97"/>
        <v>1562.5</v>
      </c>
      <c r="W273" s="39"/>
      <c r="X273" s="39">
        <f t="shared" si="98"/>
        <v>150000</v>
      </c>
      <c r="Y273" s="39"/>
      <c r="AA273" s="45">
        <v>65</v>
      </c>
      <c r="AB273" s="45"/>
      <c r="AC273" s="47">
        <f t="shared" si="109"/>
        <v>32350.487391621551</v>
      </c>
      <c r="AD273" s="47"/>
      <c r="AE273" s="47">
        <f t="shared" si="99"/>
        <v>3748.9497107478569</v>
      </c>
      <c r="AF273" s="47"/>
      <c r="AG273" s="47">
        <f t="shared" si="110"/>
        <v>336.98424366272445</v>
      </c>
      <c r="AH273" s="47"/>
      <c r="AI273" s="47">
        <f t="shared" si="100"/>
        <v>4085.9339544105815</v>
      </c>
      <c r="AJ273" s="47"/>
      <c r="AK273" s="47">
        <f t="shared" si="101"/>
        <v>28601.537680873695</v>
      </c>
      <c r="AL273" s="47"/>
      <c r="AN273" s="54">
        <v>65</v>
      </c>
      <c r="AO273" s="54"/>
      <c r="AP273" s="56">
        <f t="shared" si="111"/>
        <v>22696.648032586094</v>
      </c>
      <c r="AQ273" s="56"/>
      <c r="AR273" s="56">
        <f t="shared" si="102"/>
        <v>2735.2533882391458</v>
      </c>
      <c r="AS273" s="56"/>
      <c r="AT273" s="56">
        <f t="shared" si="112"/>
        <v>236.42341700610513</v>
      </c>
      <c r="AU273" s="56"/>
      <c r="AV273" s="56">
        <f t="shared" si="103"/>
        <v>2971.6768052452508</v>
      </c>
      <c r="AW273" s="56"/>
      <c r="AX273" s="56">
        <f t="shared" si="104"/>
        <v>19961.394644346947</v>
      </c>
      <c r="AY273" s="56"/>
    </row>
    <row r="274" spans="1:51" x14ac:dyDescent="0.25">
      <c r="A274" s="28">
        <v>66</v>
      </c>
      <c r="B274" s="28"/>
      <c r="C274" s="32">
        <f t="shared" si="105"/>
        <v>14583.333333333367</v>
      </c>
      <c r="D274" s="32"/>
      <c r="E274" s="32">
        <f t="shared" ref="E274:E280" si="113">$C$4/72</f>
        <v>2083.3333333333335</v>
      </c>
      <c r="F274" s="32"/>
      <c r="G274" s="32">
        <f t="shared" si="106"/>
        <v>151.90972222222257</v>
      </c>
      <c r="H274" s="32"/>
      <c r="I274" s="32">
        <f t="shared" ref="I274:I280" si="114">E274+G274</f>
        <v>2235.2430555555561</v>
      </c>
      <c r="J274" s="32"/>
      <c r="K274" s="32">
        <f t="shared" ref="K274:K280" si="115">C274-E274</f>
        <v>12500.000000000033</v>
      </c>
      <c r="L274" s="32"/>
      <c r="N274" s="38">
        <v>66</v>
      </c>
      <c r="O274" s="38"/>
      <c r="P274" s="40">
        <f t="shared" si="107"/>
        <v>150000</v>
      </c>
      <c r="Q274" s="40"/>
      <c r="R274" s="40">
        <f>0</f>
        <v>0</v>
      </c>
      <c r="S274" s="40"/>
      <c r="T274" s="40">
        <f t="shared" si="108"/>
        <v>1562.5</v>
      </c>
      <c r="U274" s="40"/>
      <c r="V274" s="40">
        <f t="shared" ref="V274:V280" si="116">R274+T274</f>
        <v>1562.5</v>
      </c>
      <c r="W274" s="40"/>
      <c r="X274" s="40">
        <f t="shared" ref="X274:X280" si="117">P274-R274</f>
        <v>150000</v>
      </c>
      <c r="Y274" s="40"/>
      <c r="AA274" s="46">
        <v>66</v>
      </c>
      <c r="AB274" s="46"/>
      <c r="AC274" s="48">
        <f t="shared" si="109"/>
        <v>28601.537680873695</v>
      </c>
      <c r="AD274" s="48"/>
      <c r="AE274" s="48">
        <f t="shared" ref="AE274:AE280" si="118">AI274-AG274</f>
        <v>3830.5630822599242</v>
      </c>
      <c r="AF274" s="48"/>
      <c r="AG274" s="48">
        <f t="shared" si="110"/>
        <v>297.93268417576763</v>
      </c>
      <c r="AH274" s="48"/>
      <c r="AI274" s="48">
        <f t="shared" ref="AI274:AI280" si="119">($AC$209/72)*((1+$E$4)^AA274)</f>
        <v>4128.4957664356916</v>
      </c>
      <c r="AJ274" s="48"/>
      <c r="AK274" s="48">
        <f t="shared" ref="AK274:AK280" si="120">AC274-AE274</f>
        <v>24770.974598613771</v>
      </c>
      <c r="AL274" s="48"/>
      <c r="AN274" s="55">
        <v>66</v>
      </c>
      <c r="AO274" s="55"/>
      <c r="AP274" s="57">
        <f t="shared" si="111"/>
        <v>19961.394644346947</v>
      </c>
      <c r="AQ274" s="57"/>
      <c r="AR274" s="57">
        <f t="shared" ref="AR274:AR280" si="121">AV274-AT274</f>
        <v>2763.7456110333032</v>
      </c>
      <c r="AS274" s="57"/>
      <c r="AT274" s="57">
        <f t="shared" si="112"/>
        <v>207.93119421194734</v>
      </c>
      <c r="AU274" s="57"/>
      <c r="AV274" s="57">
        <f t="shared" ref="AV274:AV280" si="122">$AP$209*($E$4/(1-((1+$E$4)^(-72))))</f>
        <v>2971.6768052452508</v>
      </c>
      <c r="AW274" s="57"/>
      <c r="AX274" s="57">
        <f t="shared" ref="AX274:AX280" si="123">AP274-AR274</f>
        <v>17197.649033313643</v>
      </c>
      <c r="AY274" s="57"/>
    </row>
    <row r="275" spans="1:51" x14ac:dyDescent="0.25">
      <c r="A275" s="27">
        <v>67</v>
      </c>
      <c r="B275" s="27"/>
      <c r="C275" s="31">
        <f t="shared" ref="C275:C280" si="124">K274</f>
        <v>12500.000000000033</v>
      </c>
      <c r="D275" s="31"/>
      <c r="E275" s="31">
        <f t="shared" si="113"/>
        <v>2083.3333333333335</v>
      </c>
      <c r="F275" s="31"/>
      <c r="G275" s="31">
        <f t="shared" ref="G275:G280" si="125">C275*$E$4</f>
        <v>130.20833333333366</v>
      </c>
      <c r="H275" s="31"/>
      <c r="I275" s="31">
        <f t="shared" si="114"/>
        <v>2213.541666666667</v>
      </c>
      <c r="J275" s="31"/>
      <c r="K275" s="31">
        <f t="shared" si="115"/>
        <v>10416.666666666699</v>
      </c>
      <c r="L275" s="31"/>
      <c r="N275" s="37">
        <v>67</v>
      </c>
      <c r="O275" s="37"/>
      <c r="P275" s="39">
        <f t="shared" ref="P275:P280" si="126">X274</f>
        <v>150000</v>
      </c>
      <c r="Q275" s="39"/>
      <c r="R275" s="39">
        <f>0</f>
        <v>0</v>
      </c>
      <c r="S275" s="39"/>
      <c r="T275" s="39">
        <f t="shared" ref="T275:T280" si="127">P275*$E$4</f>
        <v>1562.5</v>
      </c>
      <c r="U275" s="39"/>
      <c r="V275" s="39">
        <f t="shared" si="116"/>
        <v>1562.5</v>
      </c>
      <c r="W275" s="39"/>
      <c r="X275" s="39">
        <f t="shared" si="117"/>
        <v>150000</v>
      </c>
      <c r="Y275" s="39"/>
      <c r="AA275" s="45">
        <v>67</v>
      </c>
      <c r="AB275" s="45"/>
      <c r="AC275" s="47">
        <f t="shared" ref="AC275:AC280" si="128">AK274</f>
        <v>24770.974598613771</v>
      </c>
      <c r="AD275" s="47"/>
      <c r="AE275" s="47">
        <f t="shared" si="118"/>
        <v>3913.4699452671698</v>
      </c>
      <c r="AF275" s="47"/>
      <c r="AG275" s="47">
        <f t="shared" ref="AG275:AG280" si="129">AC275*$E$4</f>
        <v>258.03098540222675</v>
      </c>
      <c r="AH275" s="47"/>
      <c r="AI275" s="47">
        <f t="shared" si="119"/>
        <v>4171.5009306693964</v>
      </c>
      <c r="AJ275" s="47"/>
      <c r="AK275" s="47">
        <f t="shared" si="120"/>
        <v>20857.504653346601</v>
      </c>
      <c r="AL275" s="47"/>
      <c r="AN275" s="54">
        <v>67</v>
      </c>
      <c r="AO275" s="54"/>
      <c r="AP275" s="56">
        <f t="shared" ref="AP275:AP280" si="130">AX274</f>
        <v>17197.649033313643</v>
      </c>
      <c r="AQ275" s="56"/>
      <c r="AR275" s="56">
        <f t="shared" si="121"/>
        <v>2792.5346278149004</v>
      </c>
      <c r="AS275" s="56"/>
      <c r="AT275" s="56">
        <f t="shared" ref="AT275:AT280" si="131">AP275*$E$4</f>
        <v>179.14217743035044</v>
      </c>
      <c r="AU275" s="56"/>
      <c r="AV275" s="56">
        <f t="shared" si="122"/>
        <v>2971.6768052452508</v>
      </c>
      <c r="AW275" s="56"/>
      <c r="AX275" s="56">
        <f t="shared" si="123"/>
        <v>14405.114405498742</v>
      </c>
      <c r="AY275" s="56"/>
    </row>
    <row r="276" spans="1:51" x14ac:dyDescent="0.25">
      <c r="A276" s="28">
        <v>68</v>
      </c>
      <c r="B276" s="28"/>
      <c r="C276" s="32">
        <f t="shared" si="124"/>
        <v>10416.666666666699</v>
      </c>
      <c r="D276" s="32"/>
      <c r="E276" s="32">
        <f t="shared" si="113"/>
        <v>2083.3333333333335</v>
      </c>
      <c r="F276" s="32"/>
      <c r="G276" s="32">
        <f t="shared" si="125"/>
        <v>108.50694444444477</v>
      </c>
      <c r="H276" s="32"/>
      <c r="I276" s="32">
        <f t="shared" si="114"/>
        <v>2191.8402777777783</v>
      </c>
      <c r="J276" s="32"/>
      <c r="K276" s="32">
        <f t="shared" si="115"/>
        <v>8333.3333333333649</v>
      </c>
      <c r="L276" s="32"/>
      <c r="N276" s="38">
        <v>68</v>
      </c>
      <c r="O276" s="38"/>
      <c r="P276" s="40">
        <f t="shared" si="126"/>
        <v>150000</v>
      </c>
      <c r="Q276" s="40"/>
      <c r="R276" s="40">
        <f>0</f>
        <v>0</v>
      </c>
      <c r="S276" s="40"/>
      <c r="T276" s="40">
        <f t="shared" si="127"/>
        <v>1562.5</v>
      </c>
      <c r="U276" s="40"/>
      <c r="V276" s="40">
        <f t="shared" si="116"/>
        <v>1562.5</v>
      </c>
      <c r="W276" s="40"/>
      <c r="X276" s="40">
        <f t="shared" si="117"/>
        <v>150000</v>
      </c>
      <c r="Y276" s="40"/>
      <c r="AA276" s="46">
        <v>68</v>
      </c>
      <c r="AB276" s="46"/>
      <c r="AC276" s="48">
        <f t="shared" si="128"/>
        <v>20857.504653346601</v>
      </c>
      <c r="AD276" s="48"/>
      <c r="AE276" s="48">
        <f t="shared" si="118"/>
        <v>3997.6883918915091</v>
      </c>
      <c r="AF276" s="48"/>
      <c r="AG276" s="48">
        <f t="shared" si="129"/>
        <v>217.26567347236042</v>
      </c>
      <c r="AH276" s="48"/>
      <c r="AI276" s="48">
        <f t="shared" si="119"/>
        <v>4214.9540653638696</v>
      </c>
      <c r="AJ276" s="48"/>
      <c r="AK276" s="48">
        <f t="shared" si="120"/>
        <v>16859.816261455093</v>
      </c>
      <c r="AL276" s="48"/>
      <c r="AN276" s="55">
        <v>68</v>
      </c>
      <c r="AO276" s="55"/>
      <c r="AP276" s="57">
        <f t="shared" si="130"/>
        <v>14405.114405498742</v>
      </c>
      <c r="AQ276" s="57"/>
      <c r="AR276" s="57">
        <f t="shared" si="121"/>
        <v>2821.6235301879724</v>
      </c>
      <c r="AS276" s="57"/>
      <c r="AT276" s="57">
        <f t="shared" si="131"/>
        <v>150.05327505727854</v>
      </c>
      <c r="AU276" s="57"/>
      <c r="AV276" s="57">
        <f t="shared" si="122"/>
        <v>2971.6768052452508</v>
      </c>
      <c r="AW276" s="57"/>
      <c r="AX276" s="57">
        <f t="shared" si="123"/>
        <v>11583.49087531077</v>
      </c>
      <c r="AY276" s="57"/>
    </row>
    <row r="277" spans="1:51" x14ac:dyDescent="0.25">
      <c r="A277" s="27">
        <v>69</v>
      </c>
      <c r="B277" s="27"/>
      <c r="C277" s="31">
        <f t="shared" si="124"/>
        <v>8333.3333333333649</v>
      </c>
      <c r="D277" s="31"/>
      <c r="E277" s="31">
        <f t="shared" si="113"/>
        <v>2083.3333333333335</v>
      </c>
      <c r="F277" s="31"/>
      <c r="G277" s="31">
        <f t="shared" si="125"/>
        <v>86.805555555555884</v>
      </c>
      <c r="H277" s="31"/>
      <c r="I277" s="31">
        <f t="shared" si="114"/>
        <v>2170.1388888888896</v>
      </c>
      <c r="J277" s="31"/>
      <c r="K277" s="31">
        <f t="shared" si="115"/>
        <v>6250.0000000000309</v>
      </c>
      <c r="L277" s="31"/>
      <c r="N277" s="37">
        <v>69</v>
      </c>
      <c r="O277" s="37"/>
      <c r="P277" s="39">
        <f t="shared" si="126"/>
        <v>150000</v>
      </c>
      <c r="Q277" s="39"/>
      <c r="R277" s="39">
        <f>0</f>
        <v>0</v>
      </c>
      <c r="S277" s="39"/>
      <c r="T277" s="39">
        <f t="shared" si="127"/>
        <v>1562.5</v>
      </c>
      <c r="U277" s="39"/>
      <c r="V277" s="39">
        <f t="shared" si="116"/>
        <v>1562.5</v>
      </c>
      <c r="W277" s="39"/>
      <c r="X277" s="39">
        <f t="shared" si="117"/>
        <v>150000</v>
      </c>
      <c r="Y277" s="39"/>
      <c r="AA277" s="45">
        <v>69</v>
      </c>
      <c r="AB277" s="45"/>
      <c r="AC277" s="47">
        <f t="shared" si="128"/>
        <v>16859.816261455093</v>
      </c>
      <c r="AD277" s="47"/>
      <c r="AE277" s="47">
        <f t="shared" si="118"/>
        <v>4083.2367508212537</v>
      </c>
      <c r="AF277" s="47"/>
      <c r="AG277" s="47">
        <f t="shared" si="129"/>
        <v>175.62308605682387</v>
      </c>
      <c r="AH277" s="47"/>
      <c r="AI277" s="47">
        <f t="shared" si="119"/>
        <v>4258.8598368780777</v>
      </c>
      <c r="AJ277" s="47"/>
      <c r="AK277" s="47">
        <f t="shared" si="120"/>
        <v>12776.579510633839</v>
      </c>
      <c r="AL277" s="47"/>
      <c r="AN277" s="54">
        <v>69</v>
      </c>
      <c r="AO277" s="54"/>
      <c r="AP277" s="56">
        <f t="shared" si="130"/>
        <v>11583.49087531077</v>
      </c>
      <c r="AQ277" s="56"/>
      <c r="AR277" s="56">
        <f t="shared" si="121"/>
        <v>2851.0154419607634</v>
      </c>
      <c r="AS277" s="56"/>
      <c r="AT277" s="56">
        <f t="shared" si="131"/>
        <v>120.66136328448718</v>
      </c>
      <c r="AU277" s="56"/>
      <c r="AV277" s="56">
        <f t="shared" si="122"/>
        <v>2971.6768052452508</v>
      </c>
      <c r="AW277" s="56"/>
      <c r="AX277" s="56">
        <f t="shared" si="123"/>
        <v>8732.4754333500059</v>
      </c>
      <c r="AY277" s="56"/>
    </row>
    <row r="278" spans="1:51" x14ac:dyDescent="0.25">
      <c r="A278" s="28">
        <v>70</v>
      </c>
      <c r="B278" s="28"/>
      <c r="C278" s="32">
        <f t="shared" si="124"/>
        <v>6250.0000000000309</v>
      </c>
      <c r="D278" s="32"/>
      <c r="E278" s="32">
        <f t="shared" si="113"/>
        <v>2083.3333333333335</v>
      </c>
      <c r="F278" s="32"/>
      <c r="G278" s="32">
        <f t="shared" si="125"/>
        <v>65.104166666666984</v>
      </c>
      <c r="H278" s="32"/>
      <c r="I278" s="32">
        <f t="shared" si="114"/>
        <v>2148.4375000000005</v>
      </c>
      <c r="J278" s="32"/>
      <c r="K278" s="32">
        <f t="shared" si="115"/>
        <v>4166.666666666697</v>
      </c>
      <c r="L278" s="32"/>
      <c r="N278" s="38">
        <v>70</v>
      </c>
      <c r="O278" s="38"/>
      <c r="P278" s="40">
        <f t="shared" si="126"/>
        <v>150000</v>
      </c>
      <c r="Q278" s="40"/>
      <c r="R278" s="40">
        <f>0</f>
        <v>0</v>
      </c>
      <c r="S278" s="40"/>
      <c r="T278" s="40">
        <f t="shared" si="127"/>
        <v>1562.5</v>
      </c>
      <c r="U278" s="40"/>
      <c r="V278" s="40">
        <f t="shared" si="116"/>
        <v>1562.5</v>
      </c>
      <c r="W278" s="40"/>
      <c r="X278" s="40">
        <f t="shared" si="117"/>
        <v>150000</v>
      </c>
      <c r="Y278" s="40"/>
      <c r="AA278" s="46">
        <v>70</v>
      </c>
      <c r="AB278" s="46"/>
      <c r="AC278" s="48">
        <f t="shared" si="128"/>
        <v>12776.579510633839</v>
      </c>
      <c r="AD278" s="48"/>
      <c r="AE278" s="48">
        <f t="shared" si="118"/>
        <v>4170.1335902764549</v>
      </c>
      <c r="AF278" s="48"/>
      <c r="AG278" s="48">
        <f t="shared" si="129"/>
        <v>133.08936990243581</v>
      </c>
      <c r="AH278" s="48"/>
      <c r="AI278" s="48">
        <f t="shared" si="119"/>
        <v>4303.2229601788904</v>
      </c>
      <c r="AJ278" s="48"/>
      <c r="AK278" s="48">
        <f t="shared" si="120"/>
        <v>8606.4459203573842</v>
      </c>
      <c r="AL278" s="48"/>
      <c r="AN278" s="55">
        <v>70</v>
      </c>
      <c r="AO278" s="55"/>
      <c r="AP278" s="57">
        <f t="shared" si="130"/>
        <v>8732.4754333500059</v>
      </c>
      <c r="AQ278" s="57"/>
      <c r="AR278" s="57">
        <f t="shared" si="121"/>
        <v>2880.7135194811881</v>
      </c>
      <c r="AS278" s="57"/>
      <c r="AT278" s="57">
        <f t="shared" si="131"/>
        <v>90.963285764062562</v>
      </c>
      <c r="AU278" s="57"/>
      <c r="AV278" s="57">
        <f t="shared" si="122"/>
        <v>2971.6768052452508</v>
      </c>
      <c r="AW278" s="57"/>
      <c r="AX278" s="57">
        <f t="shared" si="123"/>
        <v>5851.7619138688178</v>
      </c>
      <c r="AY278" s="57"/>
    </row>
    <row r="279" spans="1:51" x14ac:dyDescent="0.25">
      <c r="A279" s="27">
        <v>71</v>
      </c>
      <c r="B279" s="27"/>
      <c r="C279" s="31">
        <f t="shared" si="124"/>
        <v>4166.666666666697</v>
      </c>
      <c r="D279" s="31"/>
      <c r="E279" s="31">
        <f t="shared" si="113"/>
        <v>2083.3333333333335</v>
      </c>
      <c r="F279" s="31"/>
      <c r="G279" s="31">
        <f t="shared" si="125"/>
        <v>43.402777777778091</v>
      </c>
      <c r="H279" s="31"/>
      <c r="I279" s="31">
        <f t="shared" si="114"/>
        <v>2126.7361111111118</v>
      </c>
      <c r="J279" s="31"/>
      <c r="K279" s="31">
        <f t="shared" si="115"/>
        <v>2083.3333333333635</v>
      </c>
      <c r="L279" s="31"/>
      <c r="N279" s="37">
        <v>71</v>
      </c>
      <c r="O279" s="37"/>
      <c r="P279" s="39">
        <f t="shared" si="126"/>
        <v>150000</v>
      </c>
      <c r="Q279" s="39"/>
      <c r="R279" s="39">
        <f>0</f>
        <v>0</v>
      </c>
      <c r="S279" s="39"/>
      <c r="T279" s="39">
        <f t="shared" si="127"/>
        <v>1562.5</v>
      </c>
      <c r="U279" s="39"/>
      <c r="V279" s="39">
        <f t="shared" si="116"/>
        <v>1562.5</v>
      </c>
      <c r="W279" s="39"/>
      <c r="X279" s="39">
        <f t="shared" si="117"/>
        <v>150000</v>
      </c>
      <c r="Y279" s="39"/>
      <c r="AA279" s="45">
        <v>71</v>
      </c>
      <c r="AB279" s="45"/>
      <c r="AC279" s="47">
        <f t="shared" si="128"/>
        <v>8606.4459203573842</v>
      </c>
      <c r="AD279" s="47"/>
      <c r="AE279" s="47">
        <f t="shared" si="118"/>
        <v>4258.3977210103649</v>
      </c>
      <c r="AF279" s="47"/>
      <c r="AG279" s="47">
        <f t="shared" si="129"/>
        <v>89.650478337056086</v>
      </c>
      <c r="AH279" s="47"/>
      <c r="AI279" s="47">
        <f t="shared" si="119"/>
        <v>4348.0481993474214</v>
      </c>
      <c r="AJ279" s="47"/>
      <c r="AK279" s="47">
        <f t="shared" si="120"/>
        <v>4348.0481993470194</v>
      </c>
      <c r="AL279" s="47"/>
      <c r="AN279" s="54">
        <v>71</v>
      </c>
      <c r="AO279" s="54"/>
      <c r="AP279" s="56">
        <f t="shared" si="130"/>
        <v>5851.7619138688178</v>
      </c>
      <c r="AQ279" s="56"/>
      <c r="AR279" s="56">
        <f t="shared" si="121"/>
        <v>2910.7209519757839</v>
      </c>
      <c r="AS279" s="56"/>
      <c r="AT279" s="56">
        <f t="shared" si="131"/>
        <v>60.95585326946685</v>
      </c>
      <c r="AU279" s="56"/>
      <c r="AV279" s="56">
        <f t="shared" si="122"/>
        <v>2971.6768052452508</v>
      </c>
      <c r="AW279" s="56"/>
      <c r="AX279" s="56">
        <f t="shared" si="123"/>
        <v>2941.0409618930339</v>
      </c>
      <c r="AY279" s="56"/>
    </row>
    <row r="280" spans="1:51" x14ac:dyDescent="0.25">
      <c r="A280" s="28">
        <v>72</v>
      </c>
      <c r="B280" s="28"/>
      <c r="C280" s="32">
        <f t="shared" si="124"/>
        <v>2083.3333333333635</v>
      </c>
      <c r="D280" s="32"/>
      <c r="E280" s="32">
        <f t="shared" si="113"/>
        <v>2083.3333333333335</v>
      </c>
      <c r="F280" s="32"/>
      <c r="G280" s="32">
        <f t="shared" si="125"/>
        <v>21.701388888889202</v>
      </c>
      <c r="H280" s="32"/>
      <c r="I280" s="32">
        <f t="shared" si="114"/>
        <v>2105.0347222222226</v>
      </c>
      <c r="J280" s="32"/>
      <c r="K280" s="32">
        <f t="shared" si="115"/>
        <v>3.0013325158506632E-11</v>
      </c>
      <c r="L280" s="32"/>
      <c r="N280" s="38">
        <v>72</v>
      </c>
      <c r="O280" s="38"/>
      <c r="P280" s="40">
        <f t="shared" si="126"/>
        <v>150000</v>
      </c>
      <c r="Q280" s="40"/>
      <c r="R280" s="40">
        <f>C4</f>
        <v>150000</v>
      </c>
      <c r="S280" s="40"/>
      <c r="T280" s="40">
        <f t="shared" si="127"/>
        <v>1562.5</v>
      </c>
      <c r="U280" s="40"/>
      <c r="V280" s="40">
        <f t="shared" si="116"/>
        <v>151562.5</v>
      </c>
      <c r="W280" s="40"/>
      <c r="X280" s="40">
        <f t="shared" si="117"/>
        <v>0</v>
      </c>
      <c r="Y280" s="40"/>
      <c r="AA280" s="46">
        <v>72</v>
      </c>
      <c r="AB280" s="46"/>
      <c r="AC280" s="48">
        <f t="shared" si="128"/>
        <v>4348.0481993470194</v>
      </c>
      <c r="AD280" s="48"/>
      <c r="AE280" s="48">
        <f t="shared" si="118"/>
        <v>4348.048199347425</v>
      </c>
      <c r="AF280" s="48"/>
      <c r="AG280" s="48">
        <f t="shared" si="129"/>
        <v>45.292168743198118</v>
      </c>
      <c r="AH280" s="48"/>
      <c r="AI280" s="48">
        <f t="shared" si="119"/>
        <v>4393.3403680906231</v>
      </c>
      <c r="AJ280" s="48"/>
      <c r="AK280" s="48">
        <f t="shared" si="120"/>
        <v>-4.0563463699072599E-10</v>
      </c>
      <c r="AL280" s="48"/>
      <c r="AN280" s="55">
        <v>72</v>
      </c>
      <c r="AO280" s="55"/>
      <c r="AP280" s="57">
        <f t="shared" si="130"/>
        <v>2941.0409618930339</v>
      </c>
      <c r="AQ280" s="57"/>
      <c r="AR280" s="57">
        <f t="shared" si="121"/>
        <v>2941.0409618921985</v>
      </c>
      <c r="AS280" s="57"/>
      <c r="AT280" s="57">
        <f t="shared" si="131"/>
        <v>30.635843353052437</v>
      </c>
      <c r="AU280" s="57"/>
      <c r="AV280" s="57">
        <f t="shared" si="122"/>
        <v>2971.6768052452508</v>
      </c>
      <c r="AW280" s="57"/>
      <c r="AX280" s="57">
        <f t="shared" si="123"/>
        <v>8.3537088357843459E-10</v>
      </c>
      <c r="AY280" s="57"/>
    </row>
    <row r="281" spans="1:51" ht="15.75" x14ac:dyDescent="0.3">
      <c r="A281" s="34" t="s">
        <v>38</v>
      </c>
      <c r="B281" s="34"/>
      <c r="C281" s="34"/>
      <c r="D281" s="34"/>
      <c r="E281" s="34"/>
      <c r="F281" s="34"/>
      <c r="G281" s="33">
        <f>SUM(G209:H280)</f>
        <v>57031.25</v>
      </c>
      <c r="H281" s="27"/>
      <c r="I281" s="33">
        <f>SUM(I209:J280)</f>
        <v>207031.24999999997</v>
      </c>
      <c r="J281" s="27"/>
      <c r="K281" s="27"/>
      <c r="L281" s="27"/>
      <c r="N281" s="42" t="s">
        <v>38</v>
      </c>
      <c r="O281" s="42"/>
      <c r="P281" s="42"/>
      <c r="Q281" s="42"/>
      <c r="R281" s="42"/>
      <c r="S281" s="42"/>
      <c r="T281" s="41">
        <f>SUM(T209:U280)</f>
        <v>112500</v>
      </c>
      <c r="U281" s="37"/>
      <c r="V281" s="41">
        <f>SUM(V209:W280)</f>
        <v>262500</v>
      </c>
      <c r="W281" s="37"/>
      <c r="X281" s="37"/>
      <c r="Y281" s="37"/>
      <c r="AA281" s="51" t="s">
        <v>38</v>
      </c>
      <c r="AB281" s="51"/>
      <c r="AC281" s="51"/>
      <c r="AD281" s="51"/>
      <c r="AE281" s="51"/>
      <c r="AF281" s="51"/>
      <c r="AG281" s="49">
        <f>SUM(AG209:AH280)</f>
        <v>74070.682371455783</v>
      </c>
      <c r="AH281" s="45"/>
      <c r="AI281" s="49">
        <f>SUM(AI209:AJ280)</f>
        <v>224070.68237145618</v>
      </c>
      <c r="AJ281" s="45"/>
      <c r="AK281" s="45"/>
      <c r="AL281" s="45"/>
      <c r="AN281" s="59" t="s">
        <v>38</v>
      </c>
      <c r="AO281" s="59"/>
      <c r="AP281" s="59"/>
      <c r="AQ281" s="59"/>
      <c r="AR281" s="59"/>
      <c r="AS281" s="59"/>
      <c r="AT281" s="58">
        <f>SUM(AT209:AU280)</f>
        <v>63960.729977658928</v>
      </c>
      <c r="AU281" s="54"/>
      <c r="AV281" s="58">
        <f>SUM(AV209:AW280)</f>
        <v>213960.72997765819</v>
      </c>
      <c r="AW281" s="54"/>
      <c r="AX281" s="54"/>
      <c r="AY281" s="54"/>
    </row>
    <row r="287" spans="1:51" x14ac:dyDescent="0.25">
      <c r="A287"/>
    </row>
    <row r="288" spans="1:51" x14ac:dyDescent="0.25">
      <c r="A288"/>
    </row>
  </sheetData>
  <mergeCells count="6303">
    <mergeCell ref="AA281:AF281"/>
    <mergeCell ref="AG281:AH281"/>
    <mergeCell ref="AN281:AS281"/>
    <mergeCell ref="AT281:AU281"/>
    <mergeCell ref="AN205:AS205"/>
    <mergeCell ref="AT205:AU205"/>
    <mergeCell ref="AG21:AH21"/>
    <mergeCell ref="AA49:AF49"/>
    <mergeCell ref="AG49:AH49"/>
    <mergeCell ref="AA89:AF89"/>
    <mergeCell ref="AG89:AH89"/>
    <mergeCell ref="AA141:AF141"/>
    <mergeCell ref="AG141:AH141"/>
    <mergeCell ref="AT279:AU279"/>
    <mergeCell ref="AN275:AO275"/>
    <mergeCell ref="AP275:AQ275"/>
    <mergeCell ref="AR275:AS275"/>
    <mergeCell ref="AT275:AU275"/>
    <mergeCell ref="AN271:AO271"/>
    <mergeCell ref="AP271:AQ271"/>
    <mergeCell ref="AR271:AS271"/>
    <mergeCell ref="AT271:AU271"/>
    <mergeCell ref="AN267:AO267"/>
    <mergeCell ref="G281:H281"/>
    <mergeCell ref="A281:F281"/>
    <mergeCell ref="N281:S281"/>
    <mergeCell ref="T281:U281"/>
    <mergeCell ref="N205:S205"/>
    <mergeCell ref="T205:U205"/>
    <mergeCell ref="AV281:AW281"/>
    <mergeCell ref="AX281:AY281"/>
    <mergeCell ref="G21:H21"/>
    <mergeCell ref="A21:F21"/>
    <mergeCell ref="A49:F49"/>
    <mergeCell ref="G49:H49"/>
    <mergeCell ref="G89:H89"/>
    <mergeCell ref="A89:F89"/>
    <mergeCell ref="G141:H141"/>
    <mergeCell ref="AN280:AO280"/>
    <mergeCell ref="AP280:AQ280"/>
    <mergeCell ref="AR280:AS280"/>
    <mergeCell ref="AT280:AU280"/>
    <mergeCell ref="AV280:AW280"/>
    <mergeCell ref="AX280:AY280"/>
    <mergeCell ref="AN279:AO279"/>
    <mergeCell ref="AP279:AQ279"/>
    <mergeCell ref="AR279:AS279"/>
    <mergeCell ref="AT141:AU141"/>
    <mergeCell ref="AN89:AS89"/>
    <mergeCell ref="AT89:AU89"/>
    <mergeCell ref="AN49:AS49"/>
    <mergeCell ref="AT49:AU49"/>
    <mergeCell ref="AN21:AS21"/>
    <mergeCell ref="AT21:AU21"/>
    <mergeCell ref="AA205:AF205"/>
    <mergeCell ref="AV279:AW279"/>
    <mergeCell ref="AX279:AY279"/>
    <mergeCell ref="AN278:AO278"/>
    <mergeCell ref="AP278:AQ278"/>
    <mergeCell ref="AR278:AS278"/>
    <mergeCell ref="AT278:AU278"/>
    <mergeCell ref="AV278:AW278"/>
    <mergeCell ref="AX278:AY278"/>
    <mergeCell ref="AN277:AO277"/>
    <mergeCell ref="AP277:AQ277"/>
    <mergeCell ref="AR277:AS277"/>
    <mergeCell ref="AT277:AU277"/>
    <mergeCell ref="AV277:AW277"/>
    <mergeCell ref="AX277:AY277"/>
    <mergeCell ref="AN276:AO276"/>
    <mergeCell ref="AP276:AQ276"/>
    <mergeCell ref="AR276:AS276"/>
    <mergeCell ref="AT276:AU276"/>
    <mergeCell ref="AV276:AW276"/>
    <mergeCell ref="AX276:AY276"/>
    <mergeCell ref="AV275:AW275"/>
    <mergeCell ref="AX275:AY275"/>
    <mergeCell ref="AN274:AO274"/>
    <mergeCell ref="AP274:AQ274"/>
    <mergeCell ref="AR274:AS274"/>
    <mergeCell ref="AT274:AU274"/>
    <mergeCell ref="AV274:AW274"/>
    <mergeCell ref="AX274:AY274"/>
    <mergeCell ref="AN273:AO273"/>
    <mergeCell ref="AP273:AQ273"/>
    <mergeCell ref="AR273:AS273"/>
    <mergeCell ref="AT273:AU273"/>
    <mergeCell ref="AV273:AW273"/>
    <mergeCell ref="AX273:AY273"/>
    <mergeCell ref="AN272:AO272"/>
    <mergeCell ref="AP272:AQ272"/>
    <mergeCell ref="AR272:AS272"/>
    <mergeCell ref="AT272:AU272"/>
    <mergeCell ref="AV272:AW272"/>
    <mergeCell ref="AX272:AY272"/>
    <mergeCell ref="AV271:AW271"/>
    <mergeCell ref="AX271:AY271"/>
    <mergeCell ref="AN270:AO270"/>
    <mergeCell ref="AP270:AQ270"/>
    <mergeCell ref="AR270:AS270"/>
    <mergeCell ref="AT270:AU270"/>
    <mergeCell ref="AV270:AW270"/>
    <mergeCell ref="AX270:AY270"/>
    <mergeCell ref="AN269:AO269"/>
    <mergeCell ref="AP269:AQ269"/>
    <mergeCell ref="AR269:AS269"/>
    <mergeCell ref="AT269:AU269"/>
    <mergeCell ref="AV269:AW269"/>
    <mergeCell ref="AX269:AY269"/>
    <mergeCell ref="AN268:AO268"/>
    <mergeCell ref="AP268:AQ268"/>
    <mergeCell ref="AR268:AS268"/>
    <mergeCell ref="AT268:AU268"/>
    <mergeCell ref="AV268:AW268"/>
    <mergeCell ref="AX268:AY268"/>
    <mergeCell ref="AP267:AQ267"/>
    <mergeCell ref="AR267:AS267"/>
    <mergeCell ref="AT267:AU267"/>
    <mergeCell ref="AV267:AW267"/>
    <mergeCell ref="AX267:AY267"/>
    <mergeCell ref="AN266:AO266"/>
    <mergeCell ref="AP266:AQ266"/>
    <mergeCell ref="AR266:AS266"/>
    <mergeCell ref="AT266:AU266"/>
    <mergeCell ref="AV266:AW266"/>
    <mergeCell ref="AX266:AY266"/>
    <mergeCell ref="AN265:AO265"/>
    <mergeCell ref="AP265:AQ265"/>
    <mergeCell ref="AR265:AS265"/>
    <mergeCell ref="AT265:AU265"/>
    <mergeCell ref="AV265:AW265"/>
    <mergeCell ref="AX265:AY265"/>
    <mergeCell ref="AN264:AO264"/>
    <mergeCell ref="AP264:AQ264"/>
    <mergeCell ref="AR264:AS264"/>
    <mergeCell ref="AT264:AU264"/>
    <mergeCell ref="AV264:AW264"/>
    <mergeCell ref="AX264:AY264"/>
    <mergeCell ref="AN263:AO263"/>
    <mergeCell ref="AP263:AQ263"/>
    <mergeCell ref="AR263:AS263"/>
    <mergeCell ref="AT263:AU263"/>
    <mergeCell ref="AV263:AW263"/>
    <mergeCell ref="AX263:AY263"/>
    <mergeCell ref="AN262:AO262"/>
    <mergeCell ref="AP262:AQ262"/>
    <mergeCell ref="AR262:AS262"/>
    <mergeCell ref="AT262:AU262"/>
    <mergeCell ref="AV262:AW262"/>
    <mergeCell ref="AX262:AY262"/>
    <mergeCell ref="AN261:AO261"/>
    <mergeCell ref="AP261:AQ261"/>
    <mergeCell ref="AR261:AS261"/>
    <mergeCell ref="AT261:AU261"/>
    <mergeCell ref="AV261:AW261"/>
    <mergeCell ref="AX261:AY261"/>
    <mergeCell ref="AN260:AO260"/>
    <mergeCell ref="AP260:AQ260"/>
    <mergeCell ref="AR260:AS260"/>
    <mergeCell ref="AT260:AU260"/>
    <mergeCell ref="AV260:AW260"/>
    <mergeCell ref="AX260:AY260"/>
    <mergeCell ref="AN259:AO259"/>
    <mergeCell ref="AP259:AQ259"/>
    <mergeCell ref="AR259:AS259"/>
    <mergeCell ref="AT259:AU259"/>
    <mergeCell ref="AV259:AW259"/>
    <mergeCell ref="AX259:AY259"/>
    <mergeCell ref="AN258:AO258"/>
    <mergeCell ref="AP258:AQ258"/>
    <mergeCell ref="AR258:AS258"/>
    <mergeCell ref="AT258:AU258"/>
    <mergeCell ref="AV258:AW258"/>
    <mergeCell ref="AX258:AY258"/>
    <mergeCell ref="AN257:AO257"/>
    <mergeCell ref="AP257:AQ257"/>
    <mergeCell ref="AR257:AS257"/>
    <mergeCell ref="AT257:AU257"/>
    <mergeCell ref="AV257:AW257"/>
    <mergeCell ref="AX257:AY257"/>
    <mergeCell ref="AN256:AO256"/>
    <mergeCell ref="AP256:AQ256"/>
    <mergeCell ref="AR256:AS256"/>
    <mergeCell ref="AT256:AU256"/>
    <mergeCell ref="AV256:AW256"/>
    <mergeCell ref="AX256:AY256"/>
    <mergeCell ref="AN255:AO255"/>
    <mergeCell ref="AP255:AQ255"/>
    <mergeCell ref="AR255:AS255"/>
    <mergeCell ref="AT255:AU255"/>
    <mergeCell ref="AV255:AW255"/>
    <mergeCell ref="AX255:AY255"/>
    <mergeCell ref="AN254:AO254"/>
    <mergeCell ref="AP254:AQ254"/>
    <mergeCell ref="AR254:AS254"/>
    <mergeCell ref="AT254:AU254"/>
    <mergeCell ref="AV254:AW254"/>
    <mergeCell ref="AX254:AY254"/>
    <mergeCell ref="AN253:AO253"/>
    <mergeCell ref="AP253:AQ253"/>
    <mergeCell ref="AR253:AS253"/>
    <mergeCell ref="AT253:AU253"/>
    <mergeCell ref="AV253:AW253"/>
    <mergeCell ref="AX253:AY253"/>
    <mergeCell ref="AN252:AO252"/>
    <mergeCell ref="AP252:AQ252"/>
    <mergeCell ref="AR252:AS252"/>
    <mergeCell ref="AT252:AU252"/>
    <mergeCell ref="AV252:AW252"/>
    <mergeCell ref="AX252:AY252"/>
    <mergeCell ref="AN251:AO251"/>
    <mergeCell ref="AP251:AQ251"/>
    <mergeCell ref="AR251:AS251"/>
    <mergeCell ref="AT251:AU251"/>
    <mergeCell ref="AV251:AW251"/>
    <mergeCell ref="AX251:AY251"/>
    <mergeCell ref="AN250:AO250"/>
    <mergeCell ref="AP250:AQ250"/>
    <mergeCell ref="AR250:AS250"/>
    <mergeCell ref="AT250:AU250"/>
    <mergeCell ref="AV250:AW250"/>
    <mergeCell ref="AX250:AY250"/>
    <mergeCell ref="AN249:AO249"/>
    <mergeCell ref="AP249:AQ249"/>
    <mergeCell ref="AR249:AS249"/>
    <mergeCell ref="AT249:AU249"/>
    <mergeCell ref="AV249:AW249"/>
    <mergeCell ref="AX249:AY249"/>
    <mergeCell ref="AN248:AO248"/>
    <mergeCell ref="AP248:AQ248"/>
    <mergeCell ref="AR248:AS248"/>
    <mergeCell ref="AT248:AU248"/>
    <mergeCell ref="AV248:AW248"/>
    <mergeCell ref="AX248:AY248"/>
    <mergeCell ref="AN247:AO247"/>
    <mergeCell ref="AP247:AQ247"/>
    <mergeCell ref="AR247:AS247"/>
    <mergeCell ref="AT247:AU247"/>
    <mergeCell ref="AV247:AW247"/>
    <mergeCell ref="AX247:AY247"/>
    <mergeCell ref="AN246:AO246"/>
    <mergeCell ref="AP246:AQ246"/>
    <mergeCell ref="AR246:AS246"/>
    <mergeCell ref="AT246:AU246"/>
    <mergeCell ref="AV246:AW246"/>
    <mergeCell ref="AX246:AY246"/>
    <mergeCell ref="AN245:AO245"/>
    <mergeCell ref="AP245:AQ245"/>
    <mergeCell ref="AR245:AS245"/>
    <mergeCell ref="AT245:AU245"/>
    <mergeCell ref="AV245:AW245"/>
    <mergeCell ref="AX245:AY245"/>
    <mergeCell ref="AN244:AO244"/>
    <mergeCell ref="AP244:AQ244"/>
    <mergeCell ref="AR244:AS244"/>
    <mergeCell ref="AT244:AU244"/>
    <mergeCell ref="AV244:AW244"/>
    <mergeCell ref="AX244:AY244"/>
    <mergeCell ref="AN243:AO243"/>
    <mergeCell ref="AP243:AQ243"/>
    <mergeCell ref="AR243:AS243"/>
    <mergeCell ref="AT243:AU243"/>
    <mergeCell ref="AV243:AW243"/>
    <mergeCell ref="AX243:AY243"/>
    <mergeCell ref="AN242:AO242"/>
    <mergeCell ref="AP242:AQ242"/>
    <mergeCell ref="AR242:AS242"/>
    <mergeCell ref="AT242:AU242"/>
    <mergeCell ref="AV242:AW242"/>
    <mergeCell ref="AX242:AY242"/>
    <mergeCell ref="AN241:AO241"/>
    <mergeCell ref="AP241:AQ241"/>
    <mergeCell ref="AR241:AS241"/>
    <mergeCell ref="AT241:AU241"/>
    <mergeCell ref="AV241:AW241"/>
    <mergeCell ref="AX241:AY241"/>
    <mergeCell ref="AN240:AO240"/>
    <mergeCell ref="AP240:AQ240"/>
    <mergeCell ref="AR240:AS240"/>
    <mergeCell ref="AT240:AU240"/>
    <mergeCell ref="AV240:AW240"/>
    <mergeCell ref="AX240:AY240"/>
    <mergeCell ref="AN239:AO239"/>
    <mergeCell ref="AP239:AQ239"/>
    <mergeCell ref="AR239:AS239"/>
    <mergeCell ref="AT239:AU239"/>
    <mergeCell ref="AV239:AW239"/>
    <mergeCell ref="AX239:AY239"/>
    <mergeCell ref="AN238:AO238"/>
    <mergeCell ref="AP238:AQ238"/>
    <mergeCell ref="AR238:AS238"/>
    <mergeCell ref="AT238:AU238"/>
    <mergeCell ref="AV238:AW238"/>
    <mergeCell ref="AX238:AY238"/>
    <mergeCell ref="AN237:AO237"/>
    <mergeCell ref="AP237:AQ237"/>
    <mergeCell ref="AR237:AS237"/>
    <mergeCell ref="AT237:AU237"/>
    <mergeCell ref="AV237:AW237"/>
    <mergeCell ref="AX237:AY237"/>
    <mergeCell ref="AN236:AO236"/>
    <mergeCell ref="AP236:AQ236"/>
    <mergeCell ref="AR236:AS236"/>
    <mergeCell ref="AT236:AU236"/>
    <mergeCell ref="AV236:AW236"/>
    <mergeCell ref="AX236:AY236"/>
    <mergeCell ref="AN235:AO235"/>
    <mergeCell ref="AP235:AQ235"/>
    <mergeCell ref="AR235:AS235"/>
    <mergeCell ref="AT235:AU235"/>
    <mergeCell ref="AV235:AW235"/>
    <mergeCell ref="AX235:AY235"/>
    <mergeCell ref="AN234:AO234"/>
    <mergeCell ref="AP234:AQ234"/>
    <mergeCell ref="AR234:AS234"/>
    <mergeCell ref="AT234:AU234"/>
    <mergeCell ref="AV234:AW234"/>
    <mergeCell ref="AX234:AY234"/>
    <mergeCell ref="AN233:AO233"/>
    <mergeCell ref="AP233:AQ233"/>
    <mergeCell ref="AR233:AS233"/>
    <mergeCell ref="AT233:AU233"/>
    <mergeCell ref="AV233:AW233"/>
    <mergeCell ref="AX233:AY233"/>
    <mergeCell ref="AN232:AO232"/>
    <mergeCell ref="AP232:AQ232"/>
    <mergeCell ref="AR232:AS232"/>
    <mergeCell ref="AT232:AU232"/>
    <mergeCell ref="AV232:AW232"/>
    <mergeCell ref="AX232:AY232"/>
    <mergeCell ref="AN231:AO231"/>
    <mergeCell ref="AP231:AQ231"/>
    <mergeCell ref="AR231:AS231"/>
    <mergeCell ref="AT231:AU231"/>
    <mergeCell ref="AV231:AW231"/>
    <mergeCell ref="AX231:AY231"/>
    <mergeCell ref="AN230:AO230"/>
    <mergeCell ref="AP230:AQ230"/>
    <mergeCell ref="AR230:AS230"/>
    <mergeCell ref="AT230:AU230"/>
    <mergeCell ref="AV230:AW230"/>
    <mergeCell ref="AX230:AY230"/>
    <mergeCell ref="AN229:AO229"/>
    <mergeCell ref="AP229:AQ229"/>
    <mergeCell ref="AR229:AS229"/>
    <mergeCell ref="AT229:AU229"/>
    <mergeCell ref="AV229:AW229"/>
    <mergeCell ref="AX229:AY229"/>
    <mergeCell ref="AN228:AO228"/>
    <mergeCell ref="AP228:AQ228"/>
    <mergeCell ref="AR228:AS228"/>
    <mergeCell ref="AT228:AU228"/>
    <mergeCell ref="AV228:AW228"/>
    <mergeCell ref="AX228:AY228"/>
    <mergeCell ref="AN227:AO227"/>
    <mergeCell ref="AP227:AQ227"/>
    <mergeCell ref="AR227:AS227"/>
    <mergeCell ref="AT227:AU227"/>
    <mergeCell ref="AV227:AW227"/>
    <mergeCell ref="AX227:AY227"/>
    <mergeCell ref="AN226:AO226"/>
    <mergeCell ref="AP226:AQ226"/>
    <mergeCell ref="AR226:AS226"/>
    <mergeCell ref="AT226:AU226"/>
    <mergeCell ref="AV226:AW226"/>
    <mergeCell ref="AX226:AY226"/>
    <mergeCell ref="AN225:AO225"/>
    <mergeCell ref="AP225:AQ225"/>
    <mergeCell ref="AR225:AS225"/>
    <mergeCell ref="AT225:AU225"/>
    <mergeCell ref="AV225:AW225"/>
    <mergeCell ref="AX225:AY225"/>
    <mergeCell ref="AN224:AO224"/>
    <mergeCell ref="AP224:AQ224"/>
    <mergeCell ref="AR224:AS224"/>
    <mergeCell ref="AT224:AU224"/>
    <mergeCell ref="AV224:AW224"/>
    <mergeCell ref="AX224:AY224"/>
    <mergeCell ref="AN223:AO223"/>
    <mergeCell ref="AP223:AQ223"/>
    <mergeCell ref="AR223:AS223"/>
    <mergeCell ref="AT223:AU223"/>
    <mergeCell ref="AV223:AW223"/>
    <mergeCell ref="AX223:AY223"/>
    <mergeCell ref="AN222:AO222"/>
    <mergeCell ref="AP222:AQ222"/>
    <mergeCell ref="AR222:AS222"/>
    <mergeCell ref="AT222:AU222"/>
    <mergeCell ref="AV222:AW222"/>
    <mergeCell ref="AX222:AY222"/>
    <mergeCell ref="AN221:AO221"/>
    <mergeCell ref="AP221:AQ221"/>
    <mergeCell ref="AR221:AS221"/>
    <mergeCell ref="AT221:AU221"/>
    <mergeCell ref="AV221:AW221"/>
    <mergeCell ref="AX221:AY221"/>
    <mergeCell ref="AN220:AO220"/>
    <mergeCell ref="AP220:AQ220"/>
    <mergeCell ref="AR220:AS220"/>
    <mergeCell ref="AT220:AU220"/>
    <mergeCell ref="AV220:AW220"/>
    <mergeCell ref="AX220:AY220"/>
    <mergeCell ref="AN219:AO219"/>
    <mergeCell ref="AP219:AQ219"/>
    <mergeCell ref="AR219:AS219"/>
    <mergeCell ref="AT219:AU219"/>
    <mergeCell ref="AV219:AW219"/>
    <mergeCell ref="AX219:AY219"/>
    <mergeCell ref="AN218:AO218"/>
    <mergeCell ref="AP218:AQ218"/>
    <mergeCell ref="AR218:AS218"/>
    <mergeCell ref="AT218:AU218"/>
    <mergeCell ref="AV218:AW218"/>
    <mergeCell ref="AX218:AY218"/>
    <mergeCell ref="AN217:AO217"/>
    <mergeCell ref="AP217:AQ217"/>
    <mergeCell ref="AR217:AS217"/>
    <mergeCell ref="AT217:AU217"/>
    <mergeCell ref="AV217:AW217"/>
    <mergeCell ref="AX217:AY217"/>
    <mergeCell ref="AX212:AY212"/>
    <mergeCell ref="AN211:AO211"/>
    <mergeCell ref="AP211:AQ211"/>
    <mergeCell ref="AR211:AS211"/>
    <mergeCell ref="AT211:AU211"/>
    <mergeCell ref="AV211:AW211"/>
    <mergeCell ref="AX211:AY211"/>
    <mergeCell ref="AN216:AO216"/>
    <mergeCell ref="AP216:AQ216"/>
    <mergeCell ref="AR216:AS216"/>
    <mergeCell ref="AT216:AU216"/>
    <mergeCell ref="AV216:AW216"/>
    <mergeCell ref="AX216:AY216"/>
    <mergeCell ref="AN215:AO215"/>
    <mergeCell ref="AP215:AQ215"/>
    <mergeCell ref="AR215:AS215"/>
    <mergeCell ref="AT215:AU215"/>
    <mergeCell ref="AV215:AW215"/>
    <mergeCell ref="AX215:AY215"/>
    <mergeCell ref="AN214:AO214"/>
    <mergeCell ref="AP214:AQ214"/>
    <mergeCell ref="AR214:AS214"/>
    <mergeCell ref="AT214:AU214"/>
    <mergeCell ref="AV214:AW214"/>
    <mergeCell ref="AX214:AY214"/>
    <mergeCell ref="AN210:AO210"/>
    <mergeCell ref="AP210:AQ210"/>
    <mergeCell ref="AR210:AS210"/>
    <mergeCell ref="AT210:AU210"/>
    <mergeCell ref="AV210:AW210"/>
    <mergeCell ref="AX210:AY210"/>
    <mergeCell ref="AN209:AO209"/>
    <mergeCell ref="AP209:AQ209"/>
    <mergeCell ref="AR209:AS209"/>
    <mergeCell ref="AT209:AU209"/>
    <mergeCell ref="AV209:AW209"/>
    <mergeCell ref="AX209:AY209"/>
    <mergeCell ref="AI281:AJ281"/>
    <mergeCell ref="AK281:AL281"/>
    <mergeCell ref="AN207:AY207"/>
    <mergeCell ref="AN208:AO208"/>
    <mergeCell ref="AP208:AQ208"/>
    <mergeCell ref="AR208:AS208"/>
    <mergeCell ref="AT208:AU208"/>
    <mergeCell ref="AV208:AW208"/>
    <mergeCell ref="AX208:AY208"/>
    <mergeCell ref="AN213:AO213"/>
    <mergeCell ref="AP213:AQ213"/>
    <mergeCell ref="AR213:AS213"/>
    <mergeCell ref="AT213:AU213"/>
    <mergeCell ref="AV213:AW213"/>
    <mergeCell ref="AX213:AY213"/>
    <mergeCell ref="AN212:AO212"/>
    <mergeCell ref="AP212:AQ212"/>
    <mergeCell ref="AR212:AS212"/>
    <mergeCell ref="AT212:AU212"/>
    <mergeCell ref="AV212:AW212"/>
    <mergeCell ref="AA280:AB280"/>
    <mergeCell ref="AC280:AD280"/>
    <mergeCell ref="AE280:AF280"/>
    <mergeCell ref="AG280:AH280"/>
    <mergeCell ref="AI280:AJ280"/>
    <mergeCell ref="AK280:AL280"/>
    <mergeCell ref="AA279:AB279"/>
    <mergeCell ref="AC279:AD279"/>
    <mergeCell ref="AE279:AF279"/>
    <mergeCell ref="AG279:AH279"/>
    <mergeCell ref="AI279:AJ279"/>
    <mergeCell ref="AK279:AL279"/>
    <mergeCell ref="AA278:AB278"/>
    <mergeCell ref="AC278:AD278"/>
    <mergeCell ref="AE278:AF278"/>
    <mergeCell ref="AG278:AH278"/>
    <mergeCell ref="AI278:AJ278"/>
    <mergeCell ref="AK278:AL278"/>
    <mergeCell ref="AA277:AB277"/>
    <mergeCell ref="AC277:AD277"/>
    <mergeCell ref="AE277:AF277"/>
    <mergeCell ref="AG277:AH277"/>
    <mergeCell ref="AI277:AJ277"/>
    <mergeCell ref="AK277:AL277"/>
    <mergeCell ref="AA276:AB276"/>
    <mergeCell ref="AC276:AD276"/>
    <mergeCell ref="AE276:AF276"/>
    <mergeCell ref="AG276:AH276"/>
    <mergeCell ref="AI276:AJ276"/>
    <mergeCell ref="AK276:AL276"/>
    <mergeCell ref="AA275:AB275"/>
    <mergeCell ref="AC275:AD275"/>
    <mergeCell ref="AE275:AF275"/>
    <mergeCell ref="AG275:AH275"/>
    <mergeCell ref="AI275:AJ275"/>
    <mergeCell ref="AK275:AL275"/>
    <mergeCell ref="AA274:AB274"/>
    <mergeCell ref="AC274:AD274"/>
    <mergeCell ref="AE274:AF274"/>
    <mergeCell ref="AG274:AH274"/>
    <mergeCell ref="AI274:AJ274"/>
    <mergeCell ref="AK274:AL274"/>
    <mergeCell ref="AA273:AB273"/>
    <mergeCell ref="AC273:AD273"/>
    <mergeCell ref="AE273:AF273"/>
    <mergeCell ref="AG273:AH273"/>
    <mergeCell ref="AI273:AJ273"/>
    <mergeCell ref="AK273:AL273"/>
    <mergeCell ref="AA272:AB272"/>
    <mergeCell ref="AC272:AD272"/>
    <mergeCell ref="AE272:AF272"/>
    <mergeCell ref="AG272:AH272"/>
    <mergeCell ref="AI272:AJ272"/>
    <mergeCell ref="AK272:AL272"/>
    <mergeCell ref="AA271:AB271"/>
    <mergeCell ref="AC271:AD271"/>
    <mergeCell ref="AE271:AF271"/>
    <mergeCell ref="AG271:AH271"/>
    <mergeCell ref="AI271:AJ271"/>
    <mergeCell ref="AK271:AL271"/>
    <mergeCell ref="AA270:AB270"/>
    <mergeCell ref="AC270:AD270"/>
    <mergeCell ref="AE270:AF270"/>
    <mergeCell ref="AG270:AH270"/>
    <mergeCell ref="AI270:AJ270"/>
    <mergeCell ref="AK270:AL270"/>
    <mergeCell ref="AA269:AB269"/>
    <mergeCell ref="AC269:AD269"/>
    <mergeCell ref="AE269:AF269"/>
    <mergeCell ref="AG269:AH269"/>
    <mergeCell ref="AI269:AJ269"/>
    <mergeCell ref="AK269:AL269"/>
    <mergeCell ref="AA268:AB268"/>
    <mergeCell ref="AC268:AD268"/>
    <mergeCell ref="AE268:AF268"/>
    <mergeCell ref="AG268:AH268"/>
    <mergeCell ref="AI268:AJ268"/>
    <mergeCell ref="AK268:AL268"/>
    <mergeCell ref="AA267:AB267"/>
    <mergeCell ref="AC267:AD267"/>
    <mergeCell ref="AE267:AF267"/>
    <mergeCell ref="AG267:AH267"/>
    <mergeCell ref="AI267:AJ267"/>
    <mergeCell ref="AK267:AL267"/>
    <mergeCell ref="AA266:AB266"/>
    <mergeCell ref="AC266:AD266"/>
    <mergeCell ref="AE266:AF266"/>
    <mergeCell ref="AG266:AH266"/>
    <mergeCell ref="AI266:AJ266"/>
    <mergeCell ref="AK266:AL266"/>
    <mergeCell ref="AA265:AB265"/>
    <mergeCell ref="AC265:AD265"/>
    <mergeCell ref="AE265:AF265"/>
    <mergeCell ref="AG265:AH265"/>
    <mergeCell ref="AI265:AJ265"/>
    <mergeCell ref="AK265:AL265"/>
    <mergeCell ref="AA264:AB264"/>
    <mergeCell ref="AC264:AD264"/>
    <mergeCell ref="AE264:AF264"/>
    <mergeCell ref="AG264:AH264"/>
    <mergeCell ref="AI264:AJ264"/>
    <mergeCell ref="AK264:AL264"/>
    <mergeCell ref="AA263:AB263"/>
    <mergeCell ref="AC263:AD263"/>
    <mergeCell ref="AE263:AF263"/>
    <mergeCell ref="AG263:AH263"/>
    <mergeCell ref="AI263:AJ263"/>
    <mergeCell ref="AK263:AL263"/>
    <mergeCell ref="AA262:AB262"/>
    <mergeCell ref="AC262:AD262"/>
    <mergeCell ref="AE262:AF262"/>
    <mergeCell ref="AG262:AH262"/>
    <mergeCell ref="AI262:AJ262"/>
    <mergeCell ref="AK262:AL262"/>
    <mergeCell ref="AA261:AB261"/>
    <mergeCell ref="AC261:AD261"/>
    <mergeCell ref="AE261:AF261"/>
    <mergeCell ref="AG261:AH261"/>
    <mergeCell ref="AI261:AJ261"/>
    <mergeCell ref="AK261:AL261"/>
    <mergeCell ref="AA260:AB260"/>
    <mergeCell ref="AC260:AD260"/>
    <mergeCell ref="AE260:AF260"/>
    <mergeCell ref="AG260:AH260"/>
    <mergeCell ref="AI260:AJ260"/>
    <mergeCell ref="AK260:AL260"/>
    <mergeCell ref="AA259:AB259"/>
    <mergeCell ref="AC259:AD259"/>
    <mergeCell ref="AE259:AF259"/>
    <mergeCell ref="AG259:AH259"/>
    <mergeCell ref="AI259:AJ259"/>
    <mergeCell ref="AK259:AL259"/>
    <mergeCell ref="AA258:AB258"/>
    <mergeCell ref="AC258:AD258"/>
    <mergeCell ref="AE258:AF258"/>
    <mergeCell ref="AG258:AH258"/>
    <mergeCell ref="AI258:AJ258"/>
    <mergeCell ref="AK258:AL258"/>
    <mergeCell ref="AA257:AB257"/>
    <mergeCell ref="AC257:AD257"/>
    <mergeCell ref="AE257:AF257"/>
    <mergeCell ref="AG257:AH257"/>
    <mergeCell ref="AI257:AJ257"/>
    <mergeCell ref="AK257:AL257"/>
    <mergeCell ref="AA256:AB256"/>
    <mergeCell ref="AC256:AD256"/>
    <mergeCell ref="AE256:AF256"/>
    <mergeCell ref="AG256:AH256"/>
    <mergeCell ref="AI256:AJ256"/>
    <mergeCell ref="AK256:AL256"/>
    <mergeCell ref="AA255:AB255"/>
    <mergeCell ref="AC255:AD255"/>
    <mergeCell ref="AE255:AF255"/>
    <mergeCell ref="AG255:AH255"/>
    <mergeCell ref="AI255:AJ255"/>
    <mergeCell ref="AK255:AL255"/>
    <mergeCell ref="AA254:AB254"/>
    <mergeCell ref="AC254:AD254"/>
    <mergeCell ref="AE254:AF254"/>
    <mergeCell ref="AG254:AH254"/>
    <mergeCell ref="AI254:AJ254"/>
    <mergeCell ref="AK254:AL254"/>
    <mergeCell ref="AA253:AB253"/>
    <mergeCell ref="AC253:AD253"/>
    <mergeCell ref="AE253:AF253"/>
    <mergeCell ref="AG253:AH253"/>
    <mergeCell ref="AI253:AJ253"/>
    <mergeCell ref="AK253:AL253"/>
    <mergeCell ref="AA252:AB252"/>
    <mergeCell ref="AC252:AD252"/>
    <mergeCell ref="AE252:AF252"/>
    <mergeCell ref="AG252:AH252"/>
    <mergeCell ref="AI252:AJ252"/>
    <mergeCell ref="AK252:AL252"/>
    <mergeCell ref="AA251:AB251"/>
    <mergeCell ref="AC251:AD251"/>
    <mergeCell ref="AE251:AF251"/>
    <mergeCell ref="AG251:AH251"/>
    <mergeCell ref="AI251:AJ251"/>
    <mergeCell ref="AK251:AL251"/>
    <mergeCell ref="AA250:AB250"/>
    <mergeCell ref="AC250:AD250"/>
    <mergeCell ref="AE250:AF250"/>
    <mergeCell ref="AG250:AH250"/>
    <mergeCell ref="AI250:AJ250"/>
    <mergeCell ref="AK250:AL250"/>
    <mergeCell ref="AA249:AB249"/>
    <mergeCell ref="AC249:AD249"/>
    <mergeCell ref="AE249:AF249"/>
    <mergeCell ref="AG249:AH249"/>
    <mergeCell ref="AI249:AJ249"/>
    <mergeCell ref="AK249:AL249"/>
    <mergeCell ref="AA248:AB248"/>
    <mergeCell ref="AC248:AD248"/>
    <mergeCell ref="AE248:AF248"/>
    <mergeCell ref="AG248:AH248"/>
    <mergeCell ref="AI248:AJ248"/>
    <mergeCell ref="AK248:AL248"/>
    <mergeCell ref="AA247:AB247"/>
    <mergeCell ref="AC247:AD247"/>
    <mergeCell ref="AE247:AF247"/>
    <mergeCell ref="AG247:AH247"/>
    <mergeCell ref="AI247:AJ247"/>
    <mergeCell ref="AK247:AL247"/>
    <mergeCell ref="AA246:AB246"/>
    <mergeCell ref="AC246:AD246"/>
    <mergeCell ref="AE246:AF246"/>
    <mergeCell ref="AG246:AH246"/>
    <mergeCell ref="AI246:AJ246"/>
    <mergeCell ref="AK246:AL246"/>
    <mergeCell ref="AA245:AB245"/>
    <mergeCell ref="AC245:AD245"/>
    <mergeCell ref="AE245:AF245"/>
    <mergeCell ref="AG245:AH245"/>
    <mergeCell ref="AI245:AJ245"/>
    <mergeCell ref="AK245:AL245"/>
    <mergeCell ref="AA244:AB244"/>
    <mergeCell ref="AC244:AD244"/>
    <mergeCell ref="AE244:AF244"/>
    <mergeCell ref="AG244:AH244"/>
    <mergeCell ref="AI244:AJ244"/>
    <mergeCell ref="AK244:AL244"/>
    <mergeCell ref="AA243:AB243"/>
    <mergeCell ref="AC243:AD243"/>
    <mergeCell ref="AE243:AF243"/>
    <mergeCell ref="AG243:AH243"/>
    <mergeCell ref="AI243:AJ243"/>
    <mergeCell ref="AK243:AL243"/>
    <mergeCell ref="AA242:AB242"/>
    <mergeCell ref="AC242:AD242"/>
    <mergeCell ref="AE242:AF242"/>
    <mergeCell ref="AG242:AH242"/>
    <mergeCell ref="AI242:AJ242"/>
    <mergeCell ref="AK242:AL242"/>
    <mergeCell ref="AA241:AB241"/>
    <mergeCell ref="AC241:AD241"/>
    <mergeCell ref="AE241:AF241"/>
    <mergeCell ref="AG241:AH241"/>
    <mergeCell ref="AI241:AJ241"/>
    <mergeCell ref="AK241:AL241"/>
    <mergeCell ref="AA240:AB240"/>
    <mergeCell ref="AC240:AD240"/>
    <mergeCell ref="AE240:AF240"/>
    <mergeCell ref="AG240:AH240"/>
    <mergeCell ref="AI240:AJ240"/>
    <mergeCell ref="AK240:AL240"/>
    <mergeCell ref="AA239:AB239"/>
    <mergeCell ref="AC239:AD239"/>
    <mergeCell ref="AE239:AF239"/>
    <mergeCell ref="AG239:AH239"/>
    <mergeCell ref="AI239:AJ239"/>
    <mergeCell ref="AK239:AL239"/>
    <mergeCell ref="AA238:AB238"/>
    <mergeCell ref="AC238:AD238"/>
    <mergeCell ref="AE238:AF238"/>
    <mergeCell ref="AG238:AH238"/>
    <mergeCell ref="AI238:AJ238"/>
    <mergeCell ref="AK238:AL238"/>
    <mergeCell ref="AA237:AB237"/>
    <mergeCell ref="AC237:AD237"/>
    <mergeCell ref="AE237:AF237"/>
    <mergeCell ref="AG237:AH237"/>
    <mergeCell ref="AI237:AJ237"/>
    <mergeCell ref="AK237:AL237"/>
    <mergeCell ref="AA236:AB236"/>
    <mergeCell ref="AC236:AD236"/>
    <mergeCell ref="AE236:AF236"/>
    <mergeCell ref="AG236:AH236"/>
    <mergeCell ref="AI236:AJ236"/>
    <mergeCell ref="AK236:AL236"/>
    <mergeCell ref="AA235:AB235"/>
    <mergeCell ref="AC235:AD235"/>
    <mergeCell ref="AE235:AF235"/>
    <mergeCell ref="AG235:AH235"/>
    <mergeCell ref="AI235:AJ235"/>
    <mergeCell ref="AK235:AL235"/>
    <mergeCell ref="AA234:AB234"/>
    <mergeCell ref="AC234:AD234"/>
    <mergeCell ref="AE234:AF234"/>
    <mergeCell ref="AG234:AH234"/>
    <mergeCell ref="AI234:AJ234"/>
    <mergeCell ref="AK234:AL234"/>
    <mergeCell ref="AA233:AB233"/>
    <mergeCell ref="AC233:AD233"/>
    <mergeCell ref="AE233:AF233"/>
    <mergeCell ref="AG233:AH233"/>
    <mergeCell ref="AI233:AJ233"/>
    <mergeCell ref="AK233:AL233"/>
    <mergeCell ref="AA232:AB232"/>
    <mergeCell ref="AC232:AD232"/>
    <mergeCell ref="AE232:AF232"/>
    <mergeCell ref="AG232:AH232"/>
    <mergeCell ref="AI232:AJ232"/>
    <mergeCell ref="AK232:AL232"/>
    <mergeCell ref="AA231:AB231"/>
    <mergeCell ref="AC231:AD231"/>
    <mergeCell ref="AE231:AF231"/>
    <mergeCell ref="AG231:AH231"/>
    <mergeCell ref="AI231:AJ231"/>
    <mergeCell ref="AK231:AL231"/>
    <mergeCell ref="AA230:AB230"/>
    <mergeCell ref="AC230:AD230"/>
    <mergeCell ref="AE230:AF230"/>
    <mergeCell ref="AG230:AH230"/>
    <mergeCell ref="AI230:AJ230"/>
    <mergeCell ref="AK230:AL230"/>
    <mergeCell ref="AA229:AB229"/>
    <mergeCell ref="AC229:AD229"/>
    <mergeCell ref="AE229:AF229"/>
    <mergeCell ref="AG229:AH229"/>
    <mergeCell ref="AI229:AJ229"/>
    <mergeCell ref="AK229:AL229"/>
    <mergeCell ref="AA228:AB228"/>
    <mergeCell ref="AC228:AD228"/>
    <mergeCell ref="AE228:AF228"/>
    <mergeCell ref="AG228:AH228"/>
    <mergeCell ref="AI228:AJ228"/>
    <mergeCell ref="AK228:AL228"/>
    <mergeCell ref="AA227:AB227"/>
    <mergeCell ref="AC227:AD227"/>
    <mergeCell ref="AE227:AF227"/>
    <mergeCell ref="AG227:AH227"/>
    <mergeCell ref="AI227:AJ227"/>
    <mergeCell ref="AK227:AL227"/>
    <mergeCell ref="AA226:AB226"/>
    <mergeCell ref="AC226:AD226"/>
    <mergeCell ref="AE226:AF226"/>
    <mergeCell ref="AG226:AH226"/>
    <mergeCell ref="AI226:AJ226"/>
    <mergeCell ref="AK226:AL226"/>
    <mergeCell ref="AA225:AB225"/>
    <mergeCell ref="AC225:AD225"/>
    <mergeCell ref="AE225:AF225"/>
    <mergeCell ref="AG225:AH225"/>
    <mergeCell ref="AI225:AJ225"/>
    <mergeCell ref="AK225:AL225"/>
    <mergeCell ref="AA224:AB224"/>
    <mergeCell ref="AC224:AD224"/>
    <mergeCell ref="AE224:AF224"/>
    <mergeCell ref="AG224:AH224"/>
    <mergeCell ref="AI224:AJ224"/>
    <mergeCell ref="AK224:AL224"/>
    <mergeCell ref="AA223:AB223"/>
    <mergeCell ref="AC223:AD223"/>
    <mergeCell ref="AE223:AF223"/>
    <mergeCell ref="AG223:AH223"/>
    <mergeCell ref="AI223:AJ223"/>
    <mergeCell ref="AK223:AL223"/>
    <mergeCell ref="AA222:AB222"/>
    <mergeCell ref="AC222:AD222"/>
    <mergeCell ref="AE222:AF222"/>
    <mergeCell ref="AG222:AH222"/>
    <mergeCell ref="AI222:AJ222"/>
    <mergeCell ref="AK222:AL222"/>
    <mergeCell ref="AA221:AB221"/>
    <mergeCell ref="AC221:AD221"/>
    <mergeCell ref="AE221:AF221"/>
    <mergeCell ref="AG221:AH221"/>
    <mergeCell ref="AI221:AJ221"/>
    <mergeCell ref="AK221:AL221"/>
    <mergeCell ref="AA220:AB220"/>
    <mergeCell ref="AC220:AD220"/>
    <mergeCell ref="AE220:AF220"/>
    <mergeCell ref="AG220:AH220"/>
    <mergeCell ref="AI220:AJ220"/>
    <mergeCell ref="AK220:AL220"/>
    <mergeCell ref="AA219:AB219"/>
    <mergeCell ref="AC219:AD219"/>
    <mergeCell ref="AE219:AF219"/>
    <mergeCell ref="AG219:AH219"/>
    <mergeCell ref="AI219:AJ219"/>
    <mergeCell ref="AK219:AL219"/>
    <mergeCell ref="AA218:AB218"/>
    <mergeCell ref="AC218:AD218"/>
    <mergeCell ref="AE218:AF218"/>
    <mergeCell ref="AG218:AH218"/>
    <mergeCell ref="AI218:AJ218"/>
    <mergeCell ref="AK218:AL218"/>
    <mergeCell ref="AA217:AB217"/>
    <mergeCell ref="AC217:AD217"/>
    <mergeCell ref="AE217:AF217"/>
    <mergeCell ref="AG217:AH217"/>
    <mergeCell ref="AI217:AJ217"/>
    <mergeCell ref="AK217:AL217"/>
    <mergeCell ref="AA216:AB216"/>
    <mergeCell ref="AC216:AD216"/>
    <mergeCell ref="AE216:AF216"/>
    <mergeCell ref="AG216:AH216"/>
    <mergeCell ref="AI216:AJ216"/>
    <mergeCell ref="AK216:AL216"/>
    <mergeCell ref="AA215:AB215"/>
    <mergeCell ref="AC215:AD215"/>
    <mergeCell ref="AE215:AF215"/>
    <mergeCell ref="AG215:AH215"/>
    <mergeCell ref="AI215:AJ215"/>
    <mergeCell ref="AK215:AL215"/>
    <mergeCell ref="AA214:AB214"/>
    <mergeCell ref="AC214:AD214"/>
    <mergeCell ref="AE214:AF214"/>
    <mergeCell ref="AG214:AH214"/>
    <mergeCell ref="AI214:AJ214"/>
    <mergeCell ref="AK214:AL214"/>
    <mergeCell ref="AA213:AB213"/>
    <mergeCell ref="AC213:AD213"/>
    <mergeCell ref="AE213:AF213"/>
    <mergeCell ref="AG213:AH213"/>
    <mergeCell ref="AI213:AJ213"/>
    <mergeCell ref="AK213:AL213"/>
    <mergeCell ref="AA212:AB212"/>
    <mergeCell ref="AC212:AD212"/>
    <mergeCell ref="AE212:AF212"/>
    <mergeCell ref="AG212:AH212"/>
    <mergeCell ref="AI212:AJ212"/>
    <mergeCell ref="AK212:AL212"/>
    <mergeCell ref="AA211:AB211"/>
    <mergeCell ref="AC211:AD211"/>
    <mergeCell ref="AE211:AF211"/>
    <mergeCell ref="AG211:AH211"/>
    <mergeCell ref="AI211:AJ211"/>
    <mergeCell ref="AK211:AL211"/>
    <mergeCell ref="AA210:AB210"/>
    <mergeCell ref="AC210:AD210"/>
    <mergeCell ref="AE210:AF210"/>
    <mergeCell ref="AG210:AH210"/>
    <mergeCell ref="AI210:AJ210"/>
    <mergeCell ref="AK210:AL210"/>
    <mergeCell ref="AA209:AB209"/>
    <mergeCell ref="AC209:AD209"/>
    <mergeCell ref="AE209:AF209"/>
    <mergeCell ref="AG209:AH209"/>
    <mergeCell ref="AI209:AJ209"/>
    <mergeCell ref="AK209:AL209"/>
    <mergeCell ref="V281:W281"/>
    <mergeCell ref="X281:Y281"/>
    <mergeCell ref="AA207:AL207"/>
    <mergeCell ref="AA208:AB208"/>
    <mergeCell ref="AC208:AD208"/>
    <mergeCell ref="AE208:AF208"/>
    <mergeCell ref="AG208:AH208"/>
    <mergeCell ref="AI208:AJ208"/>
    <mergeCell ref="AK208:AL208"/>
    <mergeCell ref="N280:O280"/>
    <mergeCell ref="P280:Q280"/>
    <mergeCell ref="R280:S280"/>
    <mergeCell ref="T280:U280"/>
    <mergeCell ref="V280:W280"/>
    <mergeCell ref="X280:Y280"/>
    <mergeCell ref="N279:O279"/>
    <mergeCell ref="P279:Q279"/>
    <mergeCell ref="R279:S279"/>
    <mergeCell ref="T279:U279"/>
    <mergeCell ref="V279:W279"/>
    <mergeCell ref="X279:Y279"/>
    <mergeCell ref="N278:O278"/>
    <mergeCell ref="P278:Q278"/>
    <mergeCell ref="R278:S278"/>
    <mergeCell ref="T278:U278"/>
    <mergeCell ref="V278:W278"/>
    <mergeCell ref="X278:Y278"/>
    <mergeCell ref="N277:O277"/>
    <mergeCell ref="P277:Q277"/>
    <mergeCell ref="R277:S277"/>
    <mergeCell ref="T277:U277"/>
    <mergeCell ref="V277:W277"/>
    <mergeCell ref="X277:Y277"/>
    <mergeCell ref="N276:O276"/>
    <mergeCell ref="P276:Q276"/>
    <mergeCell ref="R276:S276"/>
    <mergeCell ref="T276:U276"/>
    <mergeCell ref="V276:W276"/>
    <mergeCell ref="X276:Y276"/>
    <mergeCell ref="N275:O275"/>
    <mergeCell ref="P275:Q275"/>
    <mergeCell ref="R275:S275"/>
    <mergeCell ref="T275:U275"/>
    <mergeCell ref="V275:W275"/>
    <mergeCell ref="X275:Y275"/>
    <mergeCell ref="N274:O274"/>
    <mergeCell ref="P274:Q274"/>
    <mergeCell ref="R274:S274"/>
    <mergeCell ref="T274:U274"/>
    <mergeCell ref="V274:W274"/>
    <mergeCell ref="X274:Y274"/>
    <mergeCell ref="N273:O273"/>
    <mergeCell ref="P273:Q273"/>
    <mergeCell ref="R273:S273"/>
    <mergeCell ref="T273:U273"/>
    <mergeCell ref="V273:W273"/>
    <mergeCell ref="X273:Y273"/>
    <mergeCell ref="N272:O272"/>
    <mergeCell ref="P272:Q272"/>
    <mergeCell ref="R272:S272"/>
    <mergeCell ref="T272:U272"/>
    <mergeCell ref="V272:W272"/>
    <mergeCell ref="X272:Y272"/>
    <mergeCell ref="N271:O271"/>
    <mergeCell ref="P271:Q271"/>
    <mergeCell ref="R271:S271"/>
    <mergeCell ref="T271:U271"/>
    <mergeCell ref="V271:W271"/>
    <mergeCell ref="X271:Y271"/>
    <mergeCell ref="N270:O270"/>
    <mergeCell ref="P270:Q270"/>
    <mergeCell ref="R270:S270"/>
    <mergeCell ref="T270:U270"/>
    <mergeCell ref="V270:W270"/>
    <mergeCell ref="X270:Y270"/>
    <mergeCell ref="N269:O269"/>
    <mergeCell ref="P269:Q269"/>
    <mergeCell ref="R269:S269"/>
    <mergeCell ref="T269:U269"/>
    <mergeCell ref="V269:W269"/>
    <mergeCell ref="X269:Y269"/>
    <mergeCell ref="N268:O268"/>
    <mergeCell ref="P268:Q268"/>
    <mergeCell ref="R268:S268"/>
    <mergeCell ref="T268:U268"/>
    <mergeCell ref="V268:W268"/>
    <mergeCell ref="X268:Y268"/>
    <mergeCell ref="N267:O267"/>
    <mergeCell ref="P267:Q267"/>
    <mergeCell ref="R267:S267"/>
    <mergeCell ref="T267:U267"/>
    <mergeCell ref="V267:W267"/>
    <mergeCell ref="X267:Y267"/>
    <mergeCell ref="N266:O266"/>
    <mergeCell ref="P266:Q266"/>
    <mergeCell ref="R266:S266"/>
    <mergeCell ref="T266:U266"/>
    <mergeCell ref="V266:W266"/>
    <mergeCell ref="X266:Y266"/>
    <mergeCell ref="N265:O265"/>
    <mergeCell ref="P265:Q265"/>
    <mergeCell ref="R265:S265"/>
    <mergeCell ref="T265:U265"/>
    <mergeCell ref="V265:W265"/>
    <mergeCell ref="X265:Y265"/>
    <mergeCell ref="N264:O264"/>
    <mergeCell ref="P264:Q264"/>
    <mergeCell ref="R264:S264"/>
    <mergeCell ref="T264:U264"/>
    <mergeCell ref="V264:W264"/>
    <mergeCell ref="X264:Y264"/>
    <mergeCell ref="N263:O263"/>
    <mergeCell ref="P263:Q263"/>
    <mergeCell ref="R263:S263"/>
    <mergeCell ref="T263:U263"/>
    <mergeCell ref="V263:W263"/>
    <mergeCell ref="X263:Y263"/>
    <mergeCell ref="N262:O262"/>
    <mergeCell ref="P262:Q262"/>
    <mergeCell ref="R262:S262"/>
    <mergeCell ref="T262:U262"/>
    <mergeCell ref="V262:W262"/>
    <mergeCell ref="X262:Y262"/>
    <mergeCell ref="N261:O261"/>
    <mergeCell ref="P261:Q261"/>
    <mergeCell ref="R261:S261"/>
    <mergeCell ref="T261:U261"/>
    <mergeCell ref="V261:W261"/>
    <mergeCell ref="X261:Y261"/>
    <mergeCell ref="N260:O260"/>
    <mergeCell ref="P260:Q260"/>
    <mergeCell ref="R260:S260"/>
    <mergeCell ref="T260:U260"/>
    <mergeCell ref="V260:W260"/>
    <mergeCell ref="X260:Y260"/>
    <mergeCell ref="N259:O259"/>
    <mergeCell ref="P259:Q259"/>
    <mergeCell ref="R259:S259"/>
    <mergeCell ref="T259:U259"/>
    <mergeCell ref="V259:W259"/>
    <mergeCell ref="X259:Y259"/>
    <mergeCell ref="N258:O258"/>
    <mergeCell ref="P258:Q258"/>
    <mergeCell ref="R258:S258"/>
    <mergeCell ref="T258:U258"/>
    <mergeCell ref="V258:W258"/>
    <mergeCell ref="X258:Y258"/>
    <mergeCell ref="N257:O257"/>
    <mergeCell ref="P257:Q257"/>
    <mergeCell ref="R257:S257"/>
    <mergeCell ref="T257:U257"/>
    <mergeCell ref="V257:W257"/>
    <mergeCell ref="X257:Y257"/>
    <mergeCell ref="N256:O256"/>
    <mergeCell ref="P256:Q256"/>
    <mergeCell ref="R256:S256"/>
    <mergeCell ref="T256:U256"/>
    <mergeCell ref="V256:W256"/>
    <mergeCell ref="X256:Y256"/>
    <mergeCell ref="N255:O255"/>
    <mergeCell ref="P255:Q255"/>
    <mergeCell ref="R255:S255"/>
    <mergeCell ref="T255:U255"/>
    <mergeCell ref="V255:W255"/>
    <mergeCell ref="X255:Y255"/>
    <mergeCell ref="N254:O254"/>
    <mergeCell ref="P254:Q254"/>
    <mergeCell ref="R254:S254"/>
    <mergeCell ref="T254:U254"/>
    <mergeCell ref="V254:W254"/>
    <mergeCell ref="X254:Y254"/>
    <mergeCell ref="N253:O253"/>
    <mergeCell ref="P253:Q253"/>
    <mergeCell ref="R253:S253"/>
    <mergeCell ref="T253:U253"/>
    <mergeCell ref="V253:W253"/>
    <mergeCell ref="X253:Y253"/>
    <mergeCell ref="N252:O252"/>
    <mergeCell ref="P252:Q252"/>
    <mergeCell ref="R252:S252"/>
    <mergeCell ref="T252:U252"/>
    <mergeCell ref="V252:W252"/>
    <mergeCell ref="X252:Y252"/>
    <mergeCell ref="N251:O251"/>
    <mergeCell ref="P251:Q251"/>
    <mergeCell ref="R251:S251"/>
    <mergeCell ref="T251:U251"/>
    <mergeCell ref="V251:W251"/>
    <mergeCell ref="X251:Y251"/>
    <mergeCell ref="N250:O250"/>
    <mergeCell ref="P250:Q250"/>
    <mergeCell ref="R250:S250"/>
    <mergeCell ref="T250:U250"/>
    <mergeCell ref="V250:W250"/>
    <mergeCell ref="X250:Y250"/>
    <mergeCell ref="N249:O249"/>
    <mergeCell ref="P249:Q249"/>
    <mergeCell ref="R249:S249"/>
    <mergeCell ref="T249:U249"/>
    <mergeCell ref="V249:W249"/>
    <mergeCell ref="X249:Y249"/>
    <mergeCell ref="N248:O248"/>
    <mergeCell ref="P248:Q248"/>
    <mergeCell ref="R248:S248"/>
    <mergeCell ref="T248:U248"/>
    <mergeCell ref="V248:W248"/>
    <mergeCell ref="X248:Y248"/>
    <mergeCell ref="N247:O247"/>
    <mergeCell ref="P247:Q247"/>
    <mergeCell ref="R247:S247"/>
    <mergeCell ref="T247:U247"/>
    <mergeCell ref="V247:W247"/>
    <mergeCell ref="X247:Y247"/>
    <mergeCell ref="N246:O246"/>
    <mergeCell ref="P246:Q246"/>
    <mergeCell ref="R246:S246"/>
    <mergeCell ref="T246:U246"/>
    <mergeCell ref="V246:W246"/>
    <mergeCell ref="X246:Y246"/>
    <mergeCell ref="N245:O245"/>
    <mergeCell ref="P245:Q245"/>
    <mergeCell ref="R245:S245"/>
    <mergeCell ref="T245:U245"/>
    <mergeCell ref="V245:W245"/>
    <mergeCell ref="X245:Y245"/>
    <mergeCell ref="N244:O244"/>
    <mergeCell ref="P244:Q244"/>
    <mergeCell ref="R244:S244"/>
    <mergeCell ref="T244:U244"/>
    <mergeCell ref="V244:W244"/>
    <mergeCell ref="X244:Y244"/>
    <mergeCell ref="N243:O243"/>
    <mergeCell ref="P243:Q243"/>
    <mergeCell ref="R243:S243"/>
    <mergeCell ref="T243:U243"/>
    <mergeCell ref="V243:W243"/>
    <mergeCell ref="X243:Y243"/>
    <mergeCell ref="N242:O242"/>
    <mergeCell ref="P242:Q242"/>
    <mergeCell ref="R242:S242"/>
    <mergeCell ref="T242:U242"/>
    <mergeCell ref="V242:W242"/>
    <mergeCell ref="X242:Y242"/>
    <mergeCell ref="N241:O241"/>
    <mergeCell ref="P241:Q241"/>
    <mergeCell ref="R241:S241"/>
    <mergeCell ref="T241:U241"/>
    <mergeCell ref="V241:W241"/>
    <mergeCell ref="X241:Y241"/>
    <mergeCell ref="N240:O240"/>
    <mergeCell ref="P240:Q240"/>
    <mergeCell ref="R240:S240"/>
    <mergeCell ref="T240:U240"/>
    <mergeCell ref="V240:W240"/>
    <mergeCell ref="X240:Y240"/>
    <mergeCell ref="N239:O239"/>
    <mergeCell ref="P239:Q239"/>
    <mergeCell ref="R239:S239"/>
    <mergeCell ref="T239:U239"/>
    <mergeCell ref="V239:W239"/>
    <mergeCell ref="X239:Y239"/>
    <mergeCell ref="N238:O238"/>
    <mergeCell ref="P238:Q238"/>
    <mergeCell ref="R238:S238"/>
    <mergeCell ref="T238:U238"/>
    <mergeCell ref="V238:W238"/>
    <mergeCell ref="X238:Y238"/>
    <mergeCell ref="N237:O237"/>
    <mergeCell ref="P237:Q237"/>
    <mergeCell ref="R237:S237"/>
    <mergeCell ref="T237:U237"/>
    <mergeCell ref="V237:W237"/>
    <mergeCell ref="X237:Y237"/>
    <mergeCell ref="N236:O236"/>
    <mergeCell ref="P236:Q236"/>
    <mergeCell ref="R236:S236"/>
    <mergeCell ref="T236:U236"/>
    <mergeCell ref="V236:W236"/>
    <mergeCell ref="X236:Y236"/>
    <mergeCell ref="N235:O235"/>
    <mergeCell ref="P235:Q235"/>
    <mergeCell ref="R235:S235"/>
    <mergeCell ref="T235:U235"/>
    <mergeCell ref="V235:W235"/>
    <mergeCell ref="X235:Y235"/>
    <mergeCell ref="N234:O234"/>
    <mergeCell ref="P234:Q234"/>
    <mergeCell ref="R234:S234"/>
    <mergeCell ref="T234:U234"/>
    <mergeCell ref="V234:W234"/>
    <mergeCell ref="X234:Y234"/>
    <mergeCell ref="N233:O233"/>
    <mergeCell ref="P233:Q233"/>
    <mergeCell ref="R233:S233"/>
    <mergeCell ref="T233:U233"/>
    <mergeCell ref="V233:W233"/>
    <mergeCell ref="X233:Y233"/>
    <mergeCell ref="N232:O232"/>
    <mergeCell ref="P232:Q232"/>
    <mergeCell ref="R232:S232"/>
    <mergeCell ref="T232:U232"/>
    <mergeCell ref="V232:W232"/>
    <mergeCell ref="X232:Y232"/>
    <mergeCell ref="N231:O231"/>
    <mergeCell ref="P231:Q231"/>
    <mergeCell ref="R231:S231"/>
    <mergeCell ref="T231:U231"/>
    <mergeCell ref="V231:W231"/>
    <mergeCell ref="X231:Y231"/>
    <mergeCell ref="N230:O230"/>
    <mergeCell ref="P230:Q230"/>
    <mergeCell ref="R230:S230"/>
    <mergeCell ref="T230:U230"/>
    <mergeCell ref="V230:W230"/>
    <mergeCell ref="X230:Y230"/>
    <mergeCell ref="N229:O229"/>
    <mergeCell ref="P229:Q229"/>
    <mergeCell ref="R229:S229"/>
    <mergeCell ref="T229:U229"/>
    <mergeCell ref="V229:W229"/>
    <mergeCell ref="X229:Y229"/>
    <mergeCell ref="N228:O228"/>
    <mergeCell ref="P228:Q228"/>
    <mergeCell ref="R228:S228"/>
    <mergeCell ref="T228:U228"/>
    <mergeCell ref="V228:W228"/>
    <mergeCell ref="X228:Y228"/>
    <mergeCell ref="N227:O227"/>
    <mergeCell ref="P227:Q227"/>
    <mergeCell ref="R227:S227"/>
    <mergeCell ref="T227:U227"/>
    <mergeCell ref="V227:W227"/>
    <mergeCell ref="X227:Y227"/>
    <mergeCell ref="N226:O226"/>
    <mergeCell ref="P226:Q226"/>
    <mergeCell ref="R226:S226"/>
    <mergeCell ref="T226:U226"/>
    <mergeCell ref="V226:W226"/>
    <mergeCell ref="X226:Y226"/>
    <mergeCell ref="N225:O225"/>
    <mergeCell ref="P225:Q225"/>
    <mergeCell ref="R225:S225"/>
    <mergeCell ref="T225:U225"/>
    <mergeCell ref="V225:W225"/>
    <mergeCell ref="X225:Y225"/>
    <mergeCell ref="N224:O224"/>
    <mergeCell ref="P224:Q224"/>
    <mergeCell ref="R224:S224"/>
    <mergeCell ref="T224:U224"/>
    <mergeCell ref="V224:W224"/>
    <mergeCell ref="X224:Y224"/>
    <mergeCell ref="N223:O223"/>
    <mergeCell ref="P223:Q223"/>
    <mergeCell ref="R223:S223"/>
    <mergeCell ref="T223:U223"/>
    <mergeCell ref="V223:W223"/>
    <mergeCell ref="X223:Y223"/>
    <mergeCell ref="N222:O222"/>
    <mergeCell ref="P222:Q222"/>
    <mergeCell ref="R222:S222"/>
    <mergeCell ref="T222:U222"/>
    <mergeCell ref="V222:W222"/>
    <mergeCell ref="X222:Y222"/>
    <mergeCell ref="N221:O221"/>
    <mergeCell ref="P221:Q221"/>
    <mergeCell ref="R221:S221"/>
    <mergeCell ref="T221:U221"/>
    <mergeCell ref="V221:W221"/>
    <mergeCell ref="X221:Y221"/>
    <mergeCell ref="N220:O220"/>
    <mergeCell ref="P220:Q220"/>
    <mergeCell ref="R220:S220"/>
    <mergeCell ref="T220:U220"/>
    <mergeCell ref="V220:W220"/>
    <mergeCell ref="X220:Y220"/>
    <mergeCell ref="N219:O219"/>
    <mergeCell ref="P219:Q219"/>
    <mergeCell ref="R219:S219"/>
    <mergeCell ref="T219:U219"/>
    <mergeCell ref="V219:W219"/>
    <mergeCell ref="X219:Y219"/>
    <mergeCell ref="N218:O218"/>
    <mergeCell ref="P218:Q218"/>
    <mergeCell ref="R218:S218"/>
    <mergeCell ref="T218:U218"/>
    <mergeCell ref="V218:W218"/>
    <mergeCell ref="X218:Y218"/>
    <mergeCell ref="N217:O217"/>
    <mergeCell ref="P217:Q217"/>
    <mergeCell ref="R217:S217"/>
    <mergeCell ref="T217:U217"/>
    <mergeCell ref="V217:W217"/>
    <mergeCell ref="X217:Y217"/>
    <mergeCell ref="N216:O216"/>
    <mergeCell ref="P216:Q216"/>
    <mergeCell ref="R216:S216"/>
    <mergeCell ref="T216:U216"/>
    <mergeCell ref="V216:W216"/>
    <mergeCell ref="X216:Y216"/>
    <mergeCell ref="N215:O215"/>
    <mergeCell ref="P215:Q215"/>
    <mergeCell ref="R215:S215"/>
    <mergeCell ref="T215:U215"/>
    <mergeCell ref="V215:W215"/>
    <mergeCell ref="X215:Y215"/>
    <mergeCell ref="N214:O214"/>
    <mergeCell ref="P214:Q214"/>
    <mergeCell ref="R214:S214"/>
    <mergeCell ref="T214:U214"/>
    <mergeCell ref="V214:W214"/>
    <mergeCell ref="X214:Y214"/>
    <mergeCell ref="N213:O213"/>
    <mergeCell ref="P213:Q213"/>
    <mergeCell ref="R213:S213"/>
    <mergeCell ref="T213:U213"/>
    <mergeCell ref="V213:W213"/>
    <mergeCell ref="X213:Y213"/>
    <mergeCell ref="N212:O212"/>
    <mergeCell ref="P212:Q212"/>
    <mergeCell ref="R212:S212"/>
    <mergeCell ref="T212:U212"/>
    <mergeCell ref="V212:W212"/>
    <mergeCell ref="X212:Y212"/>
    <mergeCell ref="N211:O211"/>
    <mergeCell ref="P211:Q211"/>
    <mergeCell ref="R211:S211"/>
    <mergeCell ref="T211:U211"/>
    <mergeCell ref="V211:W211"/>
    <mergeCell ref="X211:Y211"/>
    <mergeCell ref="N210:O210"/>
    <mergeCell ref="P210:Q210"/>
    <mergeCell ref="R210:S210"/>
    <mergeCell ref="T210:U210"/>
    <mergeCell ref="V210:W210"/>
    <mergeCell ref="X210:Y210"/>
    <mergeCell ref="N209:O209"/>
    <mergeCell ref="P209:Q209"/>
    <mergeCell ref="R209:S209"/>
    <mergeCell ref="T209:U209"/>
    <mergeCell ref="V209:W209"/>
    <mergeCell ref="X209:Y209"/>
    <mergeCell ref="I281:J281"/>
    <mergeCell ref="K281:L281"/>
    <mergeCell ref="N207:Y207"/>
    <mergeCell ref="N208:O208"/>
    <mergeCell ref="P208:Q208"/>
    <mergeCell ref="R208:S208"/>
    <mergeCell ref="T208:U208"/>
    <mergeCell ref="V208:W208"/>
    <mergeCell ref="X208:Y208"/>
    <mergeCell ref="I280:J280"/>
    <mergeCell ref="I279:J279"/>
    <mergeCell ref="I278:J278"/>
    <mergeCell ref="I277:J277"/>
    <mergeCell ref="K277:L277"/>
    <mergeCell ref="K278:L278"/>
    <mergeCell ref="K279:L279"/>
    <mergeCell ref="K280:L280"/>
    <mergeCell ref="I276:J276"/>
    <mergeCell ref="K276:L276"/>
    <mergeCell ref="K272:L272"/>
    <mergeCell ref="E280:F280"/>
    <mergeCell ref="E279:F279"/>
    <mergeCell ref="E278:F278"/>
    <mergeCell ref="E277:F277"/>
    <mergeCell ref="G277:H277"/>
    <mergeCell ref="G278:H278"/>
    <mergeCell ref="G279:H279"/>
    <mergeCell ref="G280:H280"/>
    <mergeCell ref="A277:B277"/>
    <mergeCell ref="A278:B278"/>
    <mergeCell ref="A279:B279"/>
    <mergeCell ref="A280:B280"/>
    <mergeCell ref="C277:D277"/>
    <mergeCell ref="C278:D278"/>
    <mergeCell ref="C279:D279"/>
    <mergeCell ref="C280:D280"/>
    <mergeCell ref="A276:B276"/>
    <mergeCell ref="C276:D276"/>
    <mergeCell ref="E276:F276"/>
    <mergeCell ref="G276:H276"/>
    <mergeCell ref="A275:B275"/>
    <mergeCell ref="C275:D275"/>
    <mergeCell ref="E275:F275"/>
    <mergeCell ref="G275:H275"/>
    <mergeCell ref="I275:J275"/>
    <mergeCell ref="K275:L275"/>
    <mergeCell ref="K274:L274"/>
    <mergeCell ref="I274:J274"/>
    <mergeCell ref="G274:H274"/>
    <mergeCell ref="E274:F274"/>
    <mergeCell ref="C274:D274"/>
    <mergeCell ref="A274:B274"/>
    <mergeCell ref="A273:B273"/>
    <mergeCell ref="C273:D273"/>
    <mergeCell ref="E273:F273"/>
    <mergeCell ref="G273:H273"/>
    <mergeCell ref="I273:J273"/>
    <mergeCell ref="K273:L273"/>
    <mergeCell ref="I272:J272"/>
    <mergeCell ref="G272:H272"/>
    <mergeCell ref="E272:F272"/>
    <mergeCell ref="C272:D272"/>
    <mergeCell ref="A272:B272"/>
    <mergeCell ref="A271:B271"/>
    <mergeCell ref="C271:D271"/>
    <mergeCell ref="E271:F271"/>
    <mergeCell ref="G271:H271"/>
    <mergeCell ref="I271:J271"/>
    <mergeCell ref="K271:L271"/>
    <mergeCell ref="A270:B270"/>
    <mergeCell ref="C270:D270"/>
    <mergeCell ref="E270:F270"/>
    <mergeCell ref="G270:H270"/>
    <mergeCell ref="I270:J270"/>
    <mergeCell ref="K270:L270"/>
    <mergeCell ref="I269:J269"/>
    <mergeCell ref="K269:L269"/>
    <mergeCell ref="A269:B269"/>
    <mergeCell ref="C269:D269"/>
    <mergeCell ref="E269:F269"/>
    <mergeCell ref="G269:H269"/>
    <mergeCell ref="A268:B268"/>
    <mergeCell ref="C268:D268"/>
    <mergeCell ref="E268:F268"/>
    <mergeCell ref="G268:H268"/>
    <mergeCell ref="I268:J268"/>
    <mergeCell ref="K268:L268"/>
    <mergeCell ref="A267:B267"/>
    <mergeCell ref="C267:D267"/>
    <mergeCell ref="E267:F267"/>
    <mergeCell ref="G267:H267"/>
    <mergeCell ref="I267:J267"/>
    <mergeCell ref="K267:L267"/>
    <mergeCell ref="A266:B266"/>
    <mergeCell ref="C266:D266"/>
    <mergeCell ref="E266:F266"/>
    <mergeCell ref="G266:H266"/>
    <mergeCell ref="I266:J266"/>
    <mergeCell ref="K266:L266"/>
    <mergeCell ref="A265:B265"/>
    <mergeCell ref="C265:D265"/>
    <mergeCell ref="E265:F265"/>
    <mergeCell ref="G265:H265"/>
    <mergeCell ref="I265:J265"/>
    <mergeCell ref="K265:L265"/>
    <mergeCell ref="A264:B264"/>
    <mergeCell ref="C264:D264"/>
    <mergeCell ref="E264:F264"/>
    <mergeCell ref="G264:H264"/>
    <mergeCell ref="I264:J264"/>
    <mergeCell ref="K264:L264"/>
    <mergeCell ref="A263:B263"/>
    <mergeCell ref="C263:D263"/>
    <mergeCell ref="E263:F263"/>
    <mergeCell ref="G263:H263"/>
    <mergeCell ref="I263:J263"/>
    <mergeCell ref="K263:L263"/>
    <mergeCell ref="A262:B262"/>
    <mergeCell ref="C262:D262"/>
    <mergeCell ref="E262:F262"/>
    <mergeCell ref="G262:H262"/>
    <mergeCell ref="I262:J262"/>
    <mergeCell ref="K262:L262"/>
    <mergeCell ref="A261:B261"/>
    <mergeCell ref="C261:D261"/>
    <mergeCell ref="E261:F261"/>
    <mergeCell ref="G261:H261"/>
    <mergeCell ref="I261:J261"/>
    <mergeCell ref="K261:L261"/>
    <mergeCell ref="A260:B260"/>
    <mergeCell ref="C260:D260"/>
    <mergeCell ref="E260:F260"/>
    <mergeCell ref="G260:H260"/>
    <mergeCell ref="I260:J260"/>
    <mergeCell ref="K260:L260"/>
    <mergeCell ref="A259:B259"/>
    <mergeCell ref="C259:D259"/>
    <mergeCell ref="E259:F259"/>
    <mergeCell ref="G259:H259"/>
    <mergeCell ref="I259:J259"/>
    <mergeCell ref="K259:L259"/>
    <mergeCell ref="A258:B258"/>
    <mergeCell ref="C258:D258"/>
    <mergeCell ref="E258:F258"/>
    <mergeCell ref="G258:H258"/>
    <mergeCell ref="I258:J258"/>
    <mergeCell ref="K258:L258"/>
    <mergeCell ref="A257:B257"/>
    <mergeCell ref="C257:D257"/>
    <mergeCell ref="E257:F257"/>
    <mergeCell ref="G257:H257"/>
    <mergeCell ref="I257:J257"/>
    <mergeCell ref="K257:L257"/>
    <mergeCell ref="A256:B256"/>
    <mergeCell ref="C256:D256"/>
    <mergeCell ref="E256:F256"/>
    <mergeCell ref="G256:H256"/>
    <mergeCell ref="I256:J256"/>
    <mergeCell ref="K256:L256"/>
    <mergeCell ref="A255:B255"/>
    <mergeCell ref="C255:D255"/>
    <mergeCell ref="E255:F255"/>
    <mergeCell ref="G255:H255"/>
    <mergeCell ref="I255:J255"/>
    <mergeCell ref="K255:L255"/>
    <mergeCell ref="A254:B254"/>
    <mergeCell ref="C254:D254"/>
    <mergeCell ref="E254:F254"/>
    <mergeCell ref="G254:H254"/>
    <mergeCell ref="I254:J254"/>
    <mergeCell ref="K254:L254"/>
    <mergeCell ref="A253:B253"/>
    <mergeCell ref="C253:D253"/>
    <mergeCell ref="E253:F253"/>
    <mergeCell ref="G253:H253"/>
    <mergeCell ref="I253:J253"/>
    <mergeCell ref="K253:L253"/>
    <mergeCell ref="A252:B252"/>
    <mergeCell ref="C252:D252"/>
    <mergeCell ref="E252:F252"/>
    <mergeCell ref="G252:H252"/>
    <mergeCell ref="I252:J252"/>
    <mergeCell ref="K252:L252"/>
    <mergeCell ref="A251:B251"/>
    <mergeCell ref="C251:D251"/>
    <mergeCell ref="E251:F251"/>
    <mergeCell ref="G251:H251"/>
    <mergeCell ref="I251:J251"/>
    <mergeCell ref="K251:L251"/>
    <mergeCell ref="A250:B250"/>
    <mergeCell ref="C250:D250"/>
    <mergeCell ref="E250:F250"/>
    <mergeCell ref="G250:H250"/>
    <mergeCell ref="I250:J250"/>
    <mergeCell ref="K250:L250"/>
    <mergeCell ref="A249:B249"/>
    <mergeCell ref="C249:D249"/>
    <mergeCell ref="E249:F249"/>
    <mergeCell ref="G249:H249"/>
    <mergeCell ref="I249:J249"/>
    <mergeCell ref="K249:L249"/>
    <mergeCell ref="A248:B248"/>
    <mergeCell ref="C248:D248"/>
    <mergeCell ref="E248:F248"/>
    <mergeCell ref="G248:H248"/>
    <mergeCell ref="I248:J248"/>
    <mergeCell ref="K248:L248"/>
    <mergeCell ref="A247:B247"/>
    <mergeCell ref="C247:D247"/>
    <mergeCell ref="E247:F247"/>
    <mergeCell ref="G247:H247"/>
    <mergeCell ref="I247:J247"/>
    <mergeCell ref="K247:L247"/>
    <mergeCell ref="A246:B246"/>
    <mergeCell ref="C246:D246"/>
    <mergeCell ref="E246:F246"/>
    <mergeCell ref="G246:H246"/>
    <mergeCell ref="I246:J246"/>
    <mergeCell ref="K246:L246"/>
    <mergeCell ref="A245:B245"/>
    <mergeCell ref="C245:D245"/>
    <mergeCell ref="E245:F245"/>
    <mergeCell ref="G245:H245"/>
    <mergeCell ref="I245:J245"/>
    <mergeCell ref="K245:L245"/>
    <mergeCell ref="A244:B244"/>
    <mergeCell ref="C244:D244"/>
    <mergeCell ref="E244:F244"/>
    <mergeCell ref="G244:H244"/>
    <mergeCell ref="I244:J244"/>
    <mergeCell ref="K244:L244"/>
    <mergeCell ref="A243:B243"/>
    <mergeCell ref="C243:D243"/>
    <mergeCell ref="E243:F243"/>
    <mergeCell ref="G243:H243"/>
    <mergeCell ref="I243:J243"/>
    <mergeCell ref="K243:L243"/>
    <mergeCell ref="A242:B242"/>
    <mergeCell ref="C242:D242"/>
    <mergeCell ref="E242:F242"/>
    <mergeCell ref="G242:H242"/>
    <mergeCell ref="I242:J242"/>
    <mergeCell ref="K242:L242"/>
    <mergeCell ref="A241:B241"/>
    <mergeCell ref="C241:D241"/>
    <mergeCell ref="E241:F241"/>
    <mergeCell ref="G241:H241"/>
    <mergeCell ref="I241:J241"/>
    <mergeCell ref="K241:L241"/>
    <mergeCell ref="A240:B240"/>
    <mergeCell ref="C240:D240"/>
    <mergeCell ref="E240:F240"/>
    <mergeCell ref="G240:H240"/>
    <mergeCell ref="I240:J240"/>
    <mergeCell ref="K240:L240"/>
    <mergeCell ref="A239:B239"/>
    <mergeCell ref="C239:D239"/>
    <mergeCell ref="E239:F239"/>
    <mergeCell ref="G239:H239"/>
    <mergeCell ref="I239:J239"/>
    <mergeCell ref="K239:L239"/>
    <mergeCell ref="A238:B238"/>
    <mergeCell ref="C238:D238"/>
    <mergeCell ref="E238:F238"/>
    <mergeCell ref="G238:H238"/>
    <mergeCell ref="I238:J238"/>
    <mergeCell ref="K238:L238"/>
    <mergeCell ref="A237:B237"/>
    <mergeCell ref="C237:D237"/>
    <mergeCell ref="E237:F237"/>
    <mergeCell ref="G237:H237"/>
    <mergeCell ref="I237:J237"/>
    <mergeCell ref="K237:L237"/>
    <mergeCell ref="A236:B236"/>
    <mergeCell ref="C236:D236"/>
    <mergeCell ref="E236:F236"/>
    <mergeCell ref="G236:H236"/>
    <mergeCell ref="I236:J236"/>
    <mergeCell ref="K236:L236"/>
    <mergeCell ref="A235:B235"/>
    <mergeCell ref="C235:D235"/>
    <mergeCell ref="E235:F235"/>
    <mergeCell ref="G235:H235"/>
    <mergeCell ref="I235:J235"/>
    <mergeCell ref="K235:L235"/>
    <mergeCell ref="A234:B234"/>
    <mergeCell ref="C234:D234"/>
    <mergeCell ref="E234:F234"/>
    <mergeCell ref="G234:H234"/>
    <mergeCell ref="I234:J234"/>
    <mergeCell ref="K234:L234"/>
    <mergeCell ref="A233:B233"/>
    <mergeCell ref="C233:D233"/>
    <mergeCell ref="E233:F233"/>
    <mergeCell ref="G233:H233"/>
    <mergeCell ref="I233:J233"/>
    <mergeCell ref="K233:L233"/>
    <mergeCell ref="A232:B232"/>
    <mergeCell ref="C232:D232"/>
    <mergeCell ref="E232:F232"/>
    <mergeCell ref="G232:H232"/>
    <mergeCell ref="I232:J232"/>
    <mergeCell ref="K232:L232"/>
    <mergeCell ref="A231:B231"/>
    <mergeCell ref="C231:D231"/>
    <mergeCell ref="E231:F231"/>
    <mergeCell ref="G231:H231"/>
    <mergeCell ref="I231:J231"/>
    <mergeCell ref="K231:L231"/>
    <mergeCell ref="A230:B230"/>
    <mergeCell ref="C230:D230"/>
    <mergeCell ref="E230:F230"/>
    <mergeCell ref="G230:H230"/>
    <mergeCell ref="I230:J230"/>
    <mergeCell ref="K230:L230"/>
    <mergeCell ref="A229:B229"/>
    <mergeCell ref="C229:D229"/>
    <mergeCell ref="E229:F229"/>
    <mergeCell ref="G229:H229"/>
    <mergeCell ref="I229:J229"/>
    <mergeCell ref="K229:L229"/>
    <mergeCell ref="A228:B228"/>
    <mergeCell ref="C228:D228"/>
    <mergeCell ref="E228:F228"/>
    <mergeCell ref="G228:H228"/>
    <mergeCell ref="I228:J228"/>
    <mergeCell ref="K228:L228"/>
    <mergeCell ref="A227:B227"/>
    <mergeCell ref="C227:D227"/>
    <mergeCell ref="E227:F227"/>
    <mergeCell ref="G227:H227"/>
    <mergeCell ref="I227:J227"/>
    <mergeCell ref="K227:L227"/>
    <mergeCell ref="A226:B226"/>
    <mergeCell ref="C226:D226"/>
    <mergeCell ref="E226:F226"/>
    <mergeCell ref="G226:H226"/>
    <mergeCell ref="I226:J226"/>
    <mergeCell ref="K226:L226"/>
    <mergeCell ref="A225:B225"/>
    <mergeCell ref="C225:D225"/>
    <mergeCell ref="E225:F225"/>
    <mergeCell ref="G225:H225"/>
    <mergeCell ref="I225:J225"/>
    <mergeCell ref="K225:L225"/>
    <mergeCell ref="A224:B224"/>
    <mergeCell ref="C224:D224"/>
    <mergeCell ref="E224:F224"/>
    <mergeCell ref="G224:H224"/>
    <mergeCell ref="I224:J224"/>
    <mergeCell ref="K224:L224"/>
    <mergeCell ref="A223:B223"/>
    <mergeCell ref="C223:D223"/>
    <mergeCell ref="E223:F223"/>
    <mergeCell ref="G223:H223"/>
    <mergeCell ref="I223:J223"/>
    <mergeCell ref="K223:L223"/>
    <mergeCell ref="A222:B222"/>
    <mergeCell ref="C222:D222"/>
    <mergeCell ref="E222:F222"/>
    <mergeCell ref="G222:H222"/>
    <mergeCell ref="I222:J222"/>
    <mergeCell ref="K222:L222"/>
    <mergeCell ref="A221:B221"/>
    <mergeCell ref="C221:D221"/>
    <mergeCell ref="E221:F221"/>
    <mergeCell ref="G221:H221"/>
    <mergeCell ref="I221:J221"/>
    <mergeCell ref="K221:L221"/>
    <mergeCell ref="A220:B220"/>
    <mergeCell ref="C220:D220"/>
    <mergeCell ref="E220:F220"/>
    <mergeCell ref="G220:H220"/>
    <mergeCell ref="I220:J220"/>
    <mergeCell ref="K220:L220"/>
    <mergeCell ref="A219:B219"/>
    <mergeCell ref="C219:D219"/>
    <mergeCell ref="E219:F219"/>
    <mergeCell ref="G219:H219"/>
    <mergeCell ref="I219:J219"/>
    <mergeCell ref="K219:L219"/>
    <mergeCell ref="A218:B218"/>
    <mergeCell ref="C218:D218"/>
    <mergeCell ref="E218:F218"/>
    <mergeCell ref="G218:H218"/>
    <mergeCell ref="I218:J218"/>
    <mergeCell ref="K218:L218"/>
    <mergeCell ref="A217:B217"/>
    <mergeCell ref="C217:D217"/>
    <mergeCell ref="E217:F217"/>
    <mergeCell ref="G217:H217"/>
    <mergeCell ref="I217:J217"/>
    <mergeCell ref="K217:L217"/>
    <mergeCell ref="A216:B216"/>
    <mergeCell ref="C216:D216"/>
    <mergeCell ref="E216:F216"/>
    <mergeCell ref="G216:H216"/>
    <mergeCell ref="I216:J216"/>
    <mergeCell ref="K216:L216"/>
    <mergeCell ref="A215:B215"/>
    <mergeCell ref="C215:D215"/>
    <mergeCell ref="E215:F215"/>
    <mergeCell ref="G215:H215"/>
    <mergeCell ref="I215:J215"/>
    <mergeCell ref="K215:L215"/>
    <mergeCell ref="A214:B214"/>
    <mergeCell ref="C214:D214"/>
    <mergeCell ref="E214:F214"/>
    <mergeCell ref="G214:H214"/>
    <mergeCell ref="I214:J214"/>
    <mergeCell ref="K214:L214"/>
    <mergeCell ref="A213:B213"/>
    <mergeCell ref="C213:D213"/>
    <mergeCell ref="E213:F213"/>
    <mergeCell ref="G213:H213"/>
    <mergeCell ref="I213:J213"/>
    <mergeCell ref="K213:L213"/>
    <mergeCell ref="A212:B212"/>
    <mergeCell ref="C212:D212"/>
    <mergeCell ref="E212:F212"/>
    <mergeCell ref="G212:H212"/>
    <mergeCell ref="I212:J212"/>
    <mergeCell ref="K212:L212"/>
    <mergeCell ref="A211:B211"/>
    <mergeCell ref="C211:D211"/>
    <mergeCell ref="E211:F211"/>
    <mergeCell ref="G211:H211"/>
    <mergeCell ref="I211:J211"/>
    <mergeCell ref="K211:L211"/>
    <mergeCell ref="A210:B210"/>
    <mergeCell ref="C210:D210"/>
    <mergeCell ref="E210:F210"/>
    <mergeCell ref="G210:H210"/>
    <mergeCell ref="I210:J210"/>
    <mergeCell ref="K210:L210"/>
    <mergeCell ref="A209:B209"/>
    <mergeCell ref="C209:D209"/>
    <mergeCell ref="E209:F209"/>
    <mergeCell ref="G209:H209"/>
    <mergeCell ref="I209:J209"/>
    <mergeCell ref="K209:L209"/>
    <mergeCell ref="AV205:AW205"/>
    <mergeCell ref="A207:L207"/>
    <mergeCell ref="A208:B208"/>
    <mergeCell ref="C208:D208"/>
    <mergeCell ref="E208:F208"/>
    <mergeCell ref="G208:H208"/>
    <mergeCell ref="I208:J208"/>
    <mergeCell ref="K208:L208"/>
    <mergeCell ref="G205:H205"/>
    <mergeCell ref="AN204:AO204"/>
    <mergeCell ref="AP204:AQ204"/>
    <mergeCell ref="AR204:AS204"/>
    <mergeCell ref="AT204:AU204"/>
    <mergeCell ref="AV204:AW204"/>
    <mergeCell ref="AI205:AJ205"/>
    <mergeCell ref="V205:W205"/>
    <mergeCell ref="I205:J205"/>
    <mergeCell ref="A205:F205"/>
    <mergeCell ref="AG205:AH205"/>
    <mergeCell ref="AX204:AY204"/>
    <mergeCell ref="AN203:AO203"/>
    <mergeCell ref="AP203:AQ203"/>
    <mergeCell ref="AR203:AS203"/>
    <mergeCell ref="AT203:AU203"/>
    <mergeCell ref="AV203:AW203"/>
    <mergeCell ref="AX203:AY203"/>
    <mergeCell ref="AN202:AO202"/>
    <mergeCell ref="AP202:AQ202"/>
    <mergeCell ref="AR202:AS202"/>
    <mergeCell ref="AT202:AU202"/>
    <mergeCell ref="AV202:AW202"/>
    <mergeCell ref="AX202:AY202"/>
    <mergeCell ref="AN201:AO201"/>
    <mergeCell ref="AP201:AQ201"/>
    <mergeCell ref="AR201:AS201"/>
    <mergeCell ref="AT201:AU201"/>
    <mergeCell ref="AV201:AW201"/>
    <mergeCell ref="AX201:AY201"/>
    <mergeCell ref="AN200:AO200"/>
    <mergeCell ref="AP200:AQ200"/>
    <mergeCell ref="AR200:AS200"/>
    <mergeCell ref="AT200:AU200"/>
    <mergeCell ref="AV200:AW200"/>
    <mergeCell ref="AX200:AY200"/>
    <mergeCell ref="AN199:AO199"/>
    <mergeCell ref="AP199:AQ199"/>
    <mergeCell ref="AR199:AS199"/>
    <mergeCell ref="AT199:AU199"/>
    <mergeCell ref="AV199:AW199"/>
    <mergeCell ref="AX199:AY199"/>
    <mergeCell ref="AN198:AO198"/>
    <mergeCell ref="AP198:AQ198"/>
    <mergeCell ref="AR198:AS198"/>
    <mergeCell ref="AT198:AU198"/>
    <mergeCell ref="AV198:AW198"/>
    <mergeCell ref="AX198:AY198"/>
    <mergeCell ref="AN197:AO197"/>
    <mergeCell ref="AP197:AQ197"/>
    <mergeCell ref="AR197:AS197"/>
    <mergeCell ref="AT197:AU197"/>
    <mergeCell ref="AV197:AW197"/>
    <mergeCell ref="AX197:AY197"/>
    <mergeCell ref="AN196:AO196"/>
    <mergeCell ref="AP196:AQ196"/>
    <mergeCell ref="AR196:AS196"/>
    <mergeCell ref="AT196:AU196"/>
    <mergeCell ref="AV196:AW196"/>
    <mergeCell ref="AX196:AY196"/>
    <mergeCell ref="AN195:AO195"/>
    <mergeCell ref="AP195:AQ195"/>
    <mergeCell ref="AR195:AS195"/>
    <mergeCell ref="AT195:AU195"/>
    <mergeCell ref="AV195:AW195"/>
    <mergeCell ref="AX195:AY195"/>
    <mergeCell ref="AN194:AO194"/>
    <mergeCell ref="AP194:AQ194"/>
    <mergeCell ref="AR194:AS194"/>
    <mergeCell ref="AT194:AU194"/>
    <mergeCell ref="AV194:AW194"/>
    <mergeCell ref="AX194:AY194"/>
    <mergeCell ref="AN193:AO193"/>
    <mergeCell ref="AP193:AQ193"/>
    <mergeCell ref="AR193:AS193"/>
    <mergeCell ref="AT193:AU193"/>
    <mergeCell ref="AV193:AW193"/>
    <mergeCell ref="AX193:AY193"/>
    <mergeCell ref="AN192:AO192"/>
    <mergeCell ref="AP192:AQ192"/>
    <mergeCell ref="AR192:AS192"/>
    <mergeCell ref="AT192:AU192"/>
    <mergeCell ref="AV192:AW192"/>
    <mergeCell ref="AX192:AY192"/>
    <mergeCell ref="AN191:AO191"/>
    <mergeCell ref="AP191:AQ191"/>
    <mergeCell ref="AR191:AS191"/>
    <mergeCell ref="AT191:AU191"/>
    <mergeCell ref="AV191:AW191"/>
    <mergeCell ref="AX191:AY191"/>
    <mergeCell ref="AN190:AO190"/>
    <mergeCell ref="AP190:AQ190"/>
    <mergeCell ref="AR190:AS190"/>
    <mergeCell ref="AT190:AU190"/>
    <mergeCell ref="AV190:AW190"/>
    <mergeCell ref="AX190:AY190"/>
    <mergeCell ref="AN189:AO189"/>
    <mergeCell ref="AP189:AQ189"/>
    <mergeCell ref="AR189:AS189"/>
    <mergeCell ref="AT189:AU189"/>
    <mergeCell ref="AV189:AW189"/>
    <mergeCell ref="AX189:AY189"/>
    <mergeCell ref="AN188:AO188"/>
    <mergeCell ref="AP188:AQ188"/>
    <mergeCell ref="AR188:AS188"/>
    <mergeCell ref="AT188:AU188"/>
    <mergeCell ref="AV188:AW188"/>
    <mergeCell ref="AX188:AY188"/>
    <mergeCell ref="AN187:AO187"/>
    <mergeCell ref="AP187:AQ187"/>
    <mergeCell ref="AR187:AS187"/>
    <mergeCell ref="AT187:AU187"/>
    <mergeCell ref="AV187:AW187"/>
    <mergeCell ref="AX187:AY187"/>
    <mergeCell ref="AN186:AO186"/>
    <mergeCell ref="AP186:AQ186"/>
    <mergeCell ref="AR186:AS186"/>
    <mergeCell ref="AT186:AU186"/>
    <mergeCell ref="AV186:AW186"/>
    <mergeCell ref="AX186:AY186"/>
    <mergeCell ref="AN185:AO185"/>
    <mergeCell ref="AP185:AQ185"/>
    <mergeCell ref="AR185:AS185"/>
    <mergeCell ref="AT185:AU185"/>
    <mergeCell ref="AV185:AW185"/>
    <mergeCell ref="AX185:AY185"/>
    <mergeCell ref="AN184:AO184"/>
    <mergeCell ref="AP184:AQ184"/>
    <mergeCell ref="AR184:AS184"/>
    <mergeCell ref="AT184:AU184"/>
    <mergeCell ref="AV184:AW184"/>
    <mergeCell ref="AX184:AY184"/>
    <mergeCell ref="AN183:AO183"/>
    <mergeCell ref="AP183:AQ183"/>
    <mergeCell ref="AR183:AS183"/>
    <mergeCell ref="AT183:AU183"/>
    <mergeCell ref="AV183:AW183"/>
    <mergeCell ref="AX183:AY183"/>
    <mergeCell ref="AN182:AO182"/>
    <mergeCell ref="AP182:AQ182"/>
    <mergeCell ref="AR182:AS182"/>
    <mergeCell ref="AT182:AU182"/>
    <mergeCell ref="AV182:AW182"/>
    <mergeCell ref="AX182:AY182"/>
    <mergeCell ref="AN181:AO181"/>
    <mergeCell ref="AP181:AQ181"/>
    <mergeCell ref="AR181:AS181"/>
    <mergeCell ref="AT181:AU181"/>
    <mergeCell ref="AV181:AW181"/>
    <mergeCell ref="AX181:AY181"/>
    <mergeCell ref="AN180:AO180"/>
    <mergeCell ref="AP180:AQ180"/>
    <mergeCell ref="AR180:AS180"/>
    <mergeCell ref="AT180:AU180"/>
    <mergeCell ref="AV180:AW180"/>
    <mergeCell ref="AX180:AY180"/>
    <mergeCell ref="AN179:AO179"/>
    <mergeCell ref="AP179:AQ179"/>
    <mergeCell ref="AR179:AS179"/>
    <mergeCell ref="AT179:AU179"/>
    <mergeCell ref="AV179:AW179"/>
    <mergeCell ref="AX179:AY179"/>
    <mergeCell ref="AN178:AO178"/>
    <mergeCell ref="AP178:AQ178"/>
    <mergeCell ref="AR178:AS178"/>
    <mergeCell ref="AT178:AU178"/>
    <mergeCell ref="AV178:AW178"/>
    <mergeCell ref="AX178:AY178"/>
    <mergeCell ref="AN177:AO177"/>
    <mergeCell ref="AP177:AQ177"/>
    <mergeCell ref="AR177:AS177"/>
    <mergeCell ref="AT177:AU177"/>
    <mergeCell ref="AV177:AW177"/>
    <mergeCell ref="AX177:AY177"/>
    <mergeCell ref="AN176:AO176"/>
    <mergeCell ref="AP176:AQ176"/>
    <mergeCell ref="AR176:AS176"/>
    <mergeCell ref="AT176:AU176"/>
    <mergeCell ref="AV176:AW176"/>
    <mergeCell ref="AX176:AY176"/>
    <mergeCell ref="AN175:AO175"/>
    <mergeCell ref="AP175:AQ175"/>
    <mergeCell ref="AR175:AS175"/>
    <mergeCell ref="AT175:AU175"/>
    <mergeCell ref="AV175:AW175"/>
    <mergeCell ref="AX175:AY175"/>
    <mergeCell ref="AN174:AO174"/>
    <mergeCell ref="AP174:AQ174"/>
    <mergeCell ref="AR174:AS174"/>
    <mergeCell ref="AT174:AU174"/>
    <mergeCell ref="AV174:AW174"/>
    <mergeCell ref="AX174:AY174"/>
    <mergeCell ref="AN173:AO173"/>
    <mergeCell ref="AP173:AQ173"/>
    <mergeCell ref="AR173:AS173"/>
    <mergeCell ref="AT173:AU173"/>
    <mergeCell ref="AV173:AW173"/>
    <mergeCell ref="AX173:AY173"/>
    <mergeCell ref="AN172:AO172"/>
    <mergeCell ref="AP172:AQ172"/>
    <mergeCell ref="AR172:AS172"/>
    <mergeCell ref="AT172:AU172"/>
    <mergeCell ref="AV172:AW172"/>
    <mergeCell ref="AX172:AY172"/>
    <mergeCell ref="AN171:AO171"/>
    <mergeCell ref="AP171:AQ171"/>
    <mergeCell ref="AR171:AS171"/>
    <mergeCell ref="AT171:AU171"/>
    <mergeCell ref="AV171:AW171"/>
    <mergeCell ref="AX171:AY171"/>
    <mergeCell ref="AN170:AO170"/>
    <mergeCell ref="AP170:AQ170"/>
    <mergeCell ref="AR170:AS170"/>
    <mergeCell ref="AT170:AU170"/>
    <mergeCell ref="AV170:AW170"/>
    <mergeCell ref="AX170:AY170"/>
    <mergeCell ref="AN169:AO169"/>
    <mergeCell ref="AP169:AQ169"/>
    <mergeCell ref="AR169:AS169"/>
    <mergeCell ref="AT169:AU169"/>
    <mergeCell ref="AV169:AW169"/>
    <mergeCell ref="AX169:AY169"/>
    <mergeCell ref="AN168:AO168"/>
    <mergeCell ref="AP168:AQ168"/>
    <mergeCell ref="AR168:AS168"/>
    <mergeCell ref="AT168:AU168"/>
    <mergeCell ref="AV168:AW168"/>
    <mergeCell ref="AX168:AY168"/>
    <mergeCell ref="AN167:AO167"/>
    <mergeCell ref="AP167:AQ167"/>
    <mergeCell ref="AR167:AS167"/>
    <mergeCell ref="AT167:AU167"/>
    <mergeCell ref="AV167:AW167"/>
    <mergeCell ref="AX167:AY167"/>
    <mergeCell ref="AN166:AO166"/>
    <mergeCell ref="AP166:AQ166"/>
    <mergeCell ref="AR166:AS166"/>
    <mergeCell ref="AT166:AU166"/>
    <mergeCell ref="AV166:AW166"/>
    <mergeCell ref="AX166:AY166"/>
    <mergeCell ref="AN165:AO165"/>
    <mergeCell ref="AP165:AQ165"/>
    <mergeCell ref="AR165:AS165"/>
    <mergeCell ref="AT165:AU165"/>
    <mergeCell ref="AV165:AW165"/>
    <mergeCell ref="AX165:AY165"/>
    <mergeCell ref="AN164:AO164"/>
    <mergeCell ref="AP164:AQ164"/>
    <mergeCell ref="AR164:AS164"/>
    <mergeCell ref="AT164:AU164"/>
    <mergeCell ref="AV164:AW164"/>
    <mergeCell ref="AX164:AY164"/>
    <mergeCell ref="AN163:AO163"/>
    <mergeCell ref="AP163:AQ163"/>
    <mergeCell ref="AR163:AS163"/>
    <mergeCell ref="AT163:AU163"/>
    <mergeCell ref="AV163:AW163"/>
    <mergeCell ref="AX163:AY163"/>
    <mergeCell ref="AN162:AO162"/>
    <mergeCell ref="AP162:AQ162"/>
    <mergeCell ref="AR162:AS162"/>
    <mergeCell ref="AT162:AU162"/>
    <mergeCell ref="AV162:AW162"/>
    <mergeCell ref="AX162:AY162"/>
    <mergeCell ref="AN161:AO161"/>
    <mergeCell ref="AP161:AQ161"/>
    <mergeCell ref="AR161:AS161"/>
    <mergeCell ref="AT161:AU161"/>
    <mergeCell ref="AV161:AW161"/>
    <mergeCell ref="AX161:AY161"/>
    <mergeCell ref="AN160:AO160"/>
    <mergeCell ref="AP160:AQ160"/>
    <mergeCell ref="AR160:AS160"/>
    <mergeCell ref="AT160:AU160"/>
    <mergeCell ref="AV160:AW160"/>
    <mergeCell ref="AX160:AY160"/>
    <mergeCell ref="AN159:AO159"/>
    <mergeCell ref="AP159:AQ159"/>
    <mergeCell ref="AR159:AS159"/>
    <mergeCell ref="AT159:AU159"/>
    <mergeCell ref="AV159:AW159"/>
    <mergeCell ref="AX159:AY159"/>
    <mergeCell ref="AN158:AO158"/>
    <mergeCell ref="AP158:AQ158"/>
    <mergeCell ref="AR158:AS158"/>
    <mergeCell ref="AT158:AU158"/>
    <mergeCell ref="AV158:AW158"/>
    <mergeCell ref="AX158:AY158"/>
    <mergeCell ref="AN157:AO157"/>
    <mergeCell ref="AP157:AQ157"/>
    <mergeCell ref="AR157:AS157"/>
    <mergeCell ref="AT157:AU157"/>
    <mergeCell ref="AV157:AW157"/>
    <mergeCell ref="AX157:AY157"/>
    <mergeCell ref="AN156:AO156"/>
    <mergeCell ref="AP156:AQ156"/>
    <mergeCell ref="AR156:AS156"/>
    <mergeCell ref="AT156:AU156"/>
    <mergeCell ref="AV156:AW156"/>
    <mergeCell ref="AX156:AY156"/>
    <mergeCell ref="AN155:AO155"/>
    <mergeCell ref="AP155:AQ155"/>
    <mergeCell ref="AR155:AS155"/>
    <mergeCell ref="AT155:AU155"/>
    <mergeCell ref="AV155:AW155"/>
    <mergeCell ref="AX155:AY155"/>
    <mergeCell ref="AN154:AO154"/>
    <mergeCell ref="AP154:AQ154"/>
    <mergeCell ref="AR154:AS154"/>
    <mergeCell ref="AT154:AU154"/>
    <mergeCell ref="AV154:AW154"/>
    <mergeCell ref="AX154:AY154"/>
    <mergeCell ref="AN153:AO153"/>
    <mergeCell ref="AP153:AQ153"/>
    <mergeCell ref="AR153:AS153"/>
    <mergeCell ref="AT153:AU153"/>
    <mergeCell ref="AV153:AW153"/>
    <mergeCell ref="AX153:AY153"/>
    <mergeCell ref="AN152:AO152"/>
    <mergeCell ref="AP152:AQ152"/>
    <mergeCell ref="AR152:AS152"/>
    <mergeCell ref="AT152:AU152"/>
    <mergeCell ref="AV152:AW152"/>
    <mergeCell ref="AX152:AY152"/>
    <mergeCell ref="AN151:AO151"/>
    <mergeCell ref="AP151:AQ151"/>
    <mergeCell ref="AR151:AS151"/>
    <mergeCell ref="AT151:AU151"/>
    <mergeCell ref="AV151:AW151"/>
    <mergeCell ref="AX151:AY151"/>
    <mergeCell ref="AN150:AO150"/>
    <mergeCell ref="AP150:AQ150"/>
    <mergeCell ref="AR150:AS150"/>
    <mergeCell ref="AT150:AU150"/>
    <mergeCell ref="AV150:AW150"/>
    <mergeCell ref="AX150:AY150"/>
    <mergeCell ref="AN149:AO149"/>
    <mergeCell ref="AP149:AQ149"/>
    <mergeCell ref="AR149:AS149"/>
    <mergeCell ref="AT149:AU149"/>
    <mergeCell ref="AV149:AW149"/>
    <mergeCell ref="AX149:AY149"/>
    <mergeCell ref="AN148:AO148"/>
    <mergeCell ref="AP148:AQ148"/>
    <mergeCell ref="AR148:AS148"/>
    <mergeCell ref="AT148:AU148"/>
    <mergeCell ref="AV148:AW148"/>
    <mergeCell ref="AX148:AY148"/>
    <mergeCell ref="AN147:AO147"/>
    <mergeCell ref="AP147:AQ147"/>
    <mergeCell ref="AR147:AS147"/>
    <mergeCell ref="AT147:AU147"/>
    <mergeCell ref="AV147:AW147"/>
    <mergeCell ref="AX147:AY147"/>
    <mergeCell ref="AN146:AO146"/>
    <mergeCell ref="AP146:AQ146"/>
    <mergeCell ref="AR146:AS146"/>
    <mergeCell ref="AT146:AU146"/>
    <mergeCell ref="AV146:AW146"/>
    <mergeCell ref="AX146:AY146"/>
    <mergeCell ref="AN145:AO145"/>
    <mergeCell ref="AP145:AQ145"/>
    <mergeCell ref="AR145:AS145"/>
    <mergeCell ref="AT145:AU145"/>
    <mergeCell ref="AV145:AW145"/>
    <mergeCell ref="AX145:AY145"/>
    <mergeCell ref="AV141:AW141"/>
    <mergeCell ref="AN143:AY143"/>
    <mergeCell ref="AN144:AO144"/>
    <mergeCell ref="AP144:AQ144"/>
    <mergeCell ref="AR144:AS144"/>
    <mergeCell ref="AT144:AU144"/>
    <mergeCell ref="AV144:AW144"/>
    <mergeCell ref="AX144:AY144"/>
    <mergeCell ref="AN141:AS141"/>
    <mergeCell ref="AN140:AO140"/>
    <mergeCell ref="AP140:AQ140"/>
    <mergeCell ref="AR140:AS140"/>
    <mergeCell ref="AT140:AU140"/>
    <mergeCell ref="AV140:AW140"/>
    <mergeCell ref="AX140:AY140"/>
    <mergeCell ref="AN139:AO139"/>
    <mergeCell ref="AP139:AQ139"/>
    <mergeCell ref="AR139:AS139"/>
    <mergeCell ref="AT139:AU139"/>
    <mergeCell ref="AV139:AW139"/>
    <mergeCell ref="AX139:AY139"/>
    <mergeCell ref="AN138:AO138"/>
    <mergeCell ref="AP138:AQ138"/>
    <mergeCell ref="AR138:AS138"/>
    <mergeCell ref="AT138:AU138"/>
    <mergeCell ref="AV138:AW138"/>
    <mergeCell ref="AX138:AY138"/>
    <mergeCell ref="AN137:AO137"/>
    <mergeCell ref="AP137:AQ137"/>
    <mergeCell ref="AR137:AS137"/>
    <mergeCell ref="AT137:AU137"/>
    <mergeCell ref="AV137:AW137"/>
    <mergeCell ref="AX137:AY137"/>
    <mergeCell ref="AN136:AO136"/>
    <mergeCell ref="AP136:AQ136"/>
    <mergeCell ref="AR136:AS136"/>
    <mergeCell ref="AT136:AU136"/>
    <mergeCell ref="AV136:AW136"/>
    <mergeCell ref="AX136:AY136"/>
    <mergeCell ref="AN135:AO135"/>
    <mergeCell ref="AP135:AQ135"/>
    <mergeCell ref="AR135:AS135"/>
    <mergeCell ref="AT135:AU135"/>
    <mergeCell ref="AV135:AW135"/>
    <mergeCell ref="AX135:AY135"/>
    <mergeCell ref="AN134:AO134"/>
    <mergeCell ref="AP134:AQ134"/>
    <mergeCell ref="AR134:AS134"/>
    <mergeCell ref="AT134:AU134"/>
    <mergeCell ref="AV134:AW134"/>
    <mergeCell ref="AX134:AY134"/>
    <mergeCell ref="AN133:AO133"/>
    <mergeCell ref="AP133:AQ133"/>
    <mergeCell ref="AR133:AS133"/>
    <mergeCell ref="AT133:AU133"/>
    <mergeCell ref="AV133:AW133"/>
    <mergeCell ref="AX133:AY133"/>
    <mergeCell ref="AN132:AO132"/>
    <mergeCell ref="AP132:AQ132"/>
    <mergeCell ref="AR132:AS132"/>
    <mergeCell ref="AT132:AU132"/>
    <mergeCell ref="AV132:AW132"/>
    <mergeCell ref="AX132:AY132"/>
    <mergeCell ref="AN131:AO131"/>
    <mergeCell ref="AP131:AQ131"/>
    <mergeCell ref="AR131:AS131"/>
    <mergeCell ref="AT131:AU131"/>
    <mergeCell ref="AV131:AW131"/>
    <mergeCell ref="AX131:AY131"/>
    <mergeCell ref="AN130:AO130"/>
    <mergeCell ref="AP130:AQ130"/>
    <mergeCell ref="AR130:AS130"/>
    <mergeCell ref="AT130:AU130"/>
    <mergeCell ref="AV130:AW130"/>
    <mergeCell ref="AX130:AY130"/>
    <mergeCell ref="AN129:AO129"/>
    <mergeCell ref="AP129:AQ129"/>
    <mergeCell ref="AR129:AS129"/>
    <mergeCell ref="AT129:AU129"/>
    <mergeCell ref="AV129:AW129"/>
    <mergeCell ref="AX129:AY129"/>
    <mergeCell ref="AN128:AO128"/>
    <mergeCell ref="AP128:AQ128"/>
    <mergeCell ref="AR128:AS128"/>
    <mergeCell ref="AT128:AU128"/>
    <mergeCell ref="AV128:AW128"/>
    <mergeCell ref="AX128:AY128"/>
    <mergeCell ref="AN127:AO127"/>
    <mergeCell ref="AP127:AQ127"/>
    <mergeCell ref="AR127:AS127"/>
    <mergeCell ref="AT127:AU127"/>
    <mergeCell ref="AV127:AW127"/>
    <mergeCell ref="AX127:AY127"/>
    <mergeCell ref="AN126:AO126"/>
    <mergeCell ref="AP126:AQ126"/>
    <mergeCell ref="AR126:AS126"/>
    <mergeCell ref="AT126:AU126"/>
    <mergeCell ref="AV126:AW126"/>
    <mergeCell ref="AX126:AY126"/>
    <mergeCell ref="AN125:AO125"/>
    <mergeCell ref="AP125:AQ125"/>
    <mergeCell ref="AR125:AS125"/>
    <mergeCell ref="AT125:AU125"/>
    <mergeCell ref="AV125:AW125"/>
    <mergeCell ref="AX125:AY125"/>
    <mergeCell ref="AN124:AO124"/>
    <mergeCell ref="AP124:AQ124"/>
    <mergeCell ref="AR124:AS124"/>
    <mergeCell ref="AT124:AU124"/>
    <mergeCell ref="AV124:AW124"/>
    <mergeCell ref="AX124:AY124"/>
    <mergeCell ref="AN123:AO123"/>
    <mergeCell ref="AP123:AQ123"/>
    <mergeCell ref="AR123:AS123"/>
    <mergeCell ref="AT123:AU123"/>
    <mergeCell ref="AV123:AW123"/>
    <mergeCell ref="AX123:AY123"/>
    <mergeCell ref="AN122:AO122"/>
    <mergeCell ref="AP122:AQ122"/>
    <mergeCell ref="AR122:AS122"/>
    <mergeCell ref="AT122:AU122"/>
    <mergeCell ref="AV122:AW122"/>
    <mergeCell ref="AX122:AY122"/>
    <mergeCell ref="AN121:AO121"/>
    <mergeCell ref="AP121:AQ121"/>
    <mergeCell ref="AR121:AS121"/>
    <mergeCell ref="AT121:AU121"/>
    <mergeCell ref="AV121:AW121"/>
    <mergeCell ref="AX121:AY121"/>
    <mergeCell ref="AN120:AO120"/>
    <mergeCell ref="AP120:AQ120"/>
    <mergeCell ref="AR120:AS120"/>
    <mergeCell ref="AT120:AU120"/>
    <mergeCell ref="AV120:AW120"/>
    <mergeCell ref="AX120:AY120"/>
    <mergeCell ref="AN119:AO119"/>
    <mergeCell ref="AP119:AQ119"/>
    <mergeCell ref="AR119:AS119"/>
    <mergeCell ref="AT119:AU119"/>
    <mergeCell ref="AV119:AW119"/>
    <mergeCell ref="AX119:AY119"/>
    <mergeCell ref="AN118:AO118"/>
    <mergeCell ref="AP118:AQ118"/>
    <mergeCell ref="AR118:AS118"/>
    <mergeCell ref="AT118:AU118"/>
    <mergeCell ref="AV118:AW118"/>
    <mergeCell ref="AX118:AY118"/>
    <mergeCell ref="AN117:AO117"/>
    <mergeCell ref="AP117:AQ117"/>
    <mergeCell ref="AR117:AS117"/>
    <mergeCell ref="AT117:AU117"/>
    <mergeCell ref="AV117:AW117"/>
    <mergeCell ref="AX117:AY117"/>
    <mergeCell ref="AN116:AO116"/>
    <mergeCell ref="AP116:AQ116"/>
    <mergeCell ref="AR116:AS116"/>
    <mergeCell ref="AT116:AU116"/>
    <mergeCell ref="AV116:AW116"/>
    <mergeCell ref="AX116:AY116"/>
    <mergeCell ref="AN115:AO115"/>
    <mergeCell ref="AP115:AQ115"/>
    <mergeCell ref="AR115:AS115"/>
    <mergeCell ref="AT115:AU115"/>
    <mergeCell ref="AV115:AW115"/>
    <mergeCell ref="AX115:AY115"/>
    <mergeCell ref="AN114:AO114"/>
    <mergeCell ref="AP114:AQ114"/>
    <mergeCell ref="AR114:AS114"/>
    <mergeCell ref="AT114:AU114"/>
    <mergeCell ref="AV114:AW114"/>
    <mergeCell ref="AX114:AY114"/>
    <mergeCell ref="AN113:AO113"/>
    <mergeCell ref="AP113:AQ113"/>
    <mergeCell ref="AR113:AS113"/>
    <mergeCell ref="AT113:AU113"/>
    <mergeCell ref="AV113:AW113"/>
    <mergeCell ref="AX113:AY113"/>
    <mergeCell ref="AN112:AO112"/>
    <mergeCell ref="AP112:AQ112"/>
    <mergeCell ref="AR112:AS112"/>
    <mergeCell ref="AT112:AU112"/>
    <mergeCell ref="AV112:AW112"/>
    <mergeCell ref="AX112:AY112"/>
    <mergeCell ref="AN111:AO111"/>
    <mergeCell ref="AP111:AQ111"/>
    <mergeCell ref="AR111:AS111"/>
    <mergeCell ref="AT111:AU111"/>
    <mergeCell ref="AV111:AW111"/>
    <mergeCell ref="AX111:AY111"/>
    <mergeCell ref="AN110:AO110"/>
    <mergeCell ref="AP110:AQ110"/>
    <mergeCell ref="AR110:AS110"/>
    <mergeCell ref="AT110:AU110"/>
    <mergeCell ref="AV110:AW110"/>
    <mergeCell ref="AX110:AY110"/>
    <mergeCell ref="AN109:AO109"/>
    <mergeCell ref="AP109:AQ109"/>
    <mergeCell ref="AR109:AS109"/>
    <mergeCell ref="AT109:AU109"/>
    <mergeCell ref="AV109:AW109"/>
    <mergeCell ref="AX109:AY109"/>
    <mergeCell ref="AN108:AO108"/>
    <mergeCell ref="AP108:AQ108"/>
    <mergeCell ref="AR108:AS108"/>
    <mergeCell ref="AT108:AU108"/>
    <mergeCell ref="AV108:AW108"/>
    <mergeCell ref="AX108:AY108"/>
    <mergeCell ref="AN107:AO107"/>
    <mergeCell ref="AP107:AQ107"/>
    <mergeCell ref="AR107:AS107"/>
    <mergeCell ref="AT107:AU107"/>
    <mergeCell ref="AV107:AW107"/>
    <mergeCell ref="AX107:AY107"/>
    <mergeCell ref="AN106:AO106"/>
    <mergeCell ref="AP106:AQ106"/>
    <mergeCell ref="AR106:AS106"/>
    <mergeCell ref="AT106:AU106"/>
    <mergeCell ref="AV106:AW106"/>
    <mergeCell ref="AX106:AY106"/>
    <mergeCell ref="AN105:AO105"/>
    <mergeCell ref="AP105:AQ105"/>
    <mergeCell ref="AR105:AS105"/>
    <mergeCell ref="AT105:AU105"/>
    <mergeCell ref="AV105:AW105"/>
    <mergeCell ref="AX105:AY105"/>
    <mergeCell ref="AN104:AO104"/>
    <mergeCell ref="AP104:AQ104"/>
    <mergeCell ref="AR104:AS104"/>
    <mergeCell ref="AT104:AU104"/>
    <mergeCell ref="AV104:AW104"/>
    <mergeCell ref="AX104:AY104"/>
    <mergeCell ref="AN103:AO103"/>
    <mergeCell ref="AP103:AQ103"/>
    <mergeCell ref="AR103:AS103"/>
    <mergeCell ref="AT103:AU103"/>
    <mergeCell ref="AV103:AW103"/>
    <mergeCell ref="AX103:AY103"/>
    <mergeCell ref="AN102:AO102"/>
    <mergeCell ref="AP102:AQ102"/>
    <mergeCell ref="AR102:AS102"/>
    <mergeCell ref="AT102:AU102"/>
    <mergeCell ref="AV102:AW102"/>
    <mergeCell ref="AX102:AY102"/>
    <mergeCell ref="AN101:AO101"/>
    <mergeCell ref="AP101:AQ101"/>
    <mergeCell ref="AR101:AS101"/>
    <mergeCell ref="AT101:AU101"/>
    <mergeCell ref="AV101:AW101"/>
    <mergeCell ref="AX101:AY101"/>
    <mergeCell ref="AN100:AO100"/>
    <mergeCell ref="AP100:AQ100"/>
    <mergeCell ref="AR100:AS100"/>
    <mergeCell ref="AT100:AU100"/>
    <mergeCell ref="AV100:AW100"/>
    <mergeCell ref="AX100:AY100"/>
    <mergeCell ref="AN99:AO99"/>
    <mergeCell ref="AP99:AQ99"/>
    <mergeCell ref="AR99:AS99"/>
    <mergeCell ref="AT99:AU99"/>
    <mergeCell ref="AV99:AW99"/>
    <mergeCell ref="AX99:AY99"/>
    <mergeCell ref="AN98:AO98"/>
    <mergeCell ref="AP98:AQ98"/>
    <mergeCell ref="AR98:AS98"/>
    <mergeCell ref="AT98:AU98"/>
    <mergeCell ref="AV98:AW98"/>
    <mergeCell ref="AX98:AY98"/>
    <mergeCell ref="AN97:AO97"/>
    <mergeCell ref="AP97:AQ97"/>
    <mergeCell ref="AR97:AS97"/>
    <mergeCell ref="AT97:AU97"/>
    <mergeCell ref="AV97:AW97"/>
    <mergeCell ref="AX97:AY97"/>
    <mergeCell ref="AN96:AO96"/>
    <mergeCell ref="AP96:AQ96"/>
    <mergeCell ref="AR96:AS96"/>
    <mergeCell ref="AT96:AU96"/>
    <mergeCell ref="AV96:AW96"/>
    <mergeCell ref="AX96:AY96"/>
    <mergeCell ref="AN95:AO95"/>
    <mergeCell ref="AP95:AQ95"/>
    <mergeCell ref="AR95:AS95"/>
    <mergeCell ref="AT95:AU95"/>
    <mergeCell ref="AV95:AW95"/>
    <mergeCell ref="AX95:AY95"/>
    <mergeCell ref="AN94:AO94"/>
    <mergeCell ref="AP94:AQ94"/>
    <mergeCell ref="AR94:AS94"/>
    <mergeCell ref="AT94:AU94"/>
    <mergeCell ref="AV94:AW94"/>
    <mergeCell ref="AX94:AY94"/>
    <mergeCell ref="AN93:AO93"/>
    <mergeCell ref="AP93:AQ93"/>
    <mergeCell ref="AR93:AS93"/>
    <mergeCell ref="AT93:AU93"/>
    <mergeCell ref="AV93:AW93"/>
    <mergeCell ref="AX93:AY93"/>
    <mergeCell ref="AV89:AW89"/>
    <mergeCell ref="AN91:AY91"/>
    <mergeCell ref="AN92:AO92"/>
    <mergeCell ref="AP92:AQ92"/>
    <mergeCell ref="AR92:AS92"/>
    <mergeCell ref="AT92:AU92"/>
    <mergeCell ref="AV92:AW92"/>
    <mergeCell ref="AX92:AY92"/>
    <mergeCell ref="AN88:AO88"/>
    <mergeCell ref="AP88:AQ88"/>
    <mergeCell ref="AR88:AS88"/>
    <mergeCell ref="AT88:AU88"/>
    <mergeCell ref="AV88:AW88"/>
    <mergeCell ref="AX88:AY88"/>
    <mergeCell ref="AN87:AO87"/>
    <mergeCell ref="AP87:AQ87"/>
    <mergeCell ref="AR87:AS87"/>
    <mergeCell ref="AT87:AU87"/>
    <mergeCell ref="AV87:AW87"/>
    <mergeCell ref="AX87:AY87"/>
    <mergeCell ref="AN86:AO86"/>
    <mergeCell ref="AP86:AQ86"/>
    <mergeCell ref="AR86:AS86"/>
    <mergeCell ref="AT86:AU86"/>
    <mergeCell ref="AV86:AW86"/>
    <mergeCell ref="AX86:AY86"/>
    <mergeCell ref="AN85:AO85"/>
    <mergeCell ref="AP85:AQ85"/>
    <mergeCell ref="AR85:AS85"/>
    <mergeCell ref="AT85:AU85"/>
    <mergeCell ref="AV85:AW85"/>
    <mergeCell ref="AX85:AY85"/>
    <mergeCell ref="AN84:AO84"/>
    <mergeCell ref="AP84:AQ84"/>
    <mergeCell ref="AR84:AS84"/>
    <mergeCell ref="AT84:AU84"/>
    <mergeCell ref="AV84:AW84"/>
    <mergeCell ref="AX84:AY84"/>
    <mergeCell ref="AN83:AO83"/>
    <mergeCell ref="AP83:AQ83"/>
    <mergeCell ref="AR83:AS83"/>
    <mergeCell ref="AT83:AU83"/>
    <mergeCell ref="AV83:AW83"/>
    <mergeCell ref="AX83:AY83"/>
    <mergeCell ref="AN82:AO82"/>
    <mergeCell ref="AP82:AQ82"/>
    <mergeCell ref="AR82:AS82"/>
    <mergeCell ref="AT82:AU82"/>
    <mergeCell ref="AV82:AW82"/>
    <mergeCell ref="AX82:AY82"/>
    <mergeCell ref="AN81:AO81"/>
    <mergeCell ref="AP81:AQ81"/>
    <mergeCell ref="AR81:AS81"/>
    <mergeCell ref="AT81:AU81"/>
    <mergeCell ref="AV81:AW81"/>
    <mergeCell ref="AX81:AY81"/>
    <mergeCell ref="AN80:AO80"/>
    <mergeCell ref="AP80:AQ80"/>
    <mergeCell ref="AR80:AS80"/>
    <mergeCell ref="AT80:AU80"/>
    <mergeCell ref="AV80:AW80"/>
    <mergeCell ref="AX80:AY80"/>
    <mergeCell ref="AN79:AO79"/>
    <mergeCell ref="AP79:AQ79"/>
    <mergeCell ref="AR79:AS79"/>
    <mergeCell ref="AT79:AU79"/>
    <mergeCell ref="AV79:AW79"/>
    <mergeCell ref="AX79:AY79"/>
    <mergeCell ref="AN78:AO78"/>
    <mergeCell ref="AP78:AQ78"/>
    <mergeCell ref="AR78:AS78"/>
    <mergeCell ref="AT78:AU78"/>
    <mergeCell ref="AV78:AW78"/>
    <mergeCell ref="AX78:AY78"/>
    <mergeCell ref="AN77:AO77"/>
    <mergeCell ref="AP77:AQ77"/>
    <mergeCell ref="AR77:AS77"/>
    <mergeCell ref="AT77:AU77"/>
    <mergeCell ref="AV77:AW77"/>
    <mergeCell ref="AX77:AY77"/>
    <mergeCell ref="AN76:AO76"/>
    <mergeCell ref="AP76:AQ76"/>
    <mergeCell ref="AR76:AS76"/>
    <mergeCell ref="AT76:AU76"/>
    <mergeCell ref="AV76:AW76"/>
    <mergeCell ref="AX76:AY76"/>
    <mergeCell ref="AN75:AO75"/>
    <mergeCell ref="AP75:AQ75"/>
    <mergeCell ref="AR75:AS75"/>
    <mergeCell ref="AT75:AU75"/>
    <mergeCell ref="AV75:AW75"/>
    <mergeCell ref="AX75:AY75"/>
    <mergeCell ref="AN74:AO74"/>
    <mergeCell ref="AP74:AQ74"/>
    <mergeCell ref="AR74:AS74"/>
    <mergeCell ref="AT74:AU74"/>
    <mergeCell ref="AV74:AW74"/>
    <mergeCell ref="AX74:AY74"/>
    <mergeCell ref="AN73:AO73"/>
    <mergeCell ref="AP73:AQ73"/>
    <mergeCell ref="AR73:AS73"/>
    <mergeCell ref="AT73:AU73"/>
    <mergeCell ref="AV73:AW73"/>
    <mergeCell ref="AX73:AY73"/>
    <mergeCell ref="AN72:AO72"/>
    <mergeCell ref="AP72:AQ72"/>
    <mergeCell ref="AR72:AS72"/>
    <mergeCell ref="AT72:AU72"/>
    <mergeCell ref="AV72:AW72"/>
    <mergeCell ref="AX72:AY72"/>
    <mergeCell ref="AN71:AO71"/>
    <mergeCell ref="AP71:AQ71"/>
    <mergeCell ref="AR71:AS71"/>
    <mergeCell ref="AT71:AU71"/>
    <mergeCell ref="AV71:AW71"/>
    <mergeCell ref="AX71:AY71"/>
    <mergeCell ref="AN70:AO70"/>
    <mergeCell ref="AP70:AQ70"/>
    <mergeCell ref="AR70:AS70"/>
    <mergeCell ref="AT70:AU70"/>
    <mergeCell ref="AV70:AW70"/>
    <mergeCell ref="AX70:AY70"/>
    <mergeCell ref="AN69:AO69"/>
    <mergeCell ref="AP69:AQ69"/>
    <mergeCell ref="AR69:AS69"/>
    <mergeCell ref="AT69:AU69"/>
    <mergeCell ref="AV69:AW69"/>
    <mergeCell ref="AX69:AY69"/>
    <mergeCell ref="AN68:AO68"/>
    <mergeCell ref="AP68:AQ68"/>
    <mergeCell ref="AR68:AS68"/>
    <mergeCell ref="AT68:AU68"/>
    <mergeCell ref="AV68:AW68"/>
    <mergeCell ref="AX68:AY68"/>
    <mergeCell ref="AN67:AO67"/>
    <mergeCell ref="AP67:AQ67"/>
    <mergeCell ref="AR67:AS67"/>
    <mergeCell ref="AT67:AU67"/>
    <mergeCell ref="AV67:AW67"/>
    <mergeCell ref="AX67:AY67"/>
    <mergeCell ref="AN66:AO66"/>
    <mergeCell ref="AP66:AQ66"/>
    <mergeCell ref="AR66:AS66"/>
    <mergeCell ref="AT66:AU66"/>
    <mergeCell ref="AV66:AW66"/>
    <mergeCell ref="AX66:AY66"/>
    <mergeCell ref="AN65:AO65"/>
    <mergeCell ref="AP65:AQ65"/>
    <mergeCell ref="AR65:AS65"/>
    <mergeCell ref="AT65:AU65"/>
    <mergeCell ref="AV65:AW65"/>
    <mergeCell ref="AX65:AY65"/>
    <mergeCell ref="AN64:AO64"/>
    <mergeCell ref="AP64:AQ64"/>
    <mergeCell ref="AR64:AS64"/>
    <mergeCell ref="AT64:AU64"/>
    <mergeCell ref="AV64:AW64"/>
    <mergeCell ref="AX64:AY64"/>
    <mergeCell ref="AN63:AO63"/>
    <mergeCell ref="AP63:AQ63"/>
    <mergeCell ref="AR63:AS63"/>
    <mergeCell ref="AT63:AU63"/>
    <mergeCell ref="AV63:AW63"/>
    <mergeCell ref="AX63:AY63"/>
    <mergeCell ref="AN62:AO62"/>
    <mergeCell ref="AP62:AQ62"/>
    <mergeCell ref="AR62:AS62"/>
    <mergeCell ref="AT62:AU62"/>
    <mergeCell ref="AV62:AW62"/>
    <mergeCell ref="AX62:AY62"/>
    <mergeCell ref="AN61:AO61"/>
    <mergeCell ref="AP61:AQ61"/>
    <mergeCell ref="AR61:AS61"/>
    <mergeCell ref="AT61:AU61"/>
    <mergeCell ref="AV61:AW61"/>
    <mergeCell ref="AX61:AY61"/>
    <mergeCell ref="AN60:AO60"/>
    <mergeCell ref="AP60:AQ60"/>
    <mergeCell ref="AR60:AS60"/>
    <mergeCell ref="AT60:AU60"/>
    <mergeCell ref="AV60:AW60"/>
    <mergeCell ref="AX60:AY60"/>
    <mergeCell ref="AN59:AO59"/>
    <mergeCell ref="AP59:AQ59"/>
    <mergeCell ref="AR59:AS59"/>
    <mergeCell ref="AT59:AU59"/>
    <mergeCell ref="AV59:AW59"/>
    <mergeCell ref="AX59:AY59"/>
    <mergeCell ref="AN58:AO58"/>
    <mergeCell ref="AP58:AQ58"/>
    <mergeCell ref="AR58:AS58"/>
    <mergeCell ref="AT58:AU58"/>
    <mergeCell ref="AV58:AW58"/>
    <mergeCell ref="AX58:AY58"/>
    <mergeCell ref="AN57:AO57"/>
    <mergeCell ref="AP57:AQ57"/>
    <mergeCell ref="AR57:AS57"/>
    <mergeCell ref="AT57:AU57"/>
    <mergeCell ref="AV57:AW57"/>
    <mergeCell ref="AX57:AY57"/>
    <mergeCell ref="AN56:AO56"/>
    <mergeCell ref="AP56:AQ56"/>
    <mergeCell ref="AR56:AS56"/>
    <mergeCell ref="AT56:AU56"/>
    <mergeCell ref="AV56:AW56"/>
    <mergeCell ref="AX56:AY56"/>
    <mergeCell ref="AN55:AO55"/>
    <mergeCell ref="AP55:AQ55"/>
    <mergeCell ref="AR55:AS55"/>
    <mergeCell ref="AT55:AU55"/>
    <mergeCell ref="AV55:AW55"/>
    <mergeCell ref="AX55:AY55"/>
    <mergeCell ref="AN54:AO54"/>
    <mergeCell ref="AP54:AQ54"/>
    <mergeCell ref="AR54:AS54"/>
    <mergeCell ref="AT54:AU54"/>
    <mergeCell ref="AV54:AW54"/>
    <mergeCell ref="AX54:AY54"/>
    <mergeCell ref="AN53:AO53"/>
    <mergeCell ref="AP53:AQ53"/>
    <mergeCell ref="AR53:AS53"/>
    <mergeCell ref="AT53:AU53"/>
    <mergeCell ref="AV53:AW53"/>
    <mergeCell ref="AX53:AY53"/>
    <mergeCell ref="AV49:AW49"/>
    <mergeCell ref="AN51:AY51"/>
    <mergeCell ref="AN52:AO52"/>
    <mergeCell ref="AP52:AQ52"/>
    <mergeCell ref="AR52:AS52"/>
    <mergeCell ref="AT52:AU52"/>
    <mergeCell ref="AV52:AW52"/>
    <mergeCell ref="AX52:AY52"/>
    <mergeCell ref="AN48:AO48"/>
    <mergeCell ref="AP48:AQ48"/>
    <mergeCell ref="AR48:AS48"/>
    <mergeCell ref="AT48:AU48"/>
    <mergeCell ref="AV48:AW48"/>
    <mergeCell ref="AX48:AY48"/>
    <mergeCell ref="AN47:AO47"/>
    <mergeCell ref="AP47:AQ47"/>
    <mergeCell ref="AR47:AS47"/>
    <mergeCell ref="AT47:AU47"/>
    <mergeCell ref="AV47:AW47"/>
    <mergeCell ref="AX47:AY47"/>
    <mergeCell ref="AN46:AO46"/>
    <mergeCell ref="AP46:AQ46"/>
    <mergeCell ref="AR46:AS46"/>
    <mergeCell ref="AT46:AU46"/>
    <mergeCell ref="AV46:AW46"/>
    <mergeCell ref="AX46:AY46"/>
    <mergeCell ref="AN45:AO45"/>
    <mergeCell ref="AP45:AQ45"/>
    <mergeCell ref="AR45:AS45"/>
    <mergeCell ref="AT45:AU45"/>
    <mergeCell ref="AV45:AW45"/>
    <mergeCell ref="AX45:AY45"/>
    <mergeCell ref="AN44:AO44"/>
    <mergeCell ref="AP44:AQ44"/>
    <mergeCell ref="AR44:AS44"/>
    <mergeCell ref="AT44:AU44"/>
    <mergeCell ref="AV44:AW44"/>
    <mergeCell ref="AX44:AY44"/>
    <mergeCell ref="AN43:AO43"/>
    <mergeCell ref="AP43:AQ43"/>
    <mergeCell ref="AR43:AS43"/>
    <mergeCell ref="AT43:AU43"/>
    <mergeCell ref="AV43:AW43"/>
    <mergeCell ref="AX43:AY43"/>
    <mergeCell ref="AN42:AO42"/>
    <mergeCell ref="AP42:AQ42"/>
    <mergeCell ref="AR42:AS42"/>
    <mergeCell ref="AT42:AU42"/>
    <mergeCell ref="AV42:AW42"/>
    <mergeCell ref="AX42:AY42"/>
    <mergeCell ref="AN41:AO41"/>
    <mergeCell ref="AP41:AQ41"/>
    <mergeCell ref="AR41:AS41"/>
    <mergeCell ref="AT41:AU41"/>
    <mergeCell ref="AV41:AW41"/>
    <mergeCell ref="AX41:AY41"/>
    <mergeCell ref="AN40:AO40"/>
    <mergeCell ref="AP40:AQ40"/>
    <mergeCell ref="AR40:AS40"/>
    <mergeCell ref="AT40:AU40"/>
    <mergeCell ref="AV40:AW40"/>
    <mergeCell ref="AX40:AY40"/>
    <mergeCell ref="AN39:AO39"/>
    <mergeCell ref="AP39:AQ39"/>
    <mergeCell ref="AR39:AS39"/>
    <mergeCell ref="AT39:AU39"/>
    <mergeCell ref="AV39:AW39"/>
    <mergeCell ref="AX39:AY39"/>
    <mergeCell ref="AN38:AO38"/>
    <mergeCell ref="AP38:AQ38"/>
    <mergeCell ref="AR38:AS38"/>
    <mergeCell ref="AT38:AU38"/>
    <mergeCell ref="AV38:AW38"/>
    <mergeCell ref="AX38:AY38"/>
    <mergeCell ref="AN37:AO37"/>
    <mergeCell ref="AP37:AQ37"/>
    <mergeCell ref="AR37:AS37"/>
    <mergeCell ref="AT37:AU37"/>
    <mergeCell ref="AV37:AW37"/>
    <mergeCell ref="AX37:AY37"/>
    <mergeCell ref="AN36:AO36"/>
    <mergeCell ref="AP36:AQ36"/>
    <mergeCell ref="AR36:AS36"/>
    <mergeCell ref="AT36:AU36"/>
    <mergeCell ref="AV36:AW36"/>
    <mergeCell ref="AX36:AY36"/>
    <mergeCell ref="AN35:AO35"/>
    <mergeCell ref="AP35:AQ35"/>
    <mergeCell ref="AR35:AS35"/>
    <mergeCell ref="AT35:AU35"/>
    <mergeCell ref="AV35:AW35"/>
    <mergeCell ref="AX35:AY35"/>
    <mergeCell ref="AN34:AO34"/>
    <mergeCell ref="AP34:AQ34"/>
    <mergeCell ref="AR34:AS34"/>
    <mergeCell ref="AT34:AU34"/>
    <mergeCell ref="AV34:AW34"/>
    <mergeCell ref="AX34:AY34"/>
    <mergeCell ref="AN33:AO33"/>
    <mergeCell ref="AP33:AQ33"/>
    <mergeCell ref="AR33:AS33"/>
    <mergeCell ref="AT33:AU33"/>
    <mergeCell ref="AV33:AW33"/>
    <mergeCell ref="AX33:AY33"/>
    <mergeCell ref="AN32:AO32"/>
    <mergeCell ref="AP32:AQ32"/>
    <mergeCell ref="AR32:AS32"/>
    <mergeCell ref="AT32:AU32"/>
    <mergeCell ref="AV32:AW32"/>
    <mergeCell ref="AX32:AY32"/>
    <mergeCell ref="AN31:AO31"/>
    <mergeCell ref="AP31:AQ31"/>
    <mergeCell ref="AR31:AS31"/>
    <mergeCell ref="AT31:AU31"/>
    <mergeCell ref="AV31:AW31"/>
    <mergeCell ref="AX31:AY31"/>
    <mergeCell ref="AN30:AO30"/>
    <mergeCell ref="AP30:AQ30"/>
    <mergeCell ref="AR30:AS30"/>
    <mergeCell ref="AT30:AU30"/>
    <mergeCell ref="AV30:AW30"/>
    <mergeCell ref="AX30:AY30"/>
    <mergeCell ref="AN29:AO29"/>
    <mergeCell ref="AP29:AQ29"/>
    <mergeCell ref="AR29:AS29"/>
    <mergeCell ref="AT29:AU29"/>
    <mergeCell ref="AV29:AW29"/>
    <mergeCell ref="AX29:AY29"/>
    <mergeCell ref="AN28:AO28"/>
    <mergeCell ref="AP28:AQ28"/>
    <mergeCell ref="AR28:AS28"/>
    <mergeCell ref="AT28:AU28"/>
    <mergeCell ref="AV28:AW28"/>
    <mergeCell ref="AX28:AY28"/>
    <mergeCell ref="AN27:AO27"/>
    <mergeCell ref="AP27:AQ27"/>
    <mergeCell ref="AR27:AS27"/>
    <mergeCell ref="AT27:AU27"/>
    <mergeCell ref="AV27:AW27"/>
    <mergeCell ref="AX27:AY27"/>
    <mergeCell ref="AN26:AO26"/>
    <mergeCell ref="AP26:AQ26"/>
    <mergeCell ref="AR26:AS26"/>
    <mergeCell ref="AT26:AU26"/>
    <mergeCell ref="AV26:AW26"/>
    <mergeCell ref="AX26:AY26"/>
    <mergeCell ref="AN25:AO25"/>
    <mergeCell ref="AP25:AQ25"/>
    <mergeCell ref="AR25:AS25"/>
    <mergeCell ref="AT25:AU25"/>
    <mergeCell ref="AV25:AW25"/>
    <mergeCell ref="AX25:AY25"/>
    <mergeCell ref="AV21:AW21"/>
    <mergeCell ref="AN23:AY23"/>
    <mergeCell ref="AN24:AO24"/>
    <mergeCell ref="AP24:AQ24"/>
    <mergeCell ref="AR24:AS24"/>
    <mergeCell ref="AT24:AU24"/>
    <mergeCell ref="AV24:AW24"/>
    <mergeCell ref="AX24:AY24"/>
    <mergeCell ref="AN20:AO20"/>
    <mergeCell ref="AP20:AQ20"/>
    <mergeCell ref="AR20:AS20"/>
    <mergeCell ref="AT20:AU20"/>
    <mergeCell ref="AV20:AW20"/>
    <mergeCell ref="AX20:AY20"/>
    <mergeCell ref="AN19:AO19"/>
    <mergeCell ref="AP19:AQ19"/>
    <mergeCell ref="AR19:AS19"/>
    <mergeCell ref="AT19:AU19"/>
    <mergeCell ref="AV19:AW19"/>
    <mergeCell ref="AX19:AY19"/>
    <mergeCell ref="AN18:AO18"/>
    <mergeCell ref="AP18:AQ18"/>
    <mergeCell ref="AR18:AS18"/>
    <mergeCell ref="AT18:AU18"/>
    <mergeCell ref="AV18:AW18"/>
    <mergeCell ref="AX18:AY18"/>
    <mergeCell ref="AN17:AO17"/>
    <mergeCell ref="AP17:AQ17"/>
    <mergeCell ref="AR17:AS17"/>
    <mergeCell ref="AT17:AU17"/>
    <mergeCell ref="AV17:AW17"/>
    <mergeCell ref="AX17:AY17"/>
    <mergeCell ref="AN16:AO16"/>
    <mergeCell ref="AP16:AQ16"/>
    <mergeCell ref="AR16:AS16"/>
    <mergeCell ref="AT16:AU16"/>
    <mergeCell ref="AV16:AW16"/>
    <mergeCell ref="AX16:AY16"/>
    <mergeCell ref="AN15:AO15"/>
    <mergeCell ref="AP15:AQ15"/>
    <mergeCell ref="AR15:AS15"/>
    <mergeCell ref="AT15:AU15"/>
    <mergeCell ref="AV15:AW15"/>
    <mergeCell ref="AX15:AY15"/>
    <mergeCell ref="AN14:AO14"/>
    <mergeCell ref="AP14:AQ14"/>
    <mergeCell ref="AR14:AS14"/>
    <mergeCell ref="AT14:AU14"/>
    <mergeCell ref="AV14:AW14"/>
    <mergeCell ref="AX14:AY14"/>
    <mergeCell ref="AN13:AO13"/>
    <mergeCell ref="AP13:AQ13"/>
    <mergeCell ref="AR13:AS13"/>
    <mergeCell ref="AT13:AU13"/>
    <mergeCell ref="AV13:AW13"/>
    <mergeCell ref="AX13:AY13"/>
    <mergeCell ref="AN12:AO12"/>
    <mergeCell ref="AP12:AQ12"/>
    <mergeCell ref="AR12:AS12"/>
    <mergeCell ref="AT12:AU12"/>
    <mergeCell ref="AV12:AW12"/>
    <mergeCell ref="AX12:AY12"/>
    <mergeCell ref="AN11:AO11"/>
    <mergeCell ref="AP11:AQ11"/>
    <mergeCell ref="AR11:AS11"/>
    <mergeCell ref="AT11:AU11"/>
    <mergeCell ref="AV11:AW11"/>
    <mergeCell ref="AX11:AY11"/>
    <mergeCell ref="AN10:AO10"/>
    <mergeCell ref="AP10:AQ10"/>
    <mergeCell ref="AR10:AS10"/>
    <mergeCell ref="AT10:AU10"/>
    <mergeCell ref="AV10:AW10"/>
    <mergeCell ref="AX10:AY10"/>
    <mergeCell ref="AN9:AO9"/>
    <mergeCell ref="AP9:AQ9"/>
    <mergeCell ref="AR9:AS9"/>
    <mergeCell ref="AT9:AU9"/>
    <mergeCell ref="AV9:AW9"/>
    <mergeCell ref="AX9:AY9"/>
    <mergeCell ref="AN6:AY6"/>
    <mergeCell ref="AN7:AY7"/>
    <mergeCell ref="AN8:AO8"/>
    <mergeCell ref="AP8:AQ8"/>
    <mergeCell ref="AR8:AS8"/>
    <mergeCell ref="AT8:AU8"/>
    <mergeCell ref="AV8:AW8"/>
    <mergeCell ref="AX8:AY8"/>
    <mergeCell ref="AA204:AB204"/>
    <mergeCell ref="AC204:AD204"/>
    <mergeCell ref="AE204:AF204"/>
    <mergeCell ref="AG204:AH204"/>
    <mergeCell ref="AI204:AJ204"/>
    <mergeCell ref="AK204:AL204"/>
    <mergeCell ref="AA203:AB203"/>
    <mergeCell ref="AC203:AD203"/>
    <mergeCell ref="AE203:AF203"/>
    <mergeCell ref="AG203:AH203"/>
    <mergeCell ref="AI203:AJ203"/>
    <mergeCell ref="AK203:AL203"/>
    <mergeCell ref="AA202:AB202"/>
    <mergeCell ref="AC202:AD202"/>
    <mergeCell ref="AE202:AF202"/>
    <mergeCell ref="AG202:AH202"/>
    <mergeCell ref="AI202:AJ202"/>
    <mergeCell ref="AK202:AL202"/>
    <mergeCell ref="AA201:AB201"/>
    <mergeCell ref="AC201:AD201"/>
    <mergeCell ref="AE201:AF201"/>
    <mergeCell ref="AG201:AH201"/>
    <mergeCell ref="AI201:AJ201"/>
    <mergeCell ref="AK201:AL201"/>
    <mergeCell ref="AA200:AB200"/>
    <mergeCell ref="AC200:AD200"/>
    <mergeCell ref="AE200:AF200"/>
    <mergeCell ref="AG200:AH200"/>
    <mergeCell ref="AI200:AJ200"/>
    <mergeCell ref="AK200:AL200"/>
    <mergeCell ref="AA199:AB199"/>
    <mergeCell ref="AC199:AD199"/>
    <mergeCell ref="AE199:AF199"/>
    <mergeCell ref="AG199:AH199"/>
    <mergeCell ref="AI199:AJ199"/>
    <mergeCell ref="AK199:AL199"/>
    <mergeCell ref="AA198:AB198"/>
    <mergeCell ref="AC198:AD198"/>
    <mergeCell ref="AE198:AF198"/>
    <mergeCell ref="AG198:AH198"/>
    <mergeCell ref="AI198:AJ198"/>
    <mergeCell ref="AK198:AL198"/>
    <mergeCell ref="AA197:AB197"/>
    <mergeCell ref="AC197:AD197"/>
    <mergeCell ref="AE197:AF197"/>
    <mergeCell ref="AG197:AH197"/>
    <mergeCell ref="AI197:AJ197"/>
    <mergeCell ref="AK197:AL197"/>
    <mergeCell ref="AA196:AB196"/>
    <mergeCell ref="AC196:AD196"/>
    <mergeCell ref="AE196:AF196"/>
    <mergeCell ref="AG196:AH196"/>
    <mergeCell ref="AI196:AJ196"/>
    <mergeCell ref="AK196:AL196"/>
    <mergeCell ref="AA195:AB195"/>
    <mergeCell ref="AC195:AD195"/>
    <mergeCell ref="AE195:AF195"/>
    <mergeCell ref="AG195:AH195"/>
    <mergeCell ref="AI195:AJ195"/>
    <mergeCell ref="AK195:AL195"/>
    <mergeCell ref="AA194:AB194"/>
    <mergeCell ref="AC194:AD194"/>
    <mergeCell ref="AE194:AF194"/>
    <mergeCell ref="AG194:AH194"/>
    <mergeCell ref="AI194:AJ194"/>
    <mergeCell ref="AK194:AL194"/>
    <mergeCell ref="AA193:AB193"/>
    <mergeCell ref="AC193:AD193"/>
    <mergeCell ref="AE193:AF193"/>
    <mergeCell ref="AG193:AH193"/>
    <mergeCell ref="AI193:AJ193"/>
    <mergeCell ref="AK193:AL193"/>
    <mergeCell ref="AA192:AB192"/>
    <mergeCell ref="AC192:AD192"/>
    <mergeCell ref="AE192:AF192"/>
    <mergeCell ref="AG192:AH192"/>
    <mergeCell ref="AI192:AJ192"/>
    <mergeCell ref="AK192:AL192"/>
    <mergeCell ref="AA191:AB191"/>
    <mergeCell ref="AC191:AD191"/>
    <mergeCell ref="AE191:AF191"/>
    <mergeCell ref="AG191:AH191"/>
    <mergeCell ref="AI191:AJ191"/>
    <mergeCell ref="AK191:AL191"/>
    <mergeCell ref="AA190:AB190"/>
    <mergeCell ref="AC190:AD190"/>
    <mergeCell ref="AE190:AF190"/>
    <mergeCell ref="AG190:AH190"/>
    <mergeCell ref="AI190:AJ190"/>
    <mergeCell ref="AK190:AL190"/>
    <mergeCell ref="AA189:AB189"/>
    <mergeCell ref="AC189:AD189"/>
    <mergeCell ref="AE189:AF189"/>
    <mergeCell ref="AG189:AH189"/>
    <mergeCell ref="AI189:AJ189"/>
    <mergeCell ref="AK189:AL189"/>
    <mergeCell ref="AA188:AB188"/>
    <mergeCell ref="AC188:AD188"/>
    <mergeCell ref="AE188:AF188"/>
    <mergeCell ref="AG188:AH188"/>
    <mergeCell ref="AI188:AJ188"/>
    <mergeCell ref="AK188:AL188"/>
    <mergeCell ref="AA187:AB187"/>
    <mergeCell ref="AC187:AD187"/>
    <mergeCell ref="AE187:AF187"/>
    <mergeCell ref="AG187:AH187"/>
    <mergeCell ref="AI187:AJ187"/>
    <mergeCell ref="AK187:AL187"/>
    <mergeCell ref="AA186:AB186"/>
    <mergeCell ref="AC186:AD186"/>
    <mergeCell ref="AE186:AF186"/>
    <mergeCell ref="AG186:AH186"/>
    <mergeCell ref="AI186:AJ186"/>
    <mergeCell ref="AK186:AL186"/>
    <mergeCell ref="AA185:AB185"/>
    <mergeCell ref="AC185:AD185"/>
    <mergeCell ref="AE185:AF185"/>
    <mergeCell ref="AG185:AH185"/>
    <mergeCell ref="AI185:AJ185"/>
    <mergeCell ref="AK185:AL185"/>
    <mergeCell ref="AA184:AB184"/>
    <mergeCell ref="AC184:AD184"/>
    <mergeCell ref="AE184:AF184"/>
    <mergeCell ref="AG184:AH184"/>
    <mergeCell ref="AI184:AJ184"/>
    <mergeCell ref="AK184:AL184"/>
    <mergeCell ref="AA183:AB183"/>
    <mergeCell ref="AC183:AD183"/>
    <mergeCell ref="AE183:AF183"/>
    <mergeCell ref="AG183:AH183"/>
    <mergeCell ref="AI183:AJ183"/>
    <mergeCell ref="AK183:AL183"/>
    <mergeCell ref="AA182:AB182"/>
    <mergeCell ref="AC182:AD182"/>
    <mergeCell ref="AE182:AF182"/>
    <mergeCell ref="AG182:AH182"/>
    <mergeCell ref="AI182:AJ182"/>
    <mergeCell ref="AK182:AL182"/>
    <mergeCell ref="AA181:AB181"/>
    <mergeCell ref="AC181:AD181"/>
    <mergeCell ref="AE181:AF181"/>
    <mergeCell ref="AG181:AH181"/>
    <mergeCell ref="AI181:AJ181"/>
    <mergeCell ref="AK181:AL181"/>
    <mergeCell ref="AA180:AB180"/>
    <mergeCell ref="AC180:AD180"/>
    <mergeCell ref="AE180:AF180"/>
    <mergeCell ref="AG180:AH180"/>
    <mergeCell ref="AI180:AJ180"/>
    <mergeCell ref="AK180:AL180"/>
    <mergeCell ref="AA179:AB179"/>
    <mergeCell ref="AC179:AD179"/>
    <mergeCell ref="AE179:AF179"/>
    <mergeCell ref="AG179:AH179"/>
    <mergeCell ref="AI179:AJ179"/>
    <mergeCell ref="AK179:AL179"/>
    <mergeCell ref="AA178:AB178"/>
    <mergeCell ref="AC178:AD178"/>
    <mergeCell ref="AE178:AF178"/>
    <mergeCell ref="AG178:AH178"/>
    <mergeCell ref="AI178:AJ178"/>
    <mergeCell ref="AK178:AL178"/>
    <mergeCell ref="AA177:AB177"/>
    <mergeCell ref="AC177:AD177"/>
    <mergeCell ref="AE177:AF177"/>
    <mergeCell ref="AG177:AH177"/>
    <mergeCell ref="AI177:AJ177"/>
    <mergeCell ref="AK177:AL177"/>
    <mergeCell ref="AA176:AB176"/>
    <mergeCell ref="AC176:AD176"/>
    <mergeCell ref="AE176:AF176"/>
    <mergeCell ref="AG176:AH176"/>
    <mergeCell ref="AI176:AJ176"/>
    <mergeCell ref="AK176:AL176"/>
    <mergeCell ref="AA175:AB175"/>
    <mergeCell ref="AC175:AD175"/>
    <mergeCell ref="AE175:AF175"/>
    <mergeCell ref="AG175:AH175"/>
    <mergeCell ref="AI175:AJ175"/>
    <mergeCell ref="AK175:AL175"/>
    <mergeCell ref="AA174:AB174"/>
    <mergeCell ref="AC174:AD174"/>
    <mergeCell ref="AE174:AF174"/>
    <mergeCell ref="AG174:AH174"/>
    <mergeCell ref="AI174:AJ174"/>
    <mergeCell ref="AK174:AL174"/>
    <mergeCell ref="AA173:AB173"/>
    <mergeCell ref="AC173:AD173"/>
    <mergeCell ref="AE173:AF173"/>
    <mergeCell ref="AG173:AH173"/>
    <mergeCell ref="AI173:AJ173"/>
    <mergeCell ref="AK173:AL173"/>
    <mergeCell ref="AA172:AB172"/>
    <mergeCell ref="AC172:AD172"/>
    <mergeCell ref="AE172:AF172"/>
    <mergeCell ref="AG172:AH172"/>
    <mergeCell ref="AI172:AJ172"/>
    <mergeCell ref="AK172:AL172"/>
    <mergeCell ref="AA171:AB171"/>
    <mergeCell ref="AC171:AD171"/>
    <mergeCell ref="AE171:AF171"/>
    <mergeCell ref="AG171:AH171"/>
    <mergeCell ref="AI171:AJ171"/>
    <mergeCell ref="AK171:AL171"/>
    <mergeCell ref="AA170:AB170"/>
    <mergeCell ref="AC170:AD170"/>
    <mergeCell ref="AE170:AF170"/>
    <mergeCell ref="AG170:AH170"/>
    <mergeCell ref="AI170:AJ170"/>
    <mergeCell ref="AK170:AL170"/>
    <mergeCell ref="AA169:AB169"/>
    <mergeCell ref="AC169:AD169"/>
    <mergeCell ref="AE169:AF169"/>
    <mergeCell ref="AG169:AH169"/>
    <mergeCell ref="AI169:AJ169"/>
    <mergeCell ref="AK169:AL169"/>
    <mergeCell ref="AA168:AB168"/>
    <mergeCell ref="AC168:AD168"/>
    <mergeCell ref="AE168:AF168"/>
    <mergeCell ref="AG168:AH168"/>
    <mergeCell ref="AI168:AJ168"/>
    <mergeCell ref="AK168:AL168"/>
    <mergeCell ref="AA167:AB167"/>
    <mergeCell ref="AC167:AD167"/>
    <mergeCell ref="AE167:AF167"/>
    <mergeCell ref="AG167:AH167"/>
    <mergeCell ref="AI167:AJ167"/>
    <mergeCell ref="AK167:AL167"/>
    <mergeCell ref="AA166:AB166"/>
    <mergeCell ref="AC166:AD166"/>
    <mergeCell ref="AE166:AF166"/>
    <mergeCell ref="AG166:AH166"/>
    <mergeCell ref="AI166:AJ166"/>
    <mergeCell ref="AK166:AL166"/>
    <mergeCell ref="AA165:AB165"/>
    <mergeCell ref="AC165:AD165"/>
    <mergeCell ref="AE165:AF165"/>
    <mergeCell ref="AG165:AH165"/>
    <mergeCell ref="AI165:AJ165"/>
    <mergeCell ref="AK165:AL165"/>
    <mergeCell ref="AA164:AB164"/>
    <mergeCell ref="AC164:AD164"/>
    <mergeCell ref="AE164:AF164"/>
    <mergeCell ref="AG164:AH164"/>
    <mergeCell ref="AI164:AJ164"/>
    <mergeCell ref="AK164:AL164"/>
    <mergeCell ref="AA163:AB163"/>
    <mergeCell ref="AC163:AD163"/>
    <mergeCell ref="AE163:AF163"/>
    <mergeCell ref="AG163:AH163"/>
    <mergeCell ref="AI163:AJ163"/>
    <mergeCell ref="AK163:AL163"/>
    <mergeCell ref="AA162:AB162"/>
    <mergeCell ref="AC162:AD162"/>
    <mergeCell ref="AE162:AF162"/>
    <mergeCell ref="AG162:AH162"/>
    <mergeCell ref="AI162:AJ162"/>
    <mergeCell ref="AK162:AL162"/>
    <mergeCell ref="AA161:AB161"/>
    <mergeCell ref="AC161:AD161"/>
    <mergeCell ref="AE161:AF161"/>
    <mergeCell ref="AG161:AH161"/>
    <mergeCell ref="AI161:AJ161"/>
    <mergeCell ref="AK161:AL161"/>
    <mergeCell ref="AA160:AB160"/>
    <mergeCell ref="AC160:AD160"/>
    <mergeCell ref="AE160:AF160"/>
    <mergeCell ref="AG160:AH160"/>
    <mergeCell ref="AI160:AJ160"/>
    <mergeCell ref="AK160:AL160"/>
    <mergeCell ref="AA159:AB159"/>
    <mergeCell ref="AC159:AD159"/>
    <mergeCell ref="AE159:AF159"/>
    <mergeCell ref="AG159:AH159"/>
    <mergeCell ref="AI159:AJ159"/>
    <mergeCell ref="AK159:AL159"/>
    <mergeCell ref="AA158:AB158"/>
    <mergeCell ref="AC158:AD158"/>
    <mergeCell ref="AE158:AF158"/>
    <mergeCell ref="AG158:AH158"/>
    <mergeCell ref="AI158:AJ158"/>
    <mergeCell ref="AK158:AL158"/>
    <mergeCell ref="AA157:AB157"/>
    <mergeCell ref="AC157:AD157"/>
    <mergeCell ref="AE157:AF157"/>
    <mergeCell ref="AG157:AH157"/>
    <mergeCell ref="AI157:AJ157"/>
    <mergeCell ref="AK157:AL157"/>
    <mergeCell ref="AA156:AB156"/>
    <mergeCell ref="AC156:AD156"/>
    <mergeCell ref="AE156:AF156"/>
    <mergeCell ref="AG156:AH156"/>
    <mergeCell ref="AI156:AJ156"/>
    <mergeCell ref="AK156:AL156"/>
    <mergeCell ref="AA155:AB155"/>
    <mergeCell ref="AC155:AD155"/>
    <mergeCell ref="AE155:AF155"/>
    <mergeCell ref="AG155:AH155"/>
    <mergeCell ref="AI155:AJ155"/>
    <mergeCell ref="AK155:AL155"/>
    <mergeCell ref="AA154:AB154"/>
    <mergeCell ref="AC154:AD154"/>
    <mergeCell ref="AE154:AF154"/>
    <mergeCell ref="AG154:AH154"/>
    <mergeCell ref="AI154:AJ154"/>
    <mergeCell ref="AK154:AL154"/>
    <mergeCell ref="AA153:AB153"/>
    <mergeCell ref="AC153:AD153"/>
    <mergeCell ref="AE153:AF153"/>
    <mergeCell ref="AG153:AH153"/>
    <mergeCell ref="AI153:AJ153"/>
    <mergeCell ref="AK153:AL153"/>
    <mergeCell ref="AA152:AB152"/>
    <mergeCell ref="AC152:AD152"/>
    <mergeCell ref="AE152:AF152"/>
    <mergeCell ref="AG152:AH152"/>
    <mergeCell ref="AI152:AJ152"/>
    <mergeCell ref="AK152:AL152"/>
    <mergeCell ref="AA151:AB151"/>
    <mergeCell ref="AC151:AD151"/>
    <mergeCell ref="AE151:AF151"/>
    <mergeCell ref="AG151:AH151"/>
    <mergeCell ref="AI151:AJ151"/>
    <mergeCell ref="AK151:AL151"/>
    <mergeCell ref="AA150:AB150"/>
    <mergeCell ref="AC150:AD150"/>
    <mergeCell ref="AE150:AF150"/>
    <mergeCell ref="AG150:AH150"/>
    <mergeCell ref="AI150:AJ150"/>
    <mergeCell ref="AK150:AL150"/>
    <mergeCell ref="AA149:AB149"/>
    <mergeCell ref="AC149:AD149"/>
    <mergeCell ref="AE149:AF149"/>
    <mergeCell ref="AG149:AH149"/>
    <mergeCell ref="AI149:AJ149"/>
    <mergeCell ref="AK149:AL149"/>
    <mergeCell ref="AA148:AB148"/>
    <mergeCell ref="AC148:AD148"/>
    <mergeCell ref="AE148:AF148"/>
    <mergeCell ref="AG148:AH148"/>
    <mergeCell ref="AI148:AJ148"/>
    <mergeCell ref="AK148:AL148"/>
    <mergeCell ref="AA147:AB147"/>
    <mergeCell ref="AC147:AD147"/>
    <mergeCell ref="AE147:AF147"/>
    <mergeCell ref="AG147:AH147"/>
    <mergeCell ref="AI147:AJ147"/>
    <mergeCell ref="AK147:AL147"/>
    <mergeCell ref="AA146:AB146"/>
    <mergeCell ref="AC146:AD146"/>
    <mergeCell ref="AE146:AF146"/>
    <mergeCell ref="AG146:AH146"/>
    <mergeCell ref="AI146:AJ146"/>
    <mergeCell ref="AK146:AL146"/>
    <mergeCell ref="AA145:AB145"/>
    <mergeCell ref="AC145:AD145"/>
    <mergeCell ref="AE145:AF145"/>
    <mergeCell ref="AG145:AH145"/>
    <mergeCell ref="AI145:AJ145"/>
    <mergeCell ref="AK145:AL145"/>
    <mergeCell ref="AI141:AJ141"/>
    <mergeCell ref="AA143:AL143"/>
    <mergeCell ref="AA144:AB144"/>
    <mergeCell ref="AC144:AD144"/>
    <mergeCell ref="AE144:AF144"/>
    <mergeCell ref="AG144:AH144"/>
    <mergeCell ref="AI144:AJ144"/>
    <mergeCell ref="AK144:AL144"/>
    <mergeCell ref="AA140:AB140"/>
    <mergeCell ref="AC140:AD140"/>
    <mergeCell ref="AE140:AF140"/>
    <mergeCell ref="AG140:AH140"/>
    <mergeCell ref="AI140:AJ140"/>
    <mergeCell ref="AK140:AL140"/>
    <mergeCell ref="AA139:AB139"/>
    <mergeCell ref="AC139:AD139"/>
    <mergeCell ref="AE139:AF139"/>
    <mergeCell ref="AG139:AH139"/>
    <mergeCell ref="AI139:AJ139"/>
    <mergeCell ref="AK139:AL139"/>
    <mergeCell ref="AA138:AB138"/>
    <mergeCell ref="AC138:AD138"/>
    <mergeCell ref="AE138:AF138"/>
    <mergeCell ref="AG138:AH138"/>
    <mergeCell ref="AI138:AJ138"/>
    <mergeCell ref="AK138:AL138"/>
    <mergeCell ref="AA137:AB137"/>
    <mergeCell ref="AC137:AD137"/>
    <mergeCell ref="AE137:AF137"/>
    <mergeCell ref="AG137:AH137"/>
    <mergeCell ref="AI137:AJ137"/>
    <mergeCell ref="AK137:AL137"/>
    <mergeCell ref="AA136:AB136"/>
    <mergeCell ref="AC136:AD136"/>
    <mergeCell ref="AE136:AF136"/>
    <mergeCell ref="AG136:AH136"/>
    <mergeCell ref="AI136:AJ136"/>
    <mergeCell ref="AK136:AL136"/>
    <mergeCell ref="AA135:AB135"/>
    <mergeCell ref="AC135:AD135"/>
    <mergeCell ref="AE135:AF135"/>
    <mergeCell ref="AG135:AH135"/>
    <mergeCell ref="AI135:AJ135"/>
    <mergeCell ref="AK135:AL135"/>
    <mergeCell ref="AA134:AB134"/>
    <mergeCell ref="AC134:AD134"/>
    <mergeCell ref="AE134:AF134"/>
    <mergeCell ref="AG134:AH134"/>
    <mergeCell ref="AI134:AJ134"/>
    <mergeCell ref="AK134:AL134"/>
    <mergeCell ref="AA133:AB133"/>
    <mergeCell ref="AC133:AD133"/>
    <mergeCell ref="AE133:AF133"/>
    <mergeCell ref="AG133:AH133"/>
    <mergeCell ref="AI133:AJ133"/>
    <mergeCell ref="AK133:AL133"/>
    <mergeCell ref="AA132:AB132"/>
    <mergeCell ref="AC132:AD132"/>
    <mergeCell ref="AE132:AF132"/>
    <mergeCell ref="AG132:AH132"/>
    <mergeCell ref="AI132:AJ132"/>
    <mergeCell ref="AK132:AL132"/>
    <mergeCell ref="AA131:AB131"/>
    <mergeCell ref="AC131:AD131"/>
    <mergeCell ref="AE131:AF131"/>
    <mergeCell ref="AG131:AH131"/>
    <mergeCell ref="AI131:AJ131"/>
    <mergeCell ref="AK131:AL131"/>
    <mergeCell ref="AA130:AB130"/>
    <mergeCell ref="AC130:AD130"/>
    <mergeCell ref="AE130:AF130"/>
    <mergeCell ref="AG130:AH130"/>
    <mergeCell ref="AI130:AJ130"/>
    <mergeCell ref="AK130:AL130"/>
    <mergeCell ref="AA129:AB129"/>
    <mergeCell ref="AC129:AD129"/>
    <mergeCell ref="AE129:AF129"/>
    <mergeCell ref="AG129:AH129"/>
    <mergeCell ref="AI129:AJ129"/>
    <mergeCell ref="AK129:AL129"/>
    <mergeCell ref="AA128:AB128"/>
    <mergeCell ref="AC128:AD128"/>
    <mergeCell ref="AE128:AF128"/>
    <mergeCell ref="AG128:AH128"/>
    <mergeCell ref="AI128:AJ128"/>
    <mergeCell ref="AK128:AL128"/>
    <mergeCell ref="AA127:AB127"/>
    <mergeCell ref="AC127:AD127"/>
    <mergeCell ref="AE127:AF127"/>
    <mergeCell ref="AG127:AH127"/>
    <mergeCell ref="AI127:AJ127"/>
    <mergeCell ref="AK127:AL127"/>
    <mergeCell ref="AA126:AB126"/>
    <mergeCell ref="AC126:AD126"/>
    <mergeCell ref="AE126:AF126"/>
    <mergeCell ref="AG126:AH126"/>
    <mergeCell ref="AI126:AJ126"/>
    <mergeCell ref="AK126:AL126"/>
    <mergeCell ref="AA125:AB125"/>
    <mergeCell ref="AC125:AD125"/>
    <mergeCell ref="AE125:AF125"/>
    <mergeCell ref="AG125:AH125"/>
    <mergeCell ref="AI125:AJ125"/>
    <mergeCell ref="AK125:AL125"/>
    <mergeCell ref="AA124:AB124"/>
    <mergeCell ref="AC124:AD124"/>
    <mergeCell ref="AE124:AF124"/>
    <mergeCell ref="AG124:AH124"/>
    <mergeCell ref="AI124:AJ124"/>
    <mergeCell ref="AK124:AL124"/>
    <mergeCell ref="AA123:AB123"/>
    <mergeCell ref="AC123:AD123"/>
    <mergeCell ref="AE123:AF123"/>
    <mergeCell ref="AG123:AH123"/>
    <mergeCell ref="AI123:AJ123"/>
    <mergeCell ref="AK123:AL123"/>
    <mergeCell ref="AA122:AB122"/>
    <mergeCell ref="AC122:AD122"/>
    <mergeCell ref="AE122:AF122"/>
    <mergeCell ref="AG122:AH122"/>
    <mergeCell ref="AI122:AJ122"/>
    <mergeCell ref="AK122:AL122"/>
    <mergeCell ref="AA121:AB121"/>
    <mergeCell ref="AC121:AD121"/>
    <mergeCell ref="AE121:AF121"/>
    <mergeCell ref="AG121:AH121"/>
    <mergeCell ref="AI121:AJ121"/>
    <mergeCell ref="AK121:AL121"/>
    <mergeCell ref="AA120:AB120"/>
    <mergeCell ref="AC120:AD120"/>
    <mergeCell ref="AE120:AF120"/>
    <mergeCell ref="AG120:AH120"/>
    <mergeCell ref="AI120:AJ120"/>
    <mergeCell ref="AK120:AL120"/>
    <mergeCell ref="AA119:AB119"/>
    <mergeCell ref="AC119:AD119"/>
    <mergeCell ref="AE119:AF119"/>
    <mergeCell ref="AG119:AH119"/>
    <mergeCell ref="AI119:AJ119"/>
    <mergeCell ref="AK119:AL119"/>
    <mergeCell ref="AA118:AB118"/>
    <mergeCell ref="AC118:AD118"/>
    <mergeCell ref="AE118:AF118"/>
    <mergeCell ref="AG118:AH118"/>
    <mergeCell ref="AI118:AJ118"/>
    <mergeCell ref="AK118:AL118"/>
    <mergeCell ref="AA117:AB117"/>
    <mergeCell ref="AC117:AD117"/>
    <mergeCell ref="AE117:AF117"/>
    <mergeCell ref="AG117:AH117"/>
    <mergeCell ref="AI117:AJ117"/>
    <mergeCell ref="AK117:AL117"/>
    <mergeCell ref="AA116:AB116"/>
    <mergeCell ref="AC116:AD116"/>
    <mergeCell ref="AE116:AF116"/>
    <mergeCell ref="AG116:AH116"/>
    <mergeCell ref="AI116:AJ116"/>
    <mergeCell ref="AK116:AL116"/>
    <mergeCell ref="AA115:AB115"/>
    <mergeCell ref="AC115:AD115"/>
    <mergeCell ref="AE115:AF115"/>
    <mergeCell ref="AG115:AH115"/>
    <mergeCell ref="AI115:AJ115"/>
    <mergeCell ref="AK115:AL115"/>
    <mergeCell ref="AA114:AB114"/>
    <mergeCell ref="AC114:AD114"/>
    <mergeCell ref="AE114:AF114"/>
    <mergeCell ref="AG114:AH114"/>
    <mergeCell ref="AI114:AJ114"/>
    <mergeCell ref="AK114:AL114"/>
    <mergeCell ref="AA113:AB113"/>
    <mergeCell ref="AC113:AD113"/>
    <mergeCell ref="AE113:AF113"/>
    <mergeCell ref="AG113:AH113"/>
    <mergeCell ref="AI113:AJ113"/>
    <mergeCell ref="AK113:AL113"/>
    <mergeCell ref="AA112:AB112"/>
    <mergeCell ref="AC112:AD112"/>
    <mergeCell ref="AE112:AF112"/>
    <mergeCell ref="AG112:AH112"/>
    <mergeCell ref="AI112:AJ112"/>
    <mergeCell ref="AK112:AL112"/>
    <mergeCell ref="AA111:AB111"/>
    <mergeCell ref="AC111:AD111"/>
    <mergeCell ref="AE111:AF111"/>
    <mergeCell ref="AG111:AH111"/>
    <mergeCell ref="AI111:AJ111"/>
    <mergeCell ref="AK111:AL111"/>
    <mergeCell ref="AA110:AB110"/>
    <mergeCell ref="AC110:AD110"/>
    <mergeCell ref="AE110:AF110"/>
    <mergeCell ref="AG110:AH110"/>
    <mergeCell ref="AI110:AJ110"/>
    <mergeCell ref="AK110:AL110"/>
    <mergeCell ref="AA109:AB109"/>
    <mergeCell ref="AC109:AD109"/>
    <mergeCell ref="AE109:AF109"/>
    <mergeCell ref="AG109:AH109"/>
    <mergeCell ref="AI109:AJ109"/>
    <mergeCell ref="AK109:AL109"/>
    <mergeCell ref="AA108:AB108"/>
    <mergeCell ref="AC108:AD108"/>
    <mergeCell ref="AE108:AF108"/>
    <mergeCell ref="AG108:AH108"/>
    <mergeCell ref="AI108:AJ108"/>
    <mergeCell ref="AK108:AL108"/>
    <mergeCell ref="AA107:AB107"/>
    <mergeCell ref="AC107:AD107"/>
    <mergeCell ref="AE107:AF107"/>
    <mergeCell ref="AG107:AH107"/>
    <mergeCell ref="AI107:AJ107"/>
    <mergeCell ref="AK107:AL107"/>
    <mergeCell ref="AA106:AB106"/>
    <mergeCell ref="AC106:AD106"/>
    <mergeCell ref="AE106:AF106"/>
    <mergeCell ref="AG106:AH106"/>
    <mergeCell ref="AI106:AJ106"/>
    <mergeCell ref="AK106:AL106"/>
    <mergeCell ref="AA105:AB105"/>
    <mergeCell ref="AC105:AD105"/>
    <mergeCell ref="AE105:AF105"/>
    <mergeCell ref="AG105:AH105"/>
    <mergeCell ref="AI105:AJ105"/>
    <mergeCell ref="AK105:AL105"/>
    <mergeCell ref="AA104:AB104"/>
    <mergeCell ref="AC104:AD104"/>
    <mergeCell ref="AE104:AF104"/>
    <mergeCell ref="AG104:AH104"/>
    <mergeCell ref="AI104:AJ104"/>
    <mergeCell ref="AK104:AL104"/>
    <mergeCell ref="AA103:AB103"/>
    <mergeCell ref="AC103:AD103"/>
    <mergeCell ref="AE103:AF103"/>
    <mergeCell ref="AG103:AH103"/>
    <mergeCell ref="AI103:AJ103"/>
    <mergeCell ref="AK103:AL103"/>
    <mergeCell ref="AA102:AB102"/>
    <mergeCell ref="AC102:AD102"/>
    <mergeCell ref="AE102:AF102"/>
    <mergeCell ref="AG102:AH102"/>
    <mergeCell ref="AI102:AJ102"/>
    <mergeCell ref="AK102:AL102"/>
    <mergeCell ref="AA101:AB101"/>
    <mergeCell ref="AC101:AD101"/>
    <mergeCell ref="AE101:AF101"/>
    <mergeCell ref="AG101:AH101"/>
    <mergeCell ref="AI101:AJ101"/>
    <mergeCell ref="AK101:AL101"/>
    <mergeCell ref="AA100:AB100"/>
    <mergeCell ref="AC100:AD100"/>
    <mergeCell ref="AE100:AF100"/>
    <mergeCell ref="AG100:AH100"/>
    <mergeCell ref="AI100:AJ100"/>
    <mergeCell ref="AK100:AL100"/>
    <mergeCell ref="AA99:AB99"/>
    <mergeCell ref="AC99:AD99"/>
    <mergeCell ref="AE99:AF99"/>
    <mergeCell ref="AG99:AH99"/>
    <mergeCell ref="AI99:AJ99"/>
    <mergeCell ref="AK99:AL99"/>
    <mergeCell ref="AA98:AB98"/>
    <mergeCell ref="AC98:AD98"/>
    <mergeCell ref="AE98:AF98"/>
    <mergeCell ref="AG98:AH98"/>
    <mergeCell ref="AI98:AJ98"/>
    <mergeCell ref="AK98:AL98"/>
    <mergeCell ref="AA97:AB97"/>
    <mergeCell ref="AC97:AD97"/>
    <mergeCell ref="AE97:AF97"/>
    <mergeCell ref="AG97:AH97"/>
    <mergeCell ref="AI97:AJ97"/>
    <mergeCell ref="AK97:AL97"/>
    <mergeCell ref="AA96:AB96"/>
    <mergeCell ref="AC96:AD96"/>
    <mergeCell ref="AE96:AF96"/>
    <mergeCell ref="AG96:AH96"/>
    <mergeCell ref="AI96:AJ96"/>
    <mergeCell ref="AK96:AL96"/>
    <mergeCell ref="AA95:AB95"/>
    <mergeCell ref="AC95:AD95"/>
    <mergeCell ref="AE95:AF95"/>
    <mergeCell ref="AG95:AH95"/>
    <mergeCell ref="AI95:AJ95"/>
    <mergeCell ref="AK95:AL95"/>
    <mergeCell ref="AA94:AB94"/>
    <mergeCell ref="AC94:AD94"/>
    <mergeCell ref="AE94:AF94"/>
    <mergeCell ref="AG94:AH94"/>
    <mergeCell ref="AI94:AJ94"/>
    <mergeCell ref="AK94:AL94"/>
    <mergeCell ref="AA93:AB93"/>
    <mergeCell ref="AC93:AD93"/>
    <mergeCell ref="AE93:AF93"/>
    <mergeCell ref="AG93:AH93"/>
    <mergeCell ref="AI93:AJ93"/>
    <mergeCell ref="AK93:AL93"/>
    <mergeCell ref="AI89:AJ89"/>
    <mergeCell ref="AA91:AL91"/>
    <mergeCell ref="AA92:AB92"/>
    <mergeCell ref="AC92:AD92"/>
    <mergeCell ref="AE92:AF92"/>
    <mergeCell ref="AG92:AH92"/>
    <mergeCell ref="AI92:AJ92"/>
    <mergeCell ref="AK92:AL92"/>
    <mergeCell ref="AA88:AB88"/>
    <mergeCell ref="AC88:AD88"/>
    <mergeCell ref="AE88:AF88"/>
    <mergeCell ref="AG88:AH88"/>
    <mergeCell ref="AI88:AJ88"/>
    <mergeCell ref="AK88:AL88"/>
    <mergeCell ref="AA87:AB87"/>
    <mergeCell ref="AC87:AD87"/>
    <mergeCell ref="AE87:AF87"/>
    <mergeCell ref="AG87:AH87"/>
    <mergeCell ref="AI87:AJ87"/>
    <mergeCell ref="AK87:AL87"/>
    <mergeCell ref="AA86:AB86"/>
    <mergeCell ref="AC86:AD86"/>
    <mergeCell ref="AE86:AF86"/>
    <mergeCell ref="AG86:AH86"/>
    <mergeCell ref="AI86:AJ86"/>
    <mergeCell ref="AK86:AL86"/>
    <mergeCell ref="AA85:AB85"/>
    <mergeCell ref="AC85:AD85"/>
    <mergeCell ref="AE85:AF85"/>
    <mergeCell ref="AG85:AH85"/>
    <mergeCell ref="AI85:AJ85"/>
    <mergeCell ref="AK85:AL85"/>
    <mergeCell ref="AA84:AB84"/>
    <mergeCell ref="AC84:AD84"/>
    <mergeCell ref="AE84:AF84"/>
    <mergeCell ref="AG84:AH84"/>
    <mergeCell ref="AI84:AJ84"/>
    <mergeCell ref="AK84:AL84"/>
    <mergeCell ref="AA83:AB83"/>
    <mergeCell ref="AC83:AD83"/>
    <mergeCell ref="AE83:AF83"/>
    <mergeCell ref="AG83:AH83"/>
    <mergeCell ref="AI83:AJ83"/>
    <mergeCell ref="AK83:AL83"/>
    <mergeCell ref="AA82:AB82"/>
    <mergeCell ref="AC82:AD82"/>
    <mergeCell ref="AE82:AF82"/>
    <mergeCell ref="AG82:AH82"/>
    <mergeCell ref="AI82:AJ82"/>
    <mergeCell ref="AK82:AL82"/>
    <mergeCell ref="AA81:AB81"/>
    <mergeCell ref="AC81:AD81"/>
    <mergeCell ref="AE81:AF81"/>
    <mergeCell ref="AG81:AH81"/>
    <mergeCell ref="AI81:AJ81"/>
    <mergeCell ref="AK81:AL81"/>
    <mergeCell ref="AA80:AB80"/>
    <mergeCell ref="AC80:AD80"/>
    <mergeCell ref="AE80:AF80"/>
    <mergeCell ref="AG80:AH80"/>
    <mergeCell ref="AI80:AJ80"/>
    <mergeCell ref="AK80:AL80"/>
    <mergeCell ref="AA79:AB79"/>
    <mergeCell ref="AC79:AD79"/>
    <mergeCell ref="AE79:AF79"/>
    <mergeCell ref="AG79:AH79"/>
    <mergeCell ref="AI79:AJ79"/>
    <mergeCell ref="AK79:AL79"/>
    <mergeCell ref="AA78:AB78"/>
    <mergeCell ref="AC78:AD78"/>
    <mergeCell ref="AE78:AF78"/>
    <mergeCell ref="AG78:AH78"/>
    <mergeCell ref="AI78:AJ78"/>
    <mergeCell ref="AK78:AL78"/>
    <mergeCell ref="AA77:AB77"/>
    <mergeCell ref="AC77:AD77"/>
    <mergeCell ref="AE77:AF77"/>
    <mergeCell ref="AG77:AH77"/>
    <mergeCell ref="AI77:AJ77"/>
    <mergeCell ref="AK77:AL77"/>
    <mergeCell ref="AA76:AB76"/>
    <mergeCell ref="AC76:AD76"/>
    <mergeCell ref="AE76:AF76"/>
    <mergeCell ref="AG76:AH76"/>
    <mergeCell ref="AI76:AJ76"/>
    <mergeCell ref="AK76:AL76"/>
    <mergeCell ref="AA75:AB75"/>
    <mergeCell ref="AC75:AD75"/>
    <mergeCell ref="AE75:AF75"/>
    <mergeCell ref="AG75:AH75"/>
    <mergeCell ref="AI75:AJ75"/>
    <mergeCell ref="AK75:AL75"/>
    <mergeCell ref="AA74:AB74"/>
    <mergeCell ref="AC74:AD74"/>
    <mergeCell ref="AE74:AF74"/>
    <mergeCell ref="AG74:AH74"/>
    <mergeCell ref="AI74:AJ74"/>
    <mergeCell ref="AK74:AL74"/>
    <mergeCell ref="AA73:AB73"/>
    <mergeCell ref="AC73:AD73"/>
    <mergeCell ref="AE73:AF73"/>
    <mergeCell ref="AG73:AH73"/>
    <mergeCell ref="AI73:AJ73"/>
    <mergeCell ref="AK73:AL73"/>
    <mergeCell ref="AA72:AB72"/>
    <mergeCell ref="AC72:AD72"/>
    <mergeCell ref="AE72:AF72"/>
    <mergeCell ref="AG72:AH72"/>
    <mergeCell ref="AI72:AJ72"/>
    <mergeCell ref="AK72:AL72"/>
    <mergeCell ref="AA71:AB71"/>
    <mergeCell ref="AC71:AD71"/>
    <mergeCell ref="AE71:AF71"/>
    <mergeCell ref="AG71:AH71"/>
    <mergeCell ref="AI71:AJ71"/>
    <mergeCell ref="AK71:AL71"/>
    <mergeCell ref="AA70:AB70"/>
    <mergeCell ref="AC70:AD70"/>
    <mergeCell ref="AE70:AF70"/>
    <mergeCell ref="AG70:AH70"/>
    <mergeCell ref="AI70:AJ70"/>
    <mergeCell ref="AK70:AL70"/>
    <mergeCell ref="AA69:AB69"/>
    <mergeCell ref="AC69:AD69"/>
    <mergeCell ref="AE69:AF69"/>
    <mergeCell ref="AG69:AH69"/>
    <mergeCell ref="AI69:AJ69"/>
    <mergeCell ref="AK69:AL69"/>
    <mergeCell ref="AA68:AB68"/>
    <mergeCell ref="AC68:AD68"/>
    <mergeCell ref="AE68:AF68"/>
    <mergeCell ref="AG68:AH68"/>
    <mergeCell ref="AI68:AJ68"/>
    <mergeCell ref="AK68:AL68"/>
    <mergeCell ref="AA67:AB67"/>
    <mergeCell ref="AC67:AD67"/>
    <mergeCell ref="AE67:AF67"/>
    <mergeCell ref="AG67:AH67"/>
    <mergeCell ref="AI67:AJ67"/>
    <mergeCell ref="AK67:AL67"/>
    <mergeCell ref="AA66:AB66"/>
    <mergeCell ref="AC66:AD66"/>
    <mergeCell ref="AE66:AF66"/>
    <mergeCell ref="AG66:AH66"/>
    <mergeCell ref="AI66:AJ66"/>
    <mergeCell ref="AK66:AL66"/>
    <mergeCell ref="AA65:AB65"/>
    <mergeCell ref="AC65:AD65"/>
    <mergeCell ref="AE65:AF65"/>
    <mergeCell ref="AG65:AH65"/>
    <mergeCell ref="AI65:AJ65"/>
    <mergeCell ref="AK65:AL65"/>
    <mergeCell ref="AA64:AB64"/>
    <mergeCell ref="AC64:AD64"/>
    <mergeCell ref="AE64:AF64"/>
    <mergeCell ref="AG64:AH64"/>
    <mergeCell ref="AI64:AJ64"/>
    <mergeCell ref="AK64:AL64"/>
    <mergeCell ref="AA63:AB63"/>
    <mergeCell ref="AC63:AD63"/>
    <mergeCell ref="AE63:AF63"/>
    <mergeCell ref="AG63:AH63"/>
    <mergeCell ref="AI63:AJ63"/>
    <mergeCell ref="AK63:AL63"/>
    <mergeCell ref="AA62:AB62"/>
    <mergeCell ref="AC62:AD62"/>
    <mergeCell ref="AE62:AF62"/>
    <mergeCell ref="AG62:AH62"/>
    <mergeCell ref="AI62:AJ62"/>
    <mergeCell ref="AK62:AL62"/>
    <mergeCell ref="AA61:AB61"/>
    <mergeCell ref="AC61:AD61"/>
    <mergeCell ref="AE61:AF61"/>
    <mergeCell ref="AG61:AH61"/>
    <mergeCell ref="AI61:AJ61"/>
    <mergeCell ref="AK61:AL61"/>
    <mergeCell ref="AA60:AB60"/>
    <mergeCell ref="AC60:AD60"/>
    <mergeCell ref="AE60:AF60"/>
    <mergeCell ref="AG60:AH60"/>
    <mergeCell ref="AI60:AJ60"/>
    <mergeCell ref="AK60:AL60"/>
    <mergeCell ref="AA59:AB59"/>
    <mergeCell ref="AC59:AD59"/>
    <mergeCell ref="AE59:AF59"/>
    <mergeCell ref="AG59:AH59"/>
    <mergeCell ref="AI59:AJ59"/>
    <mergeCell ref="AK59:AL59"/>
    <mergeCell ref="AA58:AB58"/>
    <mergeCell ref="AC58:AD58"/>
    <mergeCell ref="AE58:AF58"/>
    <mergeCell ref="AG58:AH58"/>
    <mergeCell ref="AI58:AJ58"/>
    <mergeCell ref="AK58:AL58"/>
    <mergeCell ref="AA57:AB57"/>
    <mergeCell ref="AC57:AD57"/>
    <mergeCell ref="AE57:AF57"/>
    <mergeCell ref="AG57:AH57"/>
    <mergeCell ref="AI57:AJ57"/>
    <mergeCell ref="AK57:AL57"/>
    <mergeCell ref="AA56:AB56"/>
    <mergeCell ref="AC56:AD56"/>
    <mergeCell ref="AE56:AF56"/>
    <mergeCell ref="AG56:AH56"/>
    <mergeCell ref="AI56:AJ56"/>
    <mergeCell ref="AK56:AL56"/>
    <mergeCell ref="AA55:AB55"/>
    <mergeCell ref="AC55:AD55"/>
    <mergeCell ref="AE55:AF55"/>
    <mergeCell ref="AG55:AH55"/>
    <mergeCell ref="AI55:AJ55"/>
    <mergeCell ref="AK55:AL55"/>
    <mergeCell ref="AA54:AB54"/>
    <mergeCell ref="AC54:AD54"/>
    <mergeCell ref="AE54:AF54"/>
    <mergeCell ref="AG54:AH54"/>
    <mergeCell ref="AI54:AJ54"/>
    <mergeCell ref="AK54:AL54"/>
    <mergeCell ref="AA53:AB53"/>
    <mergeCell ref="AC53:AD53"/>
    <mergeCell ref="AE53:AF53"/>
    <mergeCell ref="AG53:AH53"/>
    <mergeCell ref="AI53:AJ53"/>
    <mergeCell ref="AK53:AL53"/>
    <mergeCell ref="AI49:AJ49"/>
    <mergeCell ref="AA51:AL51"/>
    <mergeCell ref="AA52:AB52"/>
    <mergeCell ref="AC52:AD52"/>
    <mergeCell ref="AE52:AF52"/>
    <mergeCell ref="AG52:AH52"/>
    <mergeCell ref="AI52:AJ52"/>
    <mergeCell ref="AK52:AL52"/>
    <mergeCell ref="AA48:AB48"/>
    <mergeCell ref="AC48:AD48"/>
    <mergeCell ref="AE48:AF48"/>
    <mergeCell ref="AG48:AH48"/>
    <mergeCell ref="AI48:AJ48"/>
    <mergeCell ref="AK48:AL48"/>
    <mergeCell ref="AA47:AB47"/>
    <mergeCell ref="AC47:AD47"/>
    <mergeCell ref="AE47:AF47"/>
    <mergeCell ref="AG47:AH47"/>
    <mergeCell ref="AI47:AJ47"/>
    <mergeCell ref="AK47:AL47"/>
    <mergeCell ref="AA46:AB46"/>
    <mergeCell ref="AC46:AD46"/>
    <mergeCell ref="AE46:AF46"/>
    <mergeCell ref="AG46:AH46"/>
    <mergeCell ref="AI46:AJ46"/>
    <mergeCell ref="AK46:AL46"/>
    <mergeCell ref="AA45:AB45"/>
    <mergeCell ref="AC45:AD45"/>
    <mergeCell ref="AE45:AF45"/>
    <mergeCell ref="AG45:AH45"/>
    <mergeCell ref="AI45:AJ45"/>
    <mergeCell ref="AK45:AL45"/>
    <mergeCell ref="AA44:AB44"/>
    <mergeCell ref="AC44:AD44"/>
    <mergeCell ref="AE44:AF44"/>
    <mergeCell ref="AG44:AH44"/>
    <mergeCell ref="AI44:AJ44"/>
    <mergeCell ref="AK44:AL44"/>
    <mergeCell ref="AA43:AB43"/>
    <mergeCell ref="AC43:AD43"/>
    <mergeCell ref="AE43:AF43"/>
    <mergeCell ref="AG43:AH43"/>
    <mergeCell ref="AI43:AJ43"/>
    <mergeCell ref="AK43:AL43"/>
    <mergeCell ref="AA42:AB42"/>
    <mergeCell ref="AC42:AD42"/>
    <mergeCell ref="AE42:AF42"/>
    <mergeCell ref="AG42:AH42"/>
    <mergeCell ref="AI42:AJ42"/>
    <mergeCell ref="AK42:AL42"/>
    <mergeCell ref="AA41:AB41"/>
    <mergeCell ref="AC41:AD41"/>
    <mergeCell ref="AE41:AF41"/>
    <mergeCell ref="AG41:AH41"/>
    <mergeCell ref="AI41:AJ41"/>
    <mergeCell ref="AK41:AL41"/>
    <mergeCell ref="AA40:AB40"/>
    <mergeCell ref="AC40:AD40"/>
    <mergeCell ref="AE40:AF40"/>
    <mergeCell ref="AG40:AH40"/>
    <mergeCell ref="AI40:AJ40"/>
    <mergeCell ref="AK40:AL40"/>
    <mergeCell ref="AA39:AB39"/>
    <mergeCell ref="AC39:AD39"/>
    <mergeCell ref="AE39:AF39"/>
    <mergeCell ref="AG39:AH39"/>
    <mergeCell ref="AI39:AJ39"/>
    <mergeCell ref="AK39:AL39"/>
    <mergeCell ref="AA38:AB38"/>
    <mergeCell ref="AC38:AD38"/>
    <mergeCell ref="AE38:AF38"/>
    <mergeCell ref="AG38:AH38"/>
    <mergeCell ref="AI38:AJ38"/>
    <mergeCell ref="AK38:AL38"/>
    <mergeCell ref="AA37:AB37"/>
    <mergeCell ref="AC37:AD37"/>
    <mergeCell ref="AE37:AF37"/>
    <mergeCell ref="AG37:AH37"/>
    <mergeCell ref="AI37:AJ37"/>
    <mergeCell ref="AK37:AL37"/>
    <mergeCell ref="AA36:AB36"/>
    <mergeCell ref="AC36:AD36"/>
    <mergeCell ref="AE36:AF36"/>
    <mergeCell ref="AG36:AH36"/>
    <mergeCell ref="AI36:AJ36"/>
    <mergeCell ref="AK36:AL36"/>
    <mergeCell ref="AA35:AB35"/>
    <mergeCell ref="AC35:AD35"/>
    <mergeCell ref="AE35:AF35"/>
    <mergeCell ref="AG35:AH35"/>
    <mergeCell ref="AI35:AJ35"/>
    <mergeCell ref="AK35:AL35"/>
    <mergeCell ref="AA34:AB34"/>
    <mergeCell ref="AC34:AD34"/>
    <mergeCell ref="AE34:AF34"/>
    <mergeCell ref="AG34:AH34"/>
    <mergeCell ref="AI34:AJ34"/>
    <mergeCell ref="AK34:AL34"/>
    <mergeCell ref="AA33:AB33"/>
    <mergeCell ref="AC33:AD33"/>
    <mergeCell ref="AE33:AF33"/>
    <mergeCell ref="AG33:AH33"/>
    <mergeCell ref="AI33:AJ33"/>
    <mergeCell ref="AK33:AL33"/>
    <mergeCell ref="AA32:AB32"/>
    <mergeCell ref="AC32:AD32"/>
    <mergeCell ref="AE32:AF32"/>
    <mergeCell ref="AG32:AH32"/>
    <mergeCell ref="AI32:AJ32"/>
    <mergeCell ref="AK32:AL32"/>
    <mergeCell ref="AA31:AB31"/>
    <mergeCell ref="AC31:AD31"/>
    <mergeCell ref="AE31:AF31"/>
    <mergeCell ref="AG31:AH31"/>
    <mergeCell ref="AI31:AJ31"/>
    <mergeCell ref="AK31:AL31"/>
    <mergeCell ref="AA30:AB30"/>
    <mergeCell ref="AC30:AD30"/>
    <mergeCell ref="AE30:AF30"/>
    <mergeCell ref="AG30:AH30"/>
    <mergeCell ref="AI30:AJ30"/>
    <mergeCell ref="AK30:AL30"/>
    <mergeCell ref="AA29:AB29"/>
    <mergeCell ref="AC29:AD29"/>
    <mergeCell ref="AE29:AF29"/>
    <mergeCell ref="AG29:AH29"/>
    <mergeCell ref="AI29:AJ29"/>
    <mergeCell ref="AK29:AL29"/>
    <mergeCell ref="AA28:AB28"/>
    <mergeCell ref="AC28:AD28"/>
    <mergeCell ref="AE28:AF28"/>
    <mergeCell ref="AG28:AH28"/>
    <mergeCell ref="AI28:AJ28"/>
    <mergeCell ref="AK28:AL28"/>
    <mergeCell ref="AA27:AB27"/>
    <mergeCell ref="AC27:AD27"/>
    <mergeCell ref="AE27:AF27"/>
    <mergeCell ref="AG27:AH27"/>
    <mergeCell ref="AI27:AJ27"/>
    <mergeCell ref="AK27:AL27"/>
    <mergeCell ref="AA26:AB26"/>
    <mergeCell ref="AC26:AD26"/>
    <mergeCell ref="AE26:AF26"/>
    <mergeCell ref="AG26:AH26"/>
    <mergeCell ref="AI26:AJ26"/>
    <mergeCell ref="AK26:AL26"/>
    <mergeCell ref="AA25:AB25"/>
    <mergeCell ref="AC25:AD25"/>
    <mergeCell ref="AE25:AF25"/>
    <mergeCell ref="AG25:AH25"/>
    <mergeCell ref="AI25:AJ25"/>
    <mergeCell ref="AK25:AL25"/>
    <mergeCell ref="AI21:AJ21"/>
    <mergeCell ref="AA23:AL23"/>
    <mergeCell ref="AA24:AB24"/>
    <mergeCell ref="AC24:AD24"/>
    <mergeCell ref="AE24:AF24"/>
    <mergeCell ref="AG24:AH24"/>
    <mergeCell ref="AI24:AJ24"/>
    <mergeCell ref="AK24:AL24"/>
    <mergeCell ref="AA21:AF21"/>
    <mergeCell ref="AA20:AB20"/>
    <mergeCell ref="AC20:AD20"/>
    <mergeCell ref="AE20:AF20"/>
    <mergeCell ref="AG20:AH20"/>
    <mergeCell ref="AI20:AJ20"/>
    <mergeCell ref="AK20:AL20"/>
    <mergeCell ref="AA19:AB19"/>
    <mergeCell ref="AC19:AD19"/>
    <mergeCell ref="AE19:AF19"/>
    <mergeCell ref="AG19:AH19"/>
    <mergeCell ref="AI19:AJ19"/>
    <mergeCell ref="AK19:AL19"/>
    <mergeCell ref="AA18:AB18"/>
    <mergeCell ref="AC18:AD18"/>
    <mergeCell ref="AE18:AF18"/>
    <mergeCell ref="AG18:AH18"/>
    <mergeCell ref="AI18:AJ18"/>
    <mergeCell ref="AK18:AL18"/>
    <mergeCell ref="AA17:AB17"/>
    <mergeCell ref="AC17:AD17"/>
    <mergeCell ref="AE17:AF17"/>
    <mergeCell ref="AG17:AH17"/>
    <mergeCell ref="AI17:AJ17"/>
    <mergeCell ref="AK17:AL17"/>
    <mergeCell ref="AA16:AB16"/>
    <mergeCell ref="AC16:AD16"/>
    <mergeCell ref="AE16:AF16"/>
    <mergeCell ref="AG16:AH16"/>
    <mergeCell ref="AI16:AJ16"/>
    <mergeCell ref="AK16:AL16"/>
    <mergeCell ref="AA15:AB15"/>
    <mergeCell ref="AC15:AD15"/>
    <mergeCell ref="AE15:AF15"/>
    <mergeCell ref="AG15:AH15"/>
    <mergeCell ref="AI15:AJ15"/>
    <mergeCell ref="AK15:AL15"/>
    <mergeCell ref="AA14:AB14"/>
    <mergeCell ref="AC14:AD14"/>
    <mergeCell ref="AE14:AF14"/>
    <mergeCell ref="AG14:AH14"/>
    <mergeCell ref="AI14:AJ14"/>
    <mergeCell ref="AK14:AL14"/>
    <mergeCell ref="AA13:AB13"/>
    <mergeCell ref="AC13:AD13"/>
    <mergeCell ref="AE13:AF13"/>
    <mergeCell ref="AG13:AH13"/>
    <mergeCell ref="AI13:AJ13"/>
    <mergeCell ref="AK13:AL13"/>
    <mergeCell ref="AA12:AB12"/>
    <mergeCell ref="AC12:AD12"/>
    <mergeCell ref="AE12:AF12"/>
    <mergeCell ref="AG12:AH12"/>
    <mergeCell ref="AI12:AJ12"/>
    <mergeCell ref="AK12:AL12"/>
    <mergeCell ref="AA11:AB11"/>
    <mergeCell ref="AC11:AD11"/>
    <mergeCell ref="AE11:AF11"/>
    <mergeCell ref="AG11:AH11"/>
    <mergeCell ref="AI11:AJ11"/>
    <mergeCell ref="AK11:AL11"/>
    <mergeCell ref="AA10:AB10"/>
    <mergeCell ref="AC10:AD10"/>
    <mergeCell ref="AE10:AF10"/>
    <mergeCell ref="AG10:AH10"/>
    <mergeCell ref="AI10:AJ10"/>
    <mergeCell ref="AK10:AL10"/>
    <mergeCell ref="AA9:AB9"/>
    <mergeCell ref="AC9:AD9"/>
    <mergeCell ref="AE9:AF9"/>
    <mergeCell ref="AG9:AH9"/>
    <mergeCell ref="AI9:AJ9"/>
    <mergeCell ref="AK9:AL9"/>
    <mergeCell ref="AA6:AL6"/>
    <mergeCell ref="AA7:AL7"/>
    <mergeCell ref="AA8:AB8"/>
    <mergeCell ref="AC8:AD8"/>
    <mergeCell ref="AE8:AF8"/>
    <mergeCell ref="AG8:AH8"/>
    <mergeCell ref="AI8:AJ8"/>
    <mergeCell ref="AK8:AL8"/>
    <mergeCell ref="N204:O204"/>
    <mergeCell ref="P204:Q204"/>
    <mergeCell ref="R204:S204"/>
    <mergeCell ref="T204:U204"/>
    <mergeCell ref="V204:W204"/>
    <mergeCell ref="X204:Y204"/>
    <mergeCell ref="N203:O203"/>
    <mergeCell ref="P203:Q203"/>
    <mergeCell ref="R203:S203"/>
    <mergeCell ref="T203:U203"/>
    <mergeCell ref="V203:W203"/>
    <mergeCell ref="X203:Y203"/>
    <mergeCell ref="N202:O202"/>
    <mergeCell ref="P202:Q202"/>
    <mergeCell ref="R202:S202"/>
    <mergeCell ref="T202:U202"/>
    <mergeCell ref="V202:W202"/>
    <mergeCell ref="X202:Y202"/>
    <mergeCell ref="N201:O201"/>
    <mergeCell ref="P201:Q201"/>
    <mergeCell ref="R201:S201"/>
    <mergeCell ref="T201:U201"/>
    <mergeCell ref="V201:W201"/>
    <mergeCell ref="X201:Y201"/>
    <mergeCell ref="N200:O200"/>
    <mergeCell ref="P200:Q200"/>
    <mergeCell ref="R200:S200"/>
    <mergeCell ref="T200:U200"/>
    <mergeCell ref="V200:W200"/>
    <mergeCell ref="X200:Y200"/>
    <mergeCell ref="N199:O199"/>
    <mergeCell ref="P199:Q199"/>
    <mergeCell ref="R199:S199"/>
    <mergeCell ref="T199:U199"/>
    <mergeCell ref="V199:W199"/>
    <mergeCell ref="X199:Y199"/>
    <mergeCell ref="N198:O198"/>
    <mergeCell ref="P198:Q198"/>
    <mergeCell ref="R198:S198"/>
    <mergeCell ref="T198:U198"/>
    <mergeCell ref="V198:W198"/>
    <mergeCell ref="X198:Y198"/>
    <mergeCell ref="N197:O197"/>
    <mergeCell ref="P197:Q197"/>
    <mergeCell ref="R197:S197"/>
    <mergeCell ref="T197:U197"/>
    <mergeCell ref="V197:W197"/>
    <mergeCell ref="X197:Y197"/>
    <mergeCell ref="N196:O196"/>
    <mergeCell ref="P196:Q196"/>
    <mergeCell ref="R196:S196"/>
    <mergeCell ref="T196:U196"/>
    <mergeCell ref="V196:W196"/>
    <mergeCell ref="X196:Y196"/>
    <mergeCell ref="N195:O195"/>
    <mergeCell ref="P195:Q195"/>
    <mergeCell ref="R195:S195"/>
    <mergeCell ref="T195:U195"/>
    <mergeCell ref="V195:W195"/>
    <mergeCell ref="X195:Y195"/>
    <mergeCell ref="N194:O194"/>
    <mergeCell ref="P194:Q194"/>
    <mergeCell ref="R194:S194"/>
    <mergeCell ref="T194:U194"/>
    <mergeCell ref="V194:W194"/>
    <mergeCell ref="X194:Y194"/>
    <mergeCell ref="N193:O193"/>
    <mergeCell ref="P193:Q193"/>
    <mergeCell ref="R193:S193"/>
    <mergeCell ref="T193:U193"/>
    <mergeCell ref="V193:W193"/>
    <mergeCell ref="X193:Y193"/>
    <mergeCell ref="N192:O192"/>
    <mergeCell ref="P192:Q192"/>
    <mergeCell ref="R192:S192"/>
    <mergeCell ref="T192:U192"/>
    <mergeCell ref="V192:W192"/>
    <mergeCell ref="X192:Y192"/>
    <mergeCell ref="N191:O191"/>
    <mergeCell ref="P191:Q191"/>
    <mergeCell ref="R191:S191"/>
    <mergeCell ref="T191:U191"/>
    <mergeCell ref="V191:W191"/>
    <mergeCell ref="X191:Y191"/>
    <mergeCell ref="N190:O190"/>
    <mergeCell ref="P190:Q190"/>
    <mergeCell ref="R190:S190"/>
    <mergeCell ref="T190:U190"/>
    <mergeCell ref="V190:W190"/>
    <mergeCell ref="X190:Y190"/>
    <mergeCell ref="N189:O189"/>
    <mergeCell ref="P189:Q189"/>
    <mergeCell ref="R189:S189"/>
    <mergeCell ref="T189:U189"/>
    <mergeCell ref="V189:W189"/>
    <mergeCell ref="X189:Y189"/>
    <mergeCell ref="N188:O188"/>
    <mergeCell ref="P188:Q188"/>
    <mergeCell ref="R188:S188"/>
    <mergeCell ref="T188:U188"/>
    <mergeCell ref="V188:W188"/>
    <mergeCell ref="X188:Y188"/>
    <mergeCell ref="N187:O187"/>
    <mergeCell ref="P187:Q187"/>
    <mergeCell ref="R187:S187"/>
    <mergeCell ref="T187:U187"/>
    <mergeCell ref="V187:W187"/>
    <mergeCell ref="X187:Y187"/>
    <mergeCell ref="N186:O186"/>
    <mergeCell ref="P186:Q186"/>
    <mergeCell ref="R186:S186"/>
    <mergeCell ref="T186:U186"/>
    <mergeCell ref="V186:W186"/>
    <mergeCell ref="X186:Y186"/>
    <mergeCell ref="N185:O185"/>
    <mergeCell ref="P185:Q185"/>
    <mergeCell ref="R185:S185"/>
    <mergeCell ref="T185:U185"/>
    <mergeCell ref="V185:W185"/>
    <mergeCell ref="X185:Y185"/>
    <mergeCell ref="N184:O184"/>
    <mergeCell ref="P184:Q184"/>
    <mergeCell ref="R184:S184"/>
    <mergeCell ref="T184:U184"/>
    <mergeCell ref="V184:W184"/>
    <mergeCell ref="X184:Y184"/>
    <mergeCell ref="N183:O183"/>
    <mergeCell ref="P183:Q183"/>
    <mergeCell ref="R183:S183"/>
    <mergeCell ref="T183:U183"/>
    <mergeCell ref="V183:W183"/>
    <mergeCell ref="X183:Y183"/>
    <mergeCell ref="N182:O182"/>
    <mergeCell ref="P182:Q182"/>
    <mergeCell ref="R182:S182"/>
    <mergeCell ref="T182:U182"/>
    <mergeCell ref="V182:W182"/>
    <mergeCell ref="X182:Y182"/>
    <mergeCell ref="N181:O181"/>
    <mergeCell ref="P181:Q181"/>
    <mergeCell ref="R181:S181"/>
    <mergeCell ref="T181:U181"/>
    <mergeCell ref="V181:W181"/>
    <mergeCell ref="X181:Y181"/>
    <mergeCell ref="N180:O180"/>
    <mergeCell ref="P180:Q180"/>
    <mergeCell ref="R180:S180"/>
    <mergeCell ref="T180:U180"/>
    <mergeCell ref="V180:W180"/>
    <mergeCell ref="X180:Y180"/>
    <mergeCell ref="N179:O179"/>
    <mergeCell ref="P179:Q179"/>
    <mergeCell ref="R179:S179"/>
    <mergeCell ref="T179:U179"/>
    <mergeCell ref="V179:W179"/>
    <mergeCell ref="X179:Y179"/>
    <mergeCell ref="N178:O178"/>
    <mergeCell ref="P178:Q178"/>
    <mergeCell ref="R178:S178"/>
    <mergeCell ref="T178:U178"/>
    <mergeCell ref="V178:W178"/>
    <mergeCell ref="X178:Y178"/>
    <mergeCell ref="N177:O177"/>
    <mergeCell ref="P177:Q177"/>
    <mergeCell ref="R177:S177"/>
    <mergeCell ref="T177:U177"/>
    <mergeCell ref="V177:W177"/>
    <mergeCell ref="X177:Y177"/>
    <mergeCell ref="N176:O176"/>
    <mergeCell ref="P176:Q176"/>
    <mergeCell ref="R176:S176"/>
    <mergeCell ref="T176:U176"/>
    <mergeCell ref="V176:W176"/>
    <mergeCell ref="X176:Y176"/>
    <mergeCell ref="N175:O175"/>
    <mergeCell ref="P175:Q175"/>
    <mergeCell ref="R175:S175"/>
    <mergeCell ref="T175:U175"/>
    <mergeCell ref="V175:W175"/>
    <mergeCell ref="X175:Y175"/>
    <mergeCell ref="N174:O174"/>
    <mergeCell ref="P174:Q174"/>
    <mergeCell ref="R174:S174"/>
    <mergeCell ref="T174:U174"/>
    <mergeCell ref="V174:W174"/>
    <mergeCell ref="X174:Y174"/>
    <mergeCell ref="N173:O173"/>
    <mergeCell ref="P173:Q173"/>
    <mergeCell ref="R173:S173"/>
    <mergeCell ref="T173:U173"/>
    <mergeCell ref="V173:W173"/>
    <mergeCell ref="X173:Y173"/>
    <mergeCell ref="N172:O172"/>
    <mergeCell ref="P172:Q172"/>
    <mergeCell ref="R172:S172"/>
    <mergeCell ref="T172:U172"/>
    <mergeCell ref="V172:W172"/>
    <mergeCell ref="X172:Y172"/>
    <mergeCell ref="N171:O171"/>
    <mergeCell ref="P171:Q171"/>
    <mergeCell ref="R171:S171"/>
    <mergeCell ref="T171:U171"/>
    <mergeCell ref="V171:W171"/>
    <mergeCell ref="X171:Y171"/>
    <mergeCell ref="N170:O170"/>
    <mergeCell ref="P170:Q170"/>
    <mergeCell ref="R170:S170"/>
    <mergeCell ref="T170:U170"/>
    <mergeCell ref="V170:W170"/>
    <mergeCell ref="X170:Y170"/>
    <mergeCell ref="N169:O169"/>
    <mergeCell ref="P169:Q169"/>
    <mergeCell ref="R169:S169"/>
    <mergeCell ref="T169:U169"/>
    <mergeCell ref="V169:W169"/>
    <mergeCell ref="X169:Y169"/>
    <mergeCell ref="N168:O168"/>
    <mergeCell ref="P168:Q168"/>
    <mergeCell ref="R168:S168"/>
    <mergeCell ref="T168:U168"/>
    <mergeCell ref="V168:W168"/>
    <mergeCell ref="X168:Y168"/>
    <mergeCell ref="N167:O167"/>
    <mergeCell ref="P167:Q167"/>
    <mergeCell ref="R167:S167"/>
    <mergeCell ref="T167:U167"/>
    <mergeCell ref="V167:W167"/>
    <mergeCell ref="X167:Y167"/>
    <mergeCell ref="N166:O166"/>
    <mergeCell ref="P166:Q166"/>
    <mergeCell ref="R166:S166"/>
    <mergeCell ref="T166:U166"/>
    <mergeCell ref="V166:W166"/>
    <mergeCell ref="X166:Y166"/>
    <mergeCell ref="N165:O165"/>
    <mergeCell ref="P165:Q165"/>
    <mergeCell ref="R165:S165"/>
    <mergeCell ref="T165:U165"/>
    <mergeCell ref="V165:W165"/>
    <mergeCell ref="X165:Y165"/>
    <mergeCell ref="N164:O164"/>
    <mergeCell ref="P164:Q164"/>
    <mergeCell ref="R164:S164"/>
    <mergeCell ref="T164:U164"/>
    <mergeCell ref="V164:W164"/>
    <mergeCell ref="X164:Y164"/>
    <mergeCell ref="N163:O163"/>
    <mergeCell ref="P163:Q163"/>
    <mergeCell ref="R163:S163"/>
    <mergeCell ref="T163:U163"/>
    <mergeCell ref="V163:W163"/>
    <mergeCell ref="X163:Y163"/>
    <mergeCell ref="N162:O162"/>
    <mergeCell ref="P162:Q162"/>
    <mergeCell ref="R162:S162"/>
    <mergeCell ref="T162:U162"/>
    <mergeCell ref="V162:W162"/>
    <mergeCell ref="X162:Y162"/>
    <mergeCell ref="N161:O161"/>
    <mergeCell ref="P161:Q161"/>
    <mergeCell ref="R161:S161"/>
    <mergeCell ref="T161:U161"/>
    <mergeCell ref="V161:W161"/>
    <mergeCell ref="X161:Y161"/>
    <mergeCell ref="N160:O160"/>
    <mergeCell ref="P160:Q160"/>
    <mergeCell ref="R160:S160"/>
    <mergeCell ref="T160:U160"/>
    <mergeCell ref="V160:W160"/>
    <mergeCell ref="X160:Y160"/>
    <mergeCell ref="N159:O159"/>
    <mergeCell ref="P159:Q159"/>
    <mergeCell ref="R159:S159"/>
    <mergeCell ref="T159:U159"/>
    <mergeCell ref="V159:W159"/>
    <mergeCell ref="X159:Y159"/>
    <mergeCell ref="N158:O158"/>
    <mergeCell ref="P158:Q158"/>
    <mergeCell ref="R158:S158"/>
    <mergeCell ref="T158:U158"/>
    <mergeCell ref="V158:W158"/>
    <mergeCell ref="X158:Y158"/>
    <mergeCell ref="N157:O157"/>
    <mergeCell ref="P157:Q157"/>
    <mergeCell ref="R157:S157"/>
    <mergeCell ref="T157:U157"/>
    <mergeCell ref="V157:W157"/>
    <mergeCell ref="X157:Y157"/>
    <mergeCell ref="N156:O156"/>
    <mergeCell ref="P156:Q156"/>
    <mergeCell ref="R156:S156"/>
    <mergeCell ref="T156:U156"/>
    <mergeCell ref="V156:W156"/>
    <mergeCell ref="X156:Y156"/>
    <mergeCell ref="N155:O155"/>
    <mergeCell ref="P155:Q155"/>
    <mergeCell ref="R155:S155"/>
    <mergeCell ref="T155:U155"/>
    <mergeCell ref="V155:W155"/>
    <mergeCell ref="X155:Y155"/>
    <mergeCell ref="N154:O154"/>
    <mergeCell ref="P154:Q154"/>
    <mergeCell ref="R154:S154"/>
    <mergeCell ref="T154:U154"/>
    <mergeCell ref="V154:W154"/>
    <mergeCell ref="X154:Y154"/>
    <mergeCell ref="N153:O153"/>
    <mergeCell ref="P153:Q153"/>
    <mergeCell ref="R153:S153"/>
    <mergeCell ref="T153:U153"/>
    <mergeCell ref="V153:W153"/>
    <mergeCell ref="X153:Y153"/>
    <mergeCell ref="N152:O152"/>
    <mergeCell ref="P152:Q152"/>
    <mergeCell ref="R152:S152"/>
    <mergeCell ref="T152:U152"/>
    <mergeCell ref="V152:W152"/>
    <mergeCell ref="X152:Y152"/>
    <mergeCell ref="N151:O151"/>
    <mergeCell ref="P151:Q151"/>
    <mergeCell ref="R151:S151"/>
    <mergeCell ref="T151:U151"/>
    <mergeCell ref="V151:W151"/>
    <mergeCell ref="X151:Y151"/>
    <mergeCell ref="N150:O150"/>
    <mergeCell ref="P150:Q150"/>
    <mergeCell ref="R150:S150"/>
    <mergeCell ref="T150:U150"/>
    <mergeCell ref="V150:W150"/>
    <mergeCell ref="X150:Y150"/>
    <mergeCell ref="N149:O149"/>
    <mergeCell ref="P149:Q149"/>
    <mergeCell ref="R149:S149"/>
    <mergeCell ref="T149:U149"/>
    <mergeCell ref="V149:W149"/>
    <mergeCell ref="X149:Y149"/>
    <mergeCell ref="N148:O148"/>
    <mergeCell ref="P148:Q148"/>
    <mergeCell ref="R148:S148"/>
    <mergeCell ref="T148:U148"/>
    <mergeCell ref="V148:W148"/>
    <mergeCell ref="X148:Y148"/>
    <mergeCell ref="N147:O147"/>
    <mergeCell ref="P147:Q147"/>
    <mergeCell ref="R147:S147"/>
    <mergeCell ref="T147:U147"/>
    <mergeCell ref="V147:W147"/>
    <mergeCell ref="X147:Y147"/>
    <mergeCell ref="N146:O146"/>
    <mergeCell ref="P146:Q146"/>
    <mergeCell ref="R146:S146"/>
    <mergeCell ref="T146:U146"/>
    <mergeCell ref="V146:W146"/>
    <mergeCell ref="X146:Y146"/>
    <mergeCell ref="N145:O145"/>
    <mergeCell ref="P145:Q145"/>
    <mergeCell ref="R145:S145"/>
    <mergeCell ref="T145:U145"/>
    <mergeCell ref="V145:W145"/>
    <mergeCell ref="X145:Y145"/>
    <mergeCell ref="V141:W141"/>
    <mergeCell ref="N143:Y143"/>
    <mergeCell ref="N144:O144"/>
    <mergeCell ref="P144:Q144"/>
    <mergeCell ref="R144:S144"/>
    <mergeCell ref="T144:U144"/>
    <mergeCell ref="V144:W144"/>
    <mergeCell ref="X144:Y144"/>
    <mergeCell ref="T141:U141"/>
    <mergeCell ref="N141:S141"/>
    <mergeCell ref="N140:O140"/>
    <mergeCell ref="P140:Q140"/>
    <mergeCell ref="R140:S140"/>
    <mergeCell ref="T140:U140"/>
    <mergeCell ref="V140:W140"/>
    <mergeCell ref="X140:Y140"/>
    <mergeCell ref="N139:O139"/>
    <mergeCell ref="P139:Q139"/>
    <mergeCell ref="R139:S139"/>
    <mergeCell ref="T139:U139"/>
    <mergeCell ref="V139:W139"/>
    <mergeCell ref="X139:Y139"/>
    <mergeCell ref="N138:O138"/>
    <mergeCell ref="P138:Q138"/>
    <mergeCell ref="R138:S138"/>
    <mergeCell ref="T138:U138"/>
    <mergeCell ref="V138:W138"/>
    <mergeCell ref="X138:Y138"/>
    <mergeCell ref="N137:O137"/>
    <mergeCell ref="P137:Q137"/>
    <mergeCell ref="R137:S137"/>
    <mergeCell ref="T137:U137"/>
    <mergeCell ref="V137:W137"/>
    <mergeCell ref="X137:Y137"/>
    <mergeCell ref="N136:O136"/>
    <mergeCell ref="P136:Q136"/>
    <mergeCell ref="R136:S136"/>
    <mergeCell ref="T136:U136"/>
    <mergeCell ref="V136:W136"/>
    <mergeCell ref="X136:Y136"/>
    <mergeCell ref="N135:O135"/>
    <mergeCell ref="P135:Q135"/>
    <mergeCell ref="R135:S135"/>
    <mergeCell ref="T135:U135"/>
    <mergeCell ref="V135:W135"/>
    <mergeCell ref="X135:Y135"/>
    <mergeCell ref="N134:O134"/>
    <mergeCell ref="P134:Q134"/>
    <mergeCell ref="R134:S134"/>
    <mergeCell ref="T134:U134"/>
    <mergeCell ref="V134:W134"/>
    <mergeCell ref="X134:Y134"/>
    <mergeCell ref="N133:O133"/>
    <mergeCell ref="P133:Q133"/>
    <mergeCell ref="R133:S133"/>
    <mergeCell ref="T133:U133"/>
    <mergeCell ref="V133:W133"/>
    <mergeCell ref="X133:Y133"/>
    <mergeCell ref="N132:O132"/>
    <mergeCell ref="P132:Q132"/>
    <mergeCell ref="R132:S132"/>
    <mergeCell ref="T132:U132"/>
    <mergeCell ref="V132:W132"/>
    <mergeCell ref="X132:Y132"/>
    <mergeCell ref="N131:O131"/>
    <mergeCell ref="P131:Q131"/>
    <mergeCell ref="R131:S131"/>
    <mergeCell ref="T131:U131"/>
    <mergeCell ref="V131:W131"/>
    <mergeCell ref="X131:Y131"/>
    <mergeCell ref="N130:O130"/>
    <mergeCell ref="P130:Q130"/>
    <mergeCell ref="R130:S130"/>
    <mergeCell ref="T130:U130"/>
    <mergeCell ref="V130:W130"/>
    <mergeCell ref="X130:Y130"/>
    <mergeCell ref="N129:O129"/>
    <mergeCell ref="P129:Q129"/>
    <mergeCell ref="R129:S129"/>
    <mergeCell ref="T129:U129"/>
    <mergeCell ref="V129:W129"/>
    <mergeCell ref="X129:Y129"/>
    <mergeCell ref="N128:O128"/>
    <mergeCell ref="P128:Q128"/>
    <mergeCell ref="R128:S128"/>
    <mergeCell ref="T128:U128"/>
    <mergeCell ref="V128:W128"/>
    <mergeCell ref="X128:Y128"/>
    <mergeCell ref="N127:O127"/>
    <mergeCell ref="P127:Q127"/>
    <mergeCell ref="R127:S127"/>
    <mergeCell ref="T127:U127"/>
    <mergeCell ref="V127:W127"/>
    <mergeCell ref="X127:Y127"/>
    <mergeCell ref="N126:O126"/>
    <mergeCell ref="P126:Q126"/>
    <mergeCell ref="R126:S126"/>
    <mergeCell ref="T126:U126"/>
    <mergeCell ref="V126:W126"/>
    <mergeCell ref="X126:Y126"/>
    <mergeCell ref="N125:O125"/>
    <mergeCell ref="P125:Q125"/>
    <mergeCell ref="R125:S125"/>
    <mergeCell ref="T125:U125"/>
    <mergeCell ref="V125:W125"/>
    <mergeCell ref="X125:Y125"/>
    <mergeCell ref="N124:O124"/>
    <mergeCell ref="P124:Q124"/>
    <mergeCell ref="R124:S124"/>
    <mergeCell ref="T124:U124"/>
    <mergeCell ref="V124:W124"/>
    <mergeCell ref="X124:Y124"/>
    <mergeCell ref="N123:O123"/>
    <mergeCell ref="P123:Q123"/>
    <mergeCell ref="R123:S123"/>
    <mergeCell ref="T123:U123"/>
    <mergeCell ref="V123:W123"/>
    <mergeCell ref="X123:Y123"/>
    <mergeCell ref="N122:O122"/>
    <mergeCell ref="P122:Q122"/>
    <mergeCell ref="R122:S122"/>
    <mergeCell ref="T122:U122"/>
    <mergeCell ref="V122:W122"/>
    <mergeCell ref="X122:Y122"/>
    <mergeCell ref="N121:O121"/>
    <mergeCell ref="P121:Q121"/>
    <mergeCell ref="R121:S121"/>
    <mergeCell ref="T121:U121"/>
    <mergeCell ref="V121:W121"/>
    <mergeCell ref="X121:Y121"/>
    <mergeCell ref="N120:O120"/>
    <mergeCell ref="P120:Q120"/>
    <mergeCell ref="R120:S120"/>
    <mergeCell ref="T120:U120"/>
    <mergeCell ref="V120:W120"/>
    <mergeCell ref="X120:Y120"/>
    <mergeCell ref="N119:O119"/>
    <mergeCell ref="P119:Q119"/>
    <mergeCell ref="R119:S119"/>
    <mergeCell ref="T119:U119"/>
    <mergeCell ref="V119:W119"/>
    <mergeCell ref="X119:Y119"/>
    <mergeCell ref="N118:O118"/>
    <mergeCell ref="P118:Q118"/>
    <mergeCell ref="R118:S118"/>
    <mergeCell ref="T118:U118"/>
    <mergeCell ref="V118:W118"/>
    <mergeCell ref="X118:Y118"/>
    <mergeCell ref="N117:O117"/>
    <mergeCell ref="P117:Q117"/>
    <mergeCell ref="R117:S117"/>
    <mergeCell ref="T117:U117"/>
    <mergeCell ref="V117:W117"/>
    <mergeCell ref="X117:Y117"/>
    <mergeCell ref="N116:O116"/>
    <mergeCell ref="P116:Q116"/>
    <mergeCell ref="R116:S116"/>
    <mergeCell ref="T116:U116"/>
    <mergeCell ref="V116:W116"/>
    <mergeCell ref="X116:Y116"/>
    <mergeCell ref="N115:O115"/>
    <mergeCell ref="P115:Q115"/>
    <mergeCell ref="R115:S115"/>
    <mergeCell ref="T115:U115"/>
    <mergeCell ref="V115:W115"/>
    <mergeCell ref="X115:Y115"/>
    <mergeCell ref="N114:O114"/>
    <mergeCell ref="P114:Q114"/>
    <mergeCell ref="R114:S114"/>
    <mergeCell ref="T114:U114"/>
    <mergeCell ref="V114:W114"/>
    <mergeCell ref="X114:Y114"/>
    <mergeCell ref="N113:O113"/>
    <mergeCell ref="P113:Q113"/>
    <mergeCell ref="R113:S113"/>
    <mergeCell ref="T113:U113"/>
    <mergeCell ref="V113:W113"/>
    <mergeCell ref="X113:Y113"/>
    <mergeCell ref="N112:O112"/>
    <mergeCell ref="P112:Q112"/>
    <mergeCell ref="R112:S112"/>
    <mergeCell ref="T112:U112"/>
    <mergeCell ref="V112:W112"/>
    <mergeCell ref="X112:Y112"/>
    <mergeCell ref="N111:O111"/>
    <mergeCell ref="P111:Q111"/>
    <mergeCell ref="R111:S111"/>
    <mergeCell ref="T111:U111"/>
    <mergeCell ref="V111:W111"/>
    <mergeCell ref="X111:Y111"/>
    <mergeCell ref="N110:O110"/>
    <mergeCell ref="P110:Q110"/>
    <mergeCell ref="R110:S110"/>
    <mergeCell ref="T110:U110"/>
    <mergeCell ref="V110:W110"/>
    <mergeCell ref="X110:Y110"/>
    <mergeCell ref="N109:O109"/>
    <mergeCell ref="P109:Q109"/>
    <mergeCell ref="R109:S109"/>
    <mergeCell ref="T109:U109"/>
    <mergeCell ref="V109:W109"/>
    <mergeCell ref="X109:Y109"/>
    <mergeCell ref="N108:O108"/>
    <mergeCell ref="P108:Q108"/>
    <mergeCell ref="R108:S108"/>
    <mergeCell ref="T108:U108"/>
    <mergeCell ref="V108:W108"/>
    <mergeCell ref="X108:Y108"/>
    <mergeCell ref="N107:O107"/>
    <mergeCell ref="P107:Q107"/>
    <mergeCell ref="R107:S107"/>
    <mergeCell ref="T107:U107"/>
    <mergeCell ref="V107:W107"/>
    <mergeCell ref="X107:Y107"/>
    <mergeCell ref="N106:O106"/>
    <mergeCell ref="P106:Q106"/>
    <mergeCell ref="R106:S106"/>
    <mergeCell ref="T106:U106"/>
    <mergeCell ref="V106:W106"/>
    <mergeCell ref="X106:Y106"/>
    <mergeCell ref="N105:O105"/>
    <mergeCell ref="P105:Q105"/>
    <mergeCell ref="R105:S105"/>
    <mergeCell ref="T105:U105"/>
    <mergeCell ref="V105:W105"/>
    <mergeCell ref="X105:Y105"/>
    <mergeCell ref="N104:O104"/>
    <mergeCell ref="P104:Q104"/>
    <mergeCell ref="R104:S104"/>
    <mergeCell ref="T104:U104"/>
    <mergeCell ref="V104:W104"/>
    <mergeCell ref="X104:Y104"/>
    <mergeCell ref="N103:O103"/>
    <mergeCell ref="P103:Q103"/>
    <mergeCell ref="R103:S103"/>
    <mergeCell ref="T103:U103"/>
    <mergeCell ref="V103:W103"/>
    <mergeCell ref="X103:Y103"/>
    <mergeCell ref="N102:O102"/>
    <mergeCell ref="P102:Q102"/>
    <mergeCell ref="R102:S102"/>
    <mergeCell ref="T102:U102"/>
    <mergeCell ref="V102:W102"/>
    <mergeCell ref="X102:Y102"/>
    <mergeCell ref="N101:O101"/>
    <mergeCell ref="P101:Q101"/>
    <mergeCell ref="R101:S101"/>
    <mergeCell ref="T101:U101"/>
    <mergeCell ref="V101:W101"/>
    <mergeCell ref="X101:Y101"/>
    <mergeCell ref="N100:O100"/>
    <mergeCell ref="P100:Q100"/>
    <mergeCell ref="R100:S100"/>
    <mergeCell ref="T100:U100"/>
    <mergeCell ref="V100:W100"/>
    <mergeCell ref="X100:Y100"/>
    <mergeCell ref="N99:O99"/>
    <mergeCell ref="P99:Q99"/>
    <mergeCell ref="R99:S99"/>
    <mergeCell ref="T99:U99"/>
    <mergeCell ref="V99:W99"/>
    <mergeCell ref="X99:Y99"/>
    <mergeCell ref="N98:O98"/>
    <mergeCell ref="P98:Q98"/>
    <mergeCell ref="R98:S98"/>
    <mergeCell ref="T98:U98"/>
    <mergeCell ref="V98:W98"/>
    <mergeCell ref="X98:Y98"/>
    <mergeCell ref="N97:O97"/>
    <mergeCell ref="P97:Q97"/>
    <mergeCell ref="R97:S97"/>
    <mergeCell ref="T97:U97"/>
    <mergeCell ref="V97:W97"/>
    <mergeCell ref="X97:Y97"/>
    <mergeCell ref="N96:O96"/>
    <mergeCell ref="P96:Q96"/>
    <mergeCell ref="R96:S96"/>
    <mergeCell ref="T96:U96"/>
    <mergeCell ref="V96:W96"/>
    <mergeCell ref="X96:Y96"/>
    <mergeCell ref="N95:O95"/>
    <mergeCell ref="P95:Q95"/>
    <mergeCell ref="R95:S95"/>
    <mergeCell ref="T95:U95"/>
    <mergeCell ref="V95:W95"/>
    <mergeCell ref="X95:Y95"/>
    <mergeCell ref="N94:O94"/>
    <mergeCell ref="P94:Q94"/>
    <mergeCell ref="R94:S94"/>
    <mergeCell ref="T94:U94"/>
    <mergeCell ref="V94:W94"/>
    <mergeCell ref="X94:Y94"/>
    <mergeCell ref="N93:O93"/>
    <mergeCell ref="P93:Q93"/>
    <mergeCell ref="R93:S93"/>
    <mergeCell ref="T93:U93"/>
    <mergeCell ref="V93:W93"/>
    <mergeCell ref="X93:Y93"/>
    <mergeCell ref="V89:W89"/>
    <mergeCell ref="N91:Y91"/>
    <mergeCell ref="N92:O92"/>
    <mergeCell ref="P92:Q92"/>
    <mergeCell ref="R92:S92"/>
    <mergeCell ref="T92:U92"/>
    <mergeCell ref="V92:W92"/>
    <mergeCell ref="X92:Y92"/>
    <mergeCell ref="N88:O88"/>
    <mergeCell ref="P88:Q88"/>
    <mergeCell ref="R88:S88"/>
    <mergeCell ref="T88:U88"/>
    <mergeCell ref="V88:W88"/>
    <mergeCell ref="X88:Y88"/>
    <mergeCell ref="N87:O87"/>
    <mergeCell ref="P87:Q87"/>
    <mergeCell ref="R87:S87"/>
    <mergeCell ref="T87:U87"/>
    <mergeCell ref="V87:W87"/>
    <mergeCell ref="X87:Y87"/>
    <mergeCell ref="N89:S89"/>
    <mergeCell ref="T89:U89"/>
    <mergeCell ref="N86:O86"/>
    <mergeCell ref="P86:Q86"/>
    <mergeCell ref="R86:S86"/>
    <mergeCell ref="T86:U86"/>
    <mergeCell ref="V86:W86"/>
    <mergeCell ref="X86:Y86"/>
    <mergeCell ref="N85:O85"/>
    <mergeCell ref="P85:Q85"/>
    <mergeCell ref="R85:S85"/>
    <mergeCell ref="T85:U85"/>
    <mergeCell ref="V85:W85"/>
    <mergeCell ref="X85:Y85"/>
    <mergeCell ref="N84:O84"/>
    <mergeCell ref="P84:Q84"/>
    <mergeCell ref="R84:S84"/>
    <mergeCell ref="T84:U84"/>
    <mergeCell ref="V84:W84"/>
    <mergeCell ref="X84:Y84"/>
    <mergeCell ref="N83:O83"/>
    <mergeCell ref="P83:Q83"/>
    <mergeCell ref="R83:S83"/>
    <mergeCell ref="T83:U83"/>
    <mergeCell ref="V83:W83"/>
    <mergeCell ref="X83:Y83"/>
    <mergeCell ref="N82:O82"/>
    <mergeCell ref="P82:Q82"/>
    <mergeCell ref="R82:S82"/>
    <mergeCell ref="T82:U82"/>
    <mergeCell ref="V82:W82"/>
    <mergeCell ref="X82:Y82"/>
    <mergeCell ref="N81:O81"/>
    <mergeCell ref="P81:Q81"/>
    <mergeCell ref="R81:S81"/>
    <mergeCell ref="T81:U81"/>
    <mergeCell ref="V81:W81"/>
    <mergeCell ref="X81:Y81"/>
    <mergeCell ref="N80:O80"/>
    <mergeCell ref="P80:Q80"/>
    <mergeCell ref="R80:S80"/>
    <mergeCell ref="T80:U80"/>
    <mergeCell ref="V80:W80"/>
    <mergeCell ref="X80:Y80"/>
    <mergeCell ref="N79:O79"/>
    <mergeCell ref="P79:Q79"/>
    <mergeCell ref="R79:S79"/>
    <mergeCell ref="T79:U79"/>
    <mergeCell ref="V79:W79"/>
    <mergeCell ref="X79:Y79"/>
    <mergeCell ref="N78:O78"/>
    <mergeCell ref="P78:Q78"/>
    <mergeCell ref="R78:S78"/>
    <mergeCell ref="T78:U78"/>
    <mergeCell ref="V78:W78"/>
    <mergeCell ref="X78:Y78"/>
    <mergeCell ref="N77:O77"/>
    <mergeCell ref="P77:Q77"/>
    <mergeCell ref="R77:S77"/>
    <mergeCell ref="T77:U77"/>
    <mergeCell ref="V77:W77"/>
    <mergeCell ref="X77:Y77"/>
    <mergeCell ref="N76:O76"/>
    <mergeCell ref="P76:Q76"/>
    <mergeCell ref="R76:S76"/>
    <mergeCell ref="T76:U76"/>
    <mergeCell ref="V76:W76"/>
    <mergeCell ref="X76:Y76"/>
    <mergeCell ref="N75:O75"/>
    <mergeCell ref="P75:Q75"/>
    <mergeCell ref="R75:S75"/>
    <mergeCell ref="T75:U75"/>
    <mergeCell ref="V75:W75"/>
    <mergeCell ref="X75:Y75"/>
    <mergeCell ref="N74:O74"/>
    <mergeCell ref="P74:Q74"/>
    <mergeCell ref="R74:S74"/>
    <mergeCell ref="T74:U74"/>
    <mergeCell ref="V74:W74"/>
    <mergeCell ref="X74:Y74"/>
    <mergeCell ref="N73:O73"/>
    <mergeCell ref="P73:Q73"/>
    <mergeCell ref="R73:S73"/>
    <mergeCell ref="T73:U73"/>
    <mergeCell ref="V73:W73"/>
    <mergeCell ref="X73:Y73"/>
    <mergeCell ref="N72:O72"/>
    <mergeCell ref="P72:Q72"/>
    <mergeCell ref="R72:S72"/>
    <mergeCell ref="T72:U72"/>
    <mergeCell ref="V72:W72"/>
    <mergeCell ref="X72:Y72"/>
    <mergeCell ref="N71:O71"/>
    <mergeCell ref="P71:Q71"/>
    <mergeCell ref="R71:S71"/>
    <mergeCell ref="T71:U71"/>
    <mergeCell ref="V71:W71"/>
    <mergeCell ref="X71:Y71"/>
    <mergeCell ref="N70:O70"/>
    <mergeCell ref="P70:Q70"/>
    <mergeCell ref="R70:S70"/>
    <mergeCell ref="T70:U70"/>
    <mergeCell ref="V70:W70"/>
    <mergeCell ref="X70:Y70"/>
    <mergeCell ref="N69:O69"/>
    <mergeCell ref="P69:Q69"/>
    <mergeCell ref="R69:S69"/>
    <mergeCell ref="T69:U69"/>
    <mergeCell ref="V69:W69"/>
    <mergeCell ref="X69:Y69"/>
    <mergeCell ref="N68:O68"/>
    <mergeCell ref="P68:Q68"/>
    <mergeCell ref="R68:S68"/>
    <mergeCell ref="T68:U68"/>
    <mergeCell ref="V68:W68"/>
    <mergeCell ref="X68:Y68"/>
    <mergeCell ref="N67:O67"/>
    <mergeCell ref="P67:Q67"/>
    <mergeCell ref="R67:S67"/>
    <mergeCell ref="T67:U67"/>
    <mergeCell ref="V67:W67"/>
    <mergeCell ref="X67:Y67"/>
    <mergeCell ref="N66:O66"/>
    <mergeCell ref="P66:Q66"/>
    <mergeCell ref="R66:S66"/>
    <mergeCell ref="T66:U66"/>
    <mergeCell ref="V66:W66"/>
    <mergeCell ref="X66:Y66"/>
    <mergeCell ref="N65:O65"/>
    <mergeCell ref="P65:Q65"/>
    <mergeCell ref="R65:S65"/>
    <mergeCell ref="T65:U65"/>
    <mergeCell ref="V65:W65"/>
    <mergeCell ref="X65:Y65"/>
    <mergeCell ref="N64:O64"/>
    <mergeCell ref="P64:Q64"/>
    <mergeCell ref="R64:S64"/>
    <mergeCell ref="T64:U64"/>
    <mergeCell ref="V64:W64"/>
    <mergeCell ref="X64:Y64"/>
    <mergeCell ref="N63:O63"/>
    <mergeCell ref="P63:Q63"/>
    <mergeCell ref="R63:S63"/>
    <mergeCell ref="T63:U63"/>
    <mergeCell ref="V63:W63"/>
    <mergeCell ref="X63:Y63"/>
    <mergeCell ref="N62:O62"/>
    <mergeCell ref="P62:Q62"/>
    <mergeCell ref="R62:S62"/>
    <mergeCell ref="T62:U62"/>
    <mergeCell ref="V62:W62"/>
    <mergeCell ref="X62:Y62"/>
    <mergeCell ref="N61:O61"/>
    <mergeCell ref="P61:Q61"/>
    <mergeCell ref="R61:S61"/>
    <mergeCell ref="T61:U61"/>
    <mergeCell ref="V61:W61"/>
    <mergeCell ref="X61:Y61"/>
    <mergeCell ref="N60:O60"/>
    <mergeCell ref="P60:Q60"/>
    <mergeCell ref="R60:S60"/>
    <mergeCell ref="T60:U60"/>
    <mergeCell ref="V60:W60"/>
    <mergeCell ref="X60:Y60"/>
    <mergeCell ref="N59:O59"/>
    <mergeCell ref="P59:Q59"/>
    <mergeCell ref="R59:S59"/>
    <mergeCell ref="T59:U59"/>
    <mergeCell ref="V59:W59"/>
    <mergeCell ref="X59:Y59"/>
    <mergeCell ref="N58:O58"/>
    <mergeCell ref="P58:Q58"/>
    <mergeCell ref="R58:S58"/>
    <mergeCell ref="T58:U58"/>
    <mergeCell ref="V58:W58"/>
    <mergeCell ref="X58:Y58"/>
    <mergeCell ref="N57:O57"/>
    <mergeCell ref="P57:Q57"/>
    <mergeCell ref="R57:S57"/>
    <mergeCell ref="T57:U57"/>
    <mergeCell ref="V57:W57"/>
    <mergeCell ref="X57:Y57"/>
    <mergeCell ref="N56:O56"/>
    <mergeCell ref="P56:Q56"/>
    <mergeCell ref="R56:S56"/>
    <mergeCell ref="T56:U56"/>
    <mergeCell ref="V56:W56"/>
    <mergeCell ref="X56:Y56"/>
    <mergeCell ref="N55:O55"/>
    <mergeCell ref="P55:Q55"/>
    <mergeCell ref="R55:S55"/>
    <mergeCell ref="T55:U55"/>
    <mergeCell ref="V55:W55"/>
    <mergeCell ref="X55:Y55"/>
    <mergeCell ref="N54:O54"/>
    <mergeCell ref="P54:Q54"/>
    <mergeCell ref="R54:S54"/>
    <mergeCell ref="T54:U54"/>
    <mergeCell ref="V54:W54"/>
    <mergeCell ref="X54:Y54"/>
    <mergeCell ref="N53:O53"/>
    <mergeCell ref="P53:Q53"/>
    <mergeCell ref="R53:S53"/>
    <mergeCell ref="T53:U53"/>
    <mergeCell ref="V53:W53"/>
    <mergeCell ref="X53:Y53"/>
    <mergeCell ref="V49:W49"/>
    <mergeCell ref="N51:Y51"/>
    <mergeCell ref="N52:O52"/>
    <mergeCell ref="P52:Q52"/>
    <mergeCell ref="R52:S52"/>
    <mergeCell ref="T52:U52"/>
    <mergeCell ref="V52:W52"/>
    <mergeCell ref="X52:Y52"/>
    <mergeCell ref="N48:O48"/>
    <mergeCell ref="P48:Q48"/>
    <mergeCell ref="R48:S48"/>
    <mergeCell ref="T48:U48"/>
    <mergeCell ref="V48:W48"/>
    <mergeCell ref="X48:Y48"/>
    <mergeCell ref="N49:S49"/>
    <mergeCell ref="T49:U49"/>
    <mergeCell ref="N47:O47"/>
    <mergeCell ref="P47:Q47"/>
    <mergeCell ref="R47:S47"/>
    <mergeCell ref="T47:U47"/>
    <mergeCell ref="V47:W47"/>
    <mergeCell ref="X47:Y47"/>
    <mergeCell ref="N46:O46"/>
    <mergeCell ref="P46:Q46"/>
    <mergeCell ref="R46:S46"/>
    <mergeCell ref="T46:U46"/>
    <mergeCell ref="V46:W46"/>
    <mergeCell ref="X46:Y46"/>
    <mergeCell ref="N45:O45"/>
    <mergeCell ref="P45:Q45"/>
    <mergeCell ref="R45:S45"/>
    <mergeCell ref="T45:U45"/>
    <mergeCell ref="V45:W45"/>
    <mergeCell ref="X45:Y45"/>
    <mergeCell ref="N44:O44"/>
    <mergeCell ref="P44:Q44"/>
    <mergeCell ref="R44:S44"/>
    <mergeCell ref="T44:U44"/>
    <mergeCell ref="V44:W44"/>
    <mergeCell ref="X44:Y44"/>
    <mergeCell ref="N43:O43"/>
    <mergeCell ref="P43:Q43"/>
    <mergeCell ref="R43:S43"/>
    <mergeCell ref="T43:U43"/>
    <mergeCell ref="V43:W43"/>
    <mergeCell ref="X43:Y43"/>
    <mergeCell ref="N42:O42"/>
    <mergeCell ref="P42:Q42"/>
    <mergeCell ref="R42:S42"/>
    <mergeCell ref="T42:U42"/>
    <mergeCell ref="V42:W42"/>
    <mergeCell ref="X42:Y42"/>
    <mergeCell ref="N41:O41"/>
    <mergeCell ref="P41:Q41"/>
    <mergeCell ref="R41:S41"/>
    <mergeCell ref="T41:U41"/>
    <mergeCell ref="V41:W41"/>
    <mergeCell ref="X41:Y41"/>
    <mergeCell ref="N40:O40"/>
    <mergeCell ref="P40:Q40"/>
    <mergeCell ref="R40:S40"/>
    <mergeCell ref="T40:U40"/>
    <mergeCell ref="V40:W40"/>
    <mergeCell ref="X40:Y40"/>
    <mergeCell ref="N39:O39"/>
    <mergeCell ref="P39:Q39"/>
    <mergeCell ref="R39:S39"/>
    <mergeCell ref="T39:U39"/>
    <mergeCell ref="V39:W39"/>
    <mergeCell ref="X39:Y39"/>
    <mergeCell ref="N38:O38"/>
    <mergeCell ref="P38:Q38"/>
    <mergeCell ref="R38:S38"/>
    <mergeCell ref="T38:U38"/>
    <mergeCell ref="V38:W38"/>
    <mergeCell ref="X38:Y38"/>
    <mergeCell ref="N37:O37"/>
    <mergeCell ref="P37:Q37"/>
    <mergeCell ref="R37:S37"/>
    <mergeCell ref="T37:U37"/>
    <mergeCell ref="V37:W37"/>
    <mergeCell ref="X37:Y37"/>
    <mergeCell ref="N36:O36"/>
    <mergeCell ref="P36:Q36"/>
    <mergeCell ref="R36:S36"/>
    <mergeCell ref="T36:U36"/>
    <mergeCell ref="V36:W36"/>
    <mergeCell ref="X36:Y36"/>
    <mergeCell ref="N35:O35"/>
    <mergeCell ref="P35:Q35"/>
    <mergeCell ref="R35:S35"/>
    <mergeCell ref="T35:U35"/>
    <mergeCell ref="V35:W35"/>
    <mergeCell ref="X35:Y35"/>
    <mergeCell ref="N34:O34"/>
    <mergeCell ref="P34:Q34"/>
    <mergeCell ref="R34:S34"/>
    <mergeCell ref="T34:U34"/>
    <mergeCell ref="V34:W34"/>
    <mergeCell ref="X34:Y34"/>
    <mergeCell ref="N33:O33"/>
    <mergeCell ref="P33:Q33"/>
    <mergeCell ref="R33:S33"/>
    <mergeCell ref="T33:U33"/>
    <mergeCell ref="V33:W33"/>
    <mergeCell ref="X33:Y33"/>
    <mergeCell ref="N32:O32"/>
    <mergeCell ref="P32:Q32"/>
    <mergeCell ref="R32:S32"/>
    <mergeCell ref="T32:U32"/>
    <mergeCell ref="V32:W32"/>
    <mergeCell ref="X32:Y32"/>
    <mergeCell ref="N31:O31"/>
    <mergeCell ref="P31:Q31"/>
    <mergeCell ref="R31:S31"/>
    <mergeCell ref="T31:U31"/>
    <mergeCell ref="V31:W31"/>
    <mergeCell ref="X31:Y31"/>
    <mergeCell ref="N30:O30"/>
    <mergeCell ref="P30:Q30"/>
    <mergeCell ref="R30:S30"/>
    <mergeCell ref="T30:U30"/>
    <mergeCell ref="V30:W30"/>
    <mergeCell ref="X30:Y30"/>
    <mergeCell ref="N29:O29"/>
    <mergeCell ref="P29:Q29"/>
    <mergeCell ref="R29:S29"/>
    <mergeCell ref="T29:U29"/>
    <mergeCell ref="V29:W29"/>
    <mergeCell ref="X29:Y29"/>
    <mergeCell ref="N28:O28"/>
    <mergeCell ref="P28:Q28"/>
    <mergeCell ref="R28:S28"/>
    <mergeCell ref="T28:U28"/>
    <mergeCell ref="V28:W28"/>
    <mergeCell ref="X28:Y28"/>
    <mergeCell ref="N27:O27"/>
    <mergeCell ref="P27:Q27"/>
    <mergeCell ref="R27:S27"/>
    <mergeCell ref="T27:U27"/>
    <mergeCell ref="V27:W27"/>
    <mergeCell ref="X27:Y27"/>
    <mergeCell ref="N26:O26"/>
    <mergeCell ref="P26:Q26"/>
    <mergeCell ref="R26:S26"/>
    <mergeCell ref="T26:U26"/>
    <mergeCell ref="V26:W26"/>
    <mergeCell ref="X26:Y26"/>
    <mergeCell ref="N25:O25"/>
    <mergeCell ref="P25:Q25"/>
    <mergeCell ref="R25:S25"/>
    <mergeCell ref="T25:U25"/>
    <mergeCell ref="V25:W25"/>
    <mergeCell ref="X25:Y25"/>
    <mergeCell ref="V21:W21"/>
    <mergeCell ref="N23:Y23"/>
    <mergeCell ref="N24:O24"/>
    <mergeCell ref="P24:Q24"/>
    <mergeCell ref="R24:S24"/>
    <mergeCell ref="T24:U24"/>
    <mergeCell ref="V24:W24"/>
    <mergeCell ref="X24:Y24"/>
    <mergeCell ref="N21:S21"/>
    <mergeCell ref="T21:U21"/>
    <mergeCell ref="N20:O20"/>
    <mergeCell ref="P20:Q20"/>
    <mergeCell ref="R20:S20"/>
    <mergeCell ref="T20:U20"/>
    <mergeCell ref="V20:W20"/>
    <mergeCell ref="X20:Y20"/>
    <mergeCell ref="N19:O19"/>
    <mergeCell ref="P19:Q19"/>
    <mergeCell ref="R19:S19"/>
    <mergeCell ref="T19:U19"/>
    <mergeCell ref="V19:W19"/>
    <mergeCell ref="X19:Y19"/>
    <mergeCell ref="N18:O18"/>
    <mergeCell ref="P18:Q18"/>
    <mergeCell ref="R18:S18"/>
    <mergeCell ref="T18:U18"/>
    <mergeCell ref="V18:W18"/>
    <mergeCell ref="X18:Y18"/>
    <mergeCell ref="N17:O17"/>
    <mergeCell ref="P17:Q17"/>
    <mergeCell ref="R17:S17"/>
    <mergeCell ref="T17:U17"/>
    <mergeCell ref="V17:W17"/>
    <mergeCell ref="X17:Y17"/>
    <mergeCell ref="N16:O16"/>
    <mergeCell ref="P16:Q16"/>
    <mergeCell ref="R16:S16"/>
    <mergeCell ref="T16:U16"/>
    <mergeCell ref="V16:W16"/>
    <mergeCell ref="X16:Y16"/>
    <mergeCell ref="N15:O15"/>
    <mergeCell ref="P15:Q15"/>
    <mergeCell ref="R15:S15"/>
    <mergeCell ref="T15:U15"/>
    <mergeCell ref="V15:W15"/>
    <mergeCell ref="X15:Y15"/>
    <mergeCell ref="N14:O14"/>
    <mergeCell ref="P14:Q14"/>
    <mergeCell ref="R14:S14"/>
    <mergeCell ref="T14:U14"/>
    <mergeCell ref="V14:W14"/>
    <mergeCell ref="X14:Y14"/>
    <mergeCell ref="N13:O13"/>
    <mergeCell ref="P13:Q13"/>
    <mergeCell ref="R13:S13"/>
    <mergeCell ref="T13:U13"/>
    <mergeCell ref="V13:W13"/>
    <mergeCell ref="X13:Y13"/>
    <mergeCell ref="N12:O12"/>
    <mergeCell ref="P12:Q12"/>
    <mergeCell ref="R12:S12"/>
    <mergeCell ref="T12:U12"/>
    <mergeCell ref="V12:W12"/>
    <mergeCell ref="X12:Y12"/>
    <mergeCell ref="N11:O11"/>
    <mergeCell ref="P11:Q11"/>
    <mergeCell ref="R11:S11"/>
    <mergeCell ref="T11:U11"/>
    <mergeCell ref="V11:W11"/>
    <mergeCell ref="X11:Y11"/>
    <mergeCell ref="N10:O10"/>
    <mergeCell ref="P10:Q10"/>
    <mergeCell ref="R10:S10"/>
    <mergeCell ref="T10:U10"/>
    <mergeCell ref="V10:W10"/>
    <mergeCell ref="X10:Y10"/>
    <mergeCell ref="N9:O9"/>
    <mergeCell ref="P9:Q9"/>
    <mergeCell ref="R9:S9"/>
    <mergeCell ref="T9:U9"/>
    <mergeCell ref="V9:W9"/>
    <mergeCell ref="X9:Y9"/>
    <mergeCell ref="N6:Y6"/>
    <mergeCell ref="N7:Y7"/>
    <mergeCell ref="N8:O8"/>
    <mergeCell ref="P8:Q8"/>
    <mergeCell ref="R8:S8"/>
    <mergeCell ref="T8:U8"/>
    <mergeCell ref="V8:W8"/>
    <mergeCell ref="X8:Y8"/>
    <mergeCell ref="K199:L199"/>
    <mergeCell ref="K200:L200"/>
    <mergeCell ref="K201:L201"/>
    <mergeCell ref="K202:L202"/>
    <mergeCell ref="K203:L203"/>
    <mergeCell ref="K204:L204"/>
    <mergeCell ref="I198:J198"/>
    <mergeCell ref="I197:J197"/>
    <mergeCell ref="I196:J196"/>
    <mergeCell ref="I195:J195"/>
    <mergeCell ref="I194:J194"/>
    <mergeCell ref="K194:L194"/>
    <mergeCell ref="K195:L195"/>
    <mergeCell ref="K196:L196"/>
    <mergeCell ref="K197:L197"/>
    <mergeCell ref="K198:L198"/>
    <mergeCell ref="I204:J204"/>
    <mergeCell ref="I203:J203"/>
    <mergeCell ref="I202:J202"/>
    <mergeCell ref="I201:J201"/>
    <mergeCell ref="I200:J200"/>
    <mergeCell ref="I199:J199"/>
    <mergeCell ref="I193:J193"/>
    <mergeCell ref="K193:L193"/>
    <mergeCell ref="G199:H199"/>
    <mergeCell ref="G200:H200"/>
    <mergeCell ref="G201:H201"/>
    <mergeCell ref="G202:H202"/>
    <mergeCell ref="G203:H203"/>
    <mergeCell ref="G204:H204"/>
    <mergeCell ref="E198:F198"/>
    <mergeCell ref="E197:F197"/>
    <mergeCell ref="E196:F196"/>
    <mergeCell ref="E195:F195"/>
    <mergeCell ref="E194:F194"/>
    <mergeCell ref="G194:H194"/>
    <mergeCell ref="G195:H195"/>
    <mergeCell ref="G196:H196"/>
    <mergeCell ref="G197:H197"/>
    <mergeCell ref="G198:H198"/>
    <mergeCell ref="E204:F204"/>
    <mergeCell ref="E203:F203"/>
    <mergeCell ref="E202:F202"/>
    <mergeCell ref="E201:F201"/>
    <mergeCell ref="E200:F200"/>
    <mergeCell ref="E199:F199"/>
    <mergeCell ref="C199:D199"/>
    <mergeCell ref="C200:D200"/>
    <mergeCell ref="C201:D201"/>
    <mergeCell ref="C202:D202"/>
    <mergeCell ref="C203:D203"/>
    <mergeCell ref="C204:D204"/>
    <mergeCell ref="A200:B200"/>
    <mergeCell ref="A201:B201"/>
    <mergeCell ref="A202:B202"/>
    <mergeCell ref="A203:B203"/>
    <mergeCell ref="A204:B204"/>
    <mergeCell ref="C194:D194"/>
    <mergeCell ref="C195:D195"/>
    <mergeCell ref="C196:D196"/>
    <mergeCell ref="C197:D197"/>
    <mergeCell ref="C198:D198"/>
    <mergeCell ref="A194:B194"/>
    <mergeCell ref="A195:B195"/>
    <mergeCell ref="A196:B196"/>
    <mergeCell ref="A197:B197"/>
    <mergeCell ref="A198:B198"/>
    <mergeCell ref="A199:B199"/>
    <mergeCell ref="A193:B193"/>
    <mergeCell ref="C193:D193"/>
    <mergeCell ref="E193:F193"/>
    <mergeCell ref="G193:H193"/>
    <mergeCell ref="A192:B192"/>
    <mergeCell ref="C192:D192"/>
    <mergeCell ref="E192:F192"/>
    <mergeCell ref="G192:H192"/>
    <mergeCell ref="I192:J192"/>
    <mergeCell ref="K192:L192"/>
    <mergeCell ref="A191:B191"/>
    <mergeCell ref="C191:D191"/>
    <mergeCell ref="E191:F191"/>
    <mergeCell ref="G191:H191"/>
    <mergeCell ref="I191:J191"/>
    <mergeCell ref="K191:L191"/>
    <mergeCell ref="A190:B190"/>
    <mergeCell ref="C190:D190"/>
    <mergeCell ref="E190:F190"/>
    <mergeCell ref="G190:H190"/>
    <mergeCell ref="I190:J190"/>
    <mergeCell ref="K190:L190"/>
    <mergeCell ref="A189:B189"/>
    <mergeCell ref="C189:D189"/>
    <mergeCell ref="E189:F189"/>
    <mergeCell ref="G189:H189"/>
    <mergeCell ref="I189:J189"/>
    <mergeCell ref="K189:L189"/>
    <mergeCell ref="A188:B188"/>
    <mergeCell ref="C188:D188"/>
    <mergeCell ref="E188:F188"/>
    <mergeCell ref="G188:H188"/>
    <mergeCell ref="I188:J188"/>
    <mergeCell ref="K188:L188"/>
    <mergeCell ref="A187:B187"/>
    <mergeCell ref="C187:D187"/>
    <mergeCell ref="E187:F187"/>
    <mergeCell ref="G187:H187"/>
    <mergeCell ref="I187:J187"/>
    <mergeCell ref="K187:L187"/>
    <mergeCell ref="A186:B186"/>
    <mergeCell ref="C186:D186"/>
    <mergeCell ref="E186:F186"/>
    <mergeCell ref="G186:H186"/>
    <mergeCell ref="I186:J186"/>
    <mergeCell ref="K186:L186"/>
    <mergeCell ref="A185:B185"/>
    <mergeCell ref="C185:D185"/>
    <mergeCell ref="E185:F185"/>
    <mergeCell ref="G185:H185"/>
    <mergeCell ref="I185:J185"/>
    <mergeCell ref="K185:L185"/>
    <mergeCell ref="A184:B184"/>
    <mergeCell ref="C184:D184"/>
    <mergeCell ref="E184:F184"/>
    <mergeCell ref="G184:H184"/>
    <mergeCell ref="I184:J184"/>
    <mergeCell ref="K184:L184"/>
    <mergeCell ref="A183:B183"/>
    <mergeCell ref="C183:D183"/>
    <mergeCell ref="E183:F183"/>
    <mergeCell ref="G183:H183"/>
    <mergeCell ref="I183:J183"/>
    <mergeCell ref="K183:L183"/>
    <mergeCell ref="A182:B182"/>
    <mergeCell ref="C182:D182"/>
    <mergeCell ref="E182:F182"/>
    <mergeCell ref="G182:H182"/>
    <mergeCell ref="I182:J182"/>
    <mergeCell ref="K182:L182"/>
    <mergeCell ref="A181:B181"/>
    <mergeCell ref="C181:D181"/>
    <mergeCell ref="E181:F181"/>
    <mergeCell ref="G181:H181"/>
    <mergeCell ref="I181:J181"/>
    <mergeCell ref="K181:L181"/>
    <mergeCell ref="A180:B180"/>
    <mergeCell ref="C180:D180"/>
    <mergeCell ref="E180:F180"/>
    <mergeCell ref="G180:H180"/>
    <mergeCell ref="I180:J180"/>
    <mergeCell ref="K180:L180"/>
    <mergeCell ref="A179:B179"/>
    <mergeCell ref="C179:D179"/>
    <mergeCell ref="E179:F179"/>
    <mergeCell ref="G179:H179"/>
    <mergeCell ref="I179:J179"/>
    <mergeCell ref="K179:L179"/>
    <mergeCell ref="A178:B178"/>
    <mergeCell ref="C178:D178"/>
    <mergeCell ref="E178:F178"/>
    <mergeCell ref="G178:H178"/>
    <mergeCell ref="I178:J178"/>
    <mergeCell ref="K178:L178"/>
    <mergeCell ref="A177:B177"/>
    <mergeCell ref="C177:D177"/>
    <mergeCell ref="E177:F177"/>
    <mergeCell ref="G177:H177"/>
    <mergeCell ref="I177:J177"/>
    <mergeCell ref="K177:L177"/>
    <mergeCell ref="A176:B176"/>
    <mergeCell ref="C176:D176"/>
    <mergeCell ref="E176:F176"/>
    <mergeCell ref="G176:H176"/>
    <mergeCell ref="I176:J176"/>
    <mergeCell ref="K176:L176"/>
    <mergeCell ref="A175:B175"/>
    <mergeCell ref="C175:D175"/>
    <mergeCell ref="E175:F175"/>
    <mergeCell ref="G175:H175"/>
    <mergeCell ref="I175:J175"/>
    <mergeCell ref="K175:L175"/>
    <mergeCell ref="A174:B174"/>
    <mergeCell ref="C174:D174"/>
    <mergeCell ref="E174:F174"/>
    <mergeCell ref="G174:H174"/>
    <mergeCell ref="I174:J174"/>
    <mergeCell ref="K174:L174"/>
    <mergeCell ref="A173:B173"/>
    <mergeCell ref="C173:D173"/>
    <mergeCell ref="E173:F173"/>
    <mergeCell ref="G173:H173"/>
    <mergeCell ref="I173:J173"/>
    <mergeCell ref="K173:L173"/>
    <mergeCell ref="A172:B172"/>
    <mergeCell ref="C172:D172"/>
    <mergeCell ref="E172:F172"/>
    <mergeCell ref="G172:H172"/>
    <mergeCell ref="I172:J172"/>
    <mergeCell ref="K172:L172"/>
    <mergeCell ref="A171:B171"/>
    <mergeCell ref="C171:D171"/>
    <mergeCell ref="E171:F171"/>
    <mergeCell ref="G171:H171"/>
    <mergeCell ref="I171:J171"/>
    <mergeCell ref="K171:L171"/>
    <mergeCell ref="A170:B170"/>
    <mergeCell ref="C170:D170"/>
    <mergeCell ref="E170:F170"/>
    <mergeCell ref="G170:H170"/>
    <mergeCell ref="I170:J170"/>
    <mergeCell ref="K170:L170"/>
    <mergeCell ref="A169:B169"/>
    <mergeCell ref="C169:D169"/>
    <mergeCell ref="E169:F169"/>
    <mergeCell ref="G169:H169"/>
    <mergeCell ref="I169:J169"/>
    <mergeCell ref="K169:L169"/>
    <mergeCell ref="A168:B168"/>
    <mergeCell ref="C168:D168"/>
    <mergeCell ref="E168:F168"/>
    <mergeCell ref="G168:H168"/>
    <mergeCell ref="I168:J168"/>
    <mergeCell ref="K168:L168"/>
    <mergeCell ref="A167:B167"/>
    <mergeCell ref="C167:D167"/>
    <mergeCell ref="E167:F167"/>
    <mergeCell ref="G167:H167"/>
    <mergeCell ref="I167:J167"/>
    <mergeCell ref="K167:L167"/>
    <mergeCell ref="A166:B166"/>
    <mergeCell ref="C166:D166"/>
    <mergeCell ref="E166:F166"/>
    <mergeCell ref="G166:H166"/>
    <mergeCell ref="I166:J166"/>
    <mergeCell ref="K166:L166"/>
    <mergeCell ref="A165:B165"/>
    <mergeCell ref="C165:D165"/>
    <mergeCell ref="E165:F165"/>
    <mergeCell ref="G165:H165"/>
    <mergeCell ref="I165:J165"/>
    <mergeCell ref="K165:L165"/>
    <mergeCell ref="A164:B164"/>
    <mergeCell ref="C164:D164"/>
    <mergeCell ref="E164:F164"/>
    <mergeCell ref="G164:H164"/>
    <mergeCell ref="I164:J164"/>
    <mergeCell ref="K164:L164"/>
    <mergeCell ref="A163:B163"/>
    <mergeCell ref="C163:D163"/>
    <mergeCell ref="E163:F163"/>
    <mergeCell ref="G163:H163"/>
    <mergeCell ref="I163:J163"/>
    <mergeCell ref="K163:L163"/>
    <mergeCell ref="A162:B162"/>
    <mergeCell ref="C162:D162"/>
    <mergeCell ref="E162:F162"/>
    <mergeCell ref="G162:H162"/>
    <mergeCell ref="I162:J162"/>
    <mergeCell ref="K162:L162"/>
    <mergeCell ref="A161:B161"/>
    <mergeCell ref="C161:D161"/>
    <mergeCell ref="E161:F161"/>
    <mergeCell ref="G161:H161"/>
    <mergeCell ref="I161:J161"/>
    <mergeCell ref="K161:L161"/>
    <mergeCell ref="A160:B160"/>
    <mergeCell ref="C160:D160"/>
    <mergeCell ref="E160:F160"/>
    <mergeCell ref="G160:H160"/>
    <mergeCell ref="I160:J160"/>
    <mergeCell ref="K160:L160"/>
    <mergeCell ref="A159:B159"/>
    <mergeCell ref="C159:D159"/>
    <mergeCell ref="E159:F159"/>
    <mergeCell ref="G159:H159"/>
    <mergeCell ref="I159:J159"/>
    <mergeCell ref="K159:L159"/>
    <mergeCell ref="A158:B158"/>
    <mergeCell ref="C158:D158"/>
    <mergeCell ref="E158:F158"/>
    <mergeCell ref="G158:H158"/>
    <mergeCell ref="I158:J158"/>
    <mergeCell ref="K158:L158"/>
    <mergeCell ref="A157:B157"/>
    <mergeCell ref="C157:D157"/>
    <mergeCell ref="E157:F157"/>
    <mergeCell ref="G157:H157"/>
    <mergeCell ref="I157:J157"/>
    <mergeCell ref="K157:L157"/>
    <mergeCell ref="A156:B156"/>
    <mergeCell ref="C156:D156"/>
    <mergeCell ref="E156:F156"/>
    <mergeCell ref="G156:H156"/>
    <mergeCell ref="I156:J156"/>
    <mergeCell ref="K156:L156"/>
    <mergeCell ref="A155:B155"/>
    <mergeCell ref="C155:D155"/>
    <mergeCell ref="E155:F155"/>
    <mergeCell ref="G155:H155"/>
    <mergeCell ref="I155:J155"/>
    <mergeCell ref="K155:L155"/>
    <mergeCell ref="A154:B154"/>
    <mergeCell ref="C154:D154"/>
    <mergeCell ref="E154:F154"/>
    <mergeCell ref="G154:H154"/>
    <mergeCell ref="I154:J154"/>
    <mergeCell ref="K154:L154"/>
    <mergeCell ref="A153:B153"/>
    <mergeCell ref="C153:D153"/>
    <mergeCell ref="E153:F153"/>
    <mergeCell ref="G153:H153"/>
    <mergeCell ref="I153:J153"/>
    <mergeCell ref="K153:L153"/>
    <mergeCell ref="A152:B152"/>
    <mergeCell ref="C152:D152"/>
    <mergeCell ref="E152:F152"/>
    <mergeCell ref="G152:H152"/>
    <mergeCell ref="I152:J152"/>
    <mergeCell ref="K152:L152"/>
    <mergeCell ref="A151:B151"/>
    <mergeCell ref="C151:D151"/>
    <mergeCell ref="E151:F151"/>
    <mergeCell ref="G151:H151"/>
    <mergeCell ref="I151:J151"/>
    <mergeCell ref="K151:L151"/>
    <mergeCell ref="A150:B150"/>
    <mergeCell ref="C150:D150"/>
    <mergeCell ref="E150:F150"/>
    <mergeCell ref="G150:H150"/>
    <mergeCell ref="I150:J150"/>
    <mergeCell ref="K150:L150"/>
    <mergeCell ref="A149:B149"/>
    <mergeCell ref="C149:D149"/>
    <mergeCell ref="E149:F149"/>
    <mergeCell ref="G149:H149"/>
    <mergeCell ref="I149:J149"/>
    <mergeCell ref="K149:L149"/>
    <mergeCell ref="A148:B148"/>
    <mergeCell ref="C148:D148"/>
    <mergeCell ref="E148:F148"/>
    <mergeCell ref="G148:H148"/>
    <mergeCell ref="I148:J148"/>
    <mergeCell ref="K148:L148"/>
    <mergeCell ref="A147:B147"/>
    <mergeCell ref="C147:D147"/>
    <mergeCell ref="E147:F147"/>
    <mergeCell ref="G147:H147"/>
    <mergeCell ref="I147:J147"/>
    <mergeCell ref="K147:L147"/>
    <mergeCell ref="A146:B146"/>
    <mergeCell ref="C146:D146"/>
    <mergeCell ref="E146:F146"/>
    <mergeCell ref="G146:H146"/>
    <mergeCell ref="I146:J146"/>
    <mergeCell ref="K146:L146"/>
    <mergeCell ref="A145:B145"/>
    <mergeCell ref="C145:D145"/>
    <mergeCell ref="E145:F145"/>
    <mergeCell ref="G145:H145"/>
    <mergeCell ref="I145:J145"/>
    <mergeCell ref="K145:L145"/>
    <mergeCell ref="I141:J141"/>
    <mergeCell ref="A143:L143"/>
    <mergeCell ref="A144:B144"/>
    <mergeCell ref="C144:D144"/>
    <mergeCell ref="E144:F144"/>
    <mergeCell ref="G144:H144"/>
    <mergeCell ref="I144:J144"/>
    <mergeCell ref="K144:L144"/>
    <mergeCell ref="A141:F141"/>
    <mergeCell ref="I138:J138"/>
    <mergeCell ref="K138:L138"/>
    <mergeCell ref="I139:J139"/>
    <mergeCell ref="K139:L139"/>
    <mergeCell ref="I140:J140"/>
    <mergeCell ref="K140:L140"/>
    <mergeCell ref="I135:J135"/>
    <mergeCell ref="K135:L135"/>
    <mergeCell ref="I136:J136"/>
    <mergeCell ref="K136:L136"/>
    <mergeCell ref="I137:J137"/>
    <mergeCell ref="K137:L137"/>
    <mergeCell ref="G140:H140"/>
    <mergeCell ref="G139:H139"/>
    <mergeCell ref="G138:H138"/>
    <mergeCell ref="G137:H137"/>
    <mergeCell ref="G136:H136"/>
    <mergeCell ref="G135:H135"/>
    <mergeCell ref="E135:F135"/>
    <mergeCell ref="E136:F136"/>
    <mergeCell ref="E137:F137"/>
    <mergeCell ref="E138:F138"/>
    <mergeCell ref="E139:F139"/>
    <mergeCell ref="I132:J132"/>
    <mergeCell ref="K132:L132"/>
    <mergeCell ref="I133:J133"/>
    <mergeCell ref="K133:L133"/>
    <mergeCell ref="I134:J134"/>
    <mergeCell ref="K134:L134"/>
    <mergeCell ref="I129:J129"/>
    <mergeCell ref="K129:L129"/>
    <mergeCell ref="I130:J130"/>
    <mergeCell ref="K130:L130"/>
    <mergeCell ref="I131:J131"/>
    <mergeCell ref="K131:L131"/>
    <mergeCell ref="I126:J126"/>
    <mergeCell ref="K126:L126"/>
    <mergeCell ref="I127:J127"/>
    <mergeCell ref="K127:L127"/>
    <mergeCell ref="I128:J128"/>
    <mergeCell ref="K128:L128"/>
    <mergeCell ref="I123:J123"/>
    <mergeCell ref="K123:L123"/>
    <mergeCell ref="I124:J124"/>
    <mergeCell ref="K124:L124"/>
    <mergeCell ref="I125:J125"/>
    <mergeCell ref="K125:L125"/>
    <mergeCell ref="I120:J120"/>
    <mergeCell ref="K120:L120"/>
    <mergeCell ref="I121:J121"/>
    <mergeCell ref="K121:L121"/>
    <mergeCell ref="I122:J122"/>
    <mergeCell ref="K122:L122"/>
    <mergeCell ref="I117:J117"/>
    <mergeCell ref="K117:L117"/>
    <mergeCell ref="I118:J118"/>
    <mergeCell ref="K118:L118"/>
    <mergeCell ref="I119:J119"/>
    <mergeCell ref="K119:L119"/>
    <mergeCell ref="I114:J114"/>
    <mergeCell ref="K114:L114"/>
    <mergeCell ref="I115:J115"/>
    <mergeCell ref="K115:L115"/>
    <mergeCell ref="I116:J116"/>
    <mergeCell ref="K116:L116"/>
    <mergeCell ref="I111:J111"/>
    <mergeCell ref="K111:L111"/>
    <mergeCell ref="I112:J112"/>
    <mergeCell ref="K112:L112"/>
    <mergeCell ref="I113:J113"/>
    <mergeCell ref="K113:L113"/>
    <mergeCell ref="I108:J108"/>
    <mergeCell ref="K108:L108"/>
    <mergeCell ref="I109:J109"/>
    <mergeCell ref="K109:L109"/>
    <mergeCell ref="I110:J110"/>
    <mergeCell ref="K110:L110"/>
    <mergeCell ref="I105:J105"/>
    <mergeCell ref="K105:L105"/>
    <mergeCell ref="I106:J106"/>
    <mergeCell ref="K106:L106"/>
    <mergeCell ref="I107:J107"/>
    <mergeCell ref="K107:L107"/>
    <mergeCell ref="I102:J102"/>
    <mergeCell ref="I103:J103"/>
    <mergeCell ref="K103:L103"/>
    <mergeCell ref="K102:L102"/>
    <mergeCell ref="I104:J104"/>
    <mergeCell ref="K104:L104"/>
    <mergeCell ref="I99:J99"/>
    <mergeCell ref="K99:L99"/>
    <mergeCell ref="I100:J100"/>
    <mergeCell ref="K100:L100"/>
    <mergeCell ref="I101:J101"/>
    <mergeCell ref="K101:L101"/>
    <mergeCell ref="I96:J96"/>
    <mergeCell ref="K96:L96"/>
    <mergeCell ref="I97:J97"/>
    <mergeCell ref="K97:L97"/>
    <mergeCell ref="I98:J98"/>
    <mergeCell ref="K98:L98"/>
    <mergeCell ref="I93:J93"/>
    <mergeCell ref="K93:L93"/>
    <mergeCell ref="K94:L94"/>
    <mergeCell ref="I94:J94"/>
    <mergeCell ref="I95:J95"/>
    <mergeCell ref="K95:L95"/>
    <mergeCell ref="G98:H98"/>
    <mergeCell ref="G97:H97"/>
    <mergeCell ref="G96:H96"/>
    <mergeCell ref="G95:H95"/>
    <mergeCell ref="G94:H94"/>
    <mergeCell ref="G93:H93"/>
    <mergeCell ref="G104:H104"/>
    <mergeCell ref="G103:H103"/>
    <mergeCell ref="G102:H102"/>
    <mergeCell ref="G101:H101"/>
    <mergeCell ref="G100:H100"/>
    <mergeCell ref="G99:H99"/>
    <mergeCell ref="G110:H110"/>
    <mergeCell ref="G109:H109"/>
    <mergeCell ref="G108:H108"/>
    <mergeCell ref="G107:H107"/>
    <mergeCell ref="G106:H106"/>
    <mergeCell ref="G105:H105"/>
    <mergeCell ref="G116:H116"/>
    <mergeCell ref="G115:H115"/>
    <mergeCell ref="G114:H114"/>
    <mergeCell ref="G113:H113"/>
    <mergeCell ref="G112:H112"/>
    <mergeCell ref="G111:H111"/>
    <mergeCell ref="G122:H122"/>
    <mergeCell ref="G121:H121"/>
    <mergeCell ref="G120:H120"/>
    <mergeCell ref="G119:H119"/>
    <mergeCell ref="G118:H118"/>
    <mergeCell ref="G117:H117"/>
    <mergeCell ref="G128:H128"/>
    <mergeCell ref="G127:H127"/>
    <mergeCell ref="G126:H126"/>
    <mergeCell ref="G125:H125"/>
    <mergeCell ref="G124:H124"/>
    <mergeCell ref="G123:H123"/>
    <mergeCell ref="G134:H134"/>
    <mergeCell ref="G133:H133"/>
    <mergeCell ref="G132:H132"/>
    <mergeCell ref="G131:H131"/>
    <mergeCell ref="G130:H130"/>
    <mergeCell ref="G129:H129"/>
    <mergeCell ref="E140:F140"/>
    <mergeCell ref="E129:F129"/>
    <mergeCell ref="E130:F130"/>
    <mergeCell ref="E131:F131"/>
    <mergeCell ref="E132:F132"/>
    <mergeCell ref="E133:F133"/>
    <mergeCell ref="E134:F134"/>
    <mergeCell ref="E122:F122"/>
    <mergeCell ref="E123:F123"/>
    <mergeCell ref="E124:F124"/>
    <mergeCell ref="E125:F125"/>
    <mergeCell ref="E126:F126"/>
    <mergeCell ref="E127:F127"/>
    <mergeCell ref="E128:F128"/>
    <mergeCell ref="E116:F116"/>
    <mergeCell ref="E117:F117"/>
    <mergeCell ref="E118:F118"/>
    <mergeCell ref="E119:F119"/>
    <mergeCell ref="E120:F120"/>
    <mergeCell ref="E121:F121"/>
    <mergeCell ref="E110:F110"/>
    <mergeCell ref="E111:F111"/>
    <mergeCell ref="E112:F112"/>
    <mergeCell ref="E113:F113"/>
    <mergeCell ref="E114:F114"/>
    <mergeCell ref="E115:F115"/>
    <mergeCell ref="E104:F104"/>
    <mergeCell ref="E105:F105"/>
    <mergeCell ref="E106:F106"/>
    <mergeCell ref="E107:F107"/>
    <mergeCell ref="E108:F108"/>
    <mergeCell ref="E109:F109"/>
    <mergeCell ref="E98:F98"/>
    <mergeCell ref="E99:F99"/>
    <mergeCell ref="E100:F100"/>
    <mergeCell ref="E101:F101"/>
    <mergeCell ref="E102:F102"/>
    <mergeCell ref="E103:F103"/>
    <mergeCell ref="C93:D93"/>
    <mergeCell ref="E93:F93"/>
    <mergeCell ref="E94:F94"/>
    <mergeCell ref="E95:F95"/>
    <mergeCell ref="E96:F96"/>
    <mergeCell ref="E97:F97"/>
    <mergeCell ref="C99:D99"/>
    <mergeCell ref="C98:D98"/>
    <mergeCell ref="C97:D97"/>
    <mergeCell ref="C96:D96"/>
    <mergeCell ref="C95:D95"/>
    <mergeCell ref="C94:D94"/>
    <mergeCell ref="C105:D105"/>
    <mergeCell ref="C104:D104"/>
    <mergeCell ref="C103:D103"/>
    <mergeCell ref="C102:D102"/>
    <mergeCell ref="C101:D101"/>
    <mergeCell ref="C100:D100"/>
    <mergeCell ref="C111:D111"/>
    <mergeCell ref="C110:D110"/>
    <mergeCell ref="C109:D109"/>
    <mergeCell ref="C108:D108"/>
    <mergeCell ref="C107:D107"/>
    <mergeCell ref="C106:D106"/>
    <mergeCell ref="C117:D117"/>
    <mergeCell ref="C116:D116"/>
    <mergeCell ref="C115:D115"/>
    <mergeCell ref="C114:D114"/>
    <mergeCell ref="C113:D113"/>
    <mergeCell ref="C112:D112"/>
    <mergeCell ref="C123:D123"/>
    <mergeCell ref="C122:D122"/>
    <mergeCell ref="C121:D121"/>
    <mergeCell ref="C120:D120"/>
    <mergeCell ref="C119:D119"/>
    <mergeCell ref="C118:D118"/>
    <mergeCell ref="C129:D129"/>
    <mergeCell ref="C128:D128"/>
    <mergeCell ref="C127:D127"/>
    <mergeCell ref="C126:D126"/>
    <mergeCell ref="C125:D125"/>
    <mergeCell ref="C124:D124"/>
    <mergeCell ref="C135:D135"/>
    <mergeCell ref="C134:D134"/>
    <mergeCell ref="C133:D133"/>
    <mergeCell ref="C132:D132"/>
    <mergeCell ref="C131:D131"/>
    <mergeCell ref="C130:D130"/>
    <mergeCell ref="C140:D140"/>
    <mergeCell ref="C139:D139"/>
    <mergeCell ref="C138:D138"/>
    <mergeCell ref="C137:D137"/>
    <mergeCell ref="C136:D136"/>
    <mergeCell ref="A135:B135"/>
    <mergeCell ref="A136:B136"/>
    <mergeCell ref="A137:B137"/>
    <mergeCell ref="A138:B138"/>
    <mergeCell ref="A139:B139"/>
    <mergeCell ref="A140:B140"/>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K53:L53"/>
    <mergeCell ref="A91:L91"/>
    <mergeCell ref="A92:B92"/>
    <mergeCell ref="C92:D92"/>
    <mergeCell ref="E92:F92"/>
    <mergeCell ref="G92:H92"/>
    <mergeCell ref="I92:J92"/>
    <mergeCell ref="K92:L92"/>
    <mergeCell ref="K59:L59"/>
    <mergeCell ref="K58:L58"/>
    <mergeCell ref="K57:L57"/>
    <mergeCell ref="K56:L56"/>
    <mergeCell ref="K55:L55"/>
    <mergeCell ref="K54:L54"/>
    <mergeCell ref="K65:L65"/>
    <mergeCell ref="K64:L64"/>
    <mergeCell ref="K63:L63"/>
    <mergeCell ref="K62:L62"/>
    <mergeCell ref="K61:L61"/>
    <mergeCell ref="K60:L60"/>
    <mergeCell ref="K71:L71"/>
    <mergeCell ref="K70:L70"/>
    <mergeCell ref="K69:L69"/>
    <mergeCell ref="K68:L68"/>
    <mergeCell ref="K67:L67"/>
    <mergeCell ref="K66:L66"/>
    <mergeCell ref="K77:L77"/>
    <mergeCell ref="K76:L76"/>
    <mergeCell ref="K75:L75"/>
    <mergeCell ref="K74:L74"/>
    <mergeCell ref="K73:L73"/>
    <mergeCell ref="K72:L72"/>
    <mergeCell ref="K83:L83"/>
    <mergeCell ref="K82:L82"/>
    <mergeCell ref="K81:L81"/>
    <mergeCell ref="K80:L80"/>
    <mergeCell ref="K79:L79"/>
    <mergeCell ref="K78:L78"/>
    <mergeCell ref="I89:J89"/>
    <mergeCell ref="K88:L88"/>
    <mergeCell ref="K87:L87"/>
    <mergeCell ref="K86:L86"/>
    <mergeCell ref="K85:L85"/>
    <mergeCell ref="K84:L84"/>
    <mergeCell ref="I83:J83"/>
    <mergeCell ref="I84:J84"/>
    <mergeCell ref="I85:J85"/>
    <mergeCell ref="I86:J86"/>
    <mergeCell ref="I87:J87"/>
    <mergeCell ref="I88:J88"/>
    <mergeCell ref="I77:J77"/>
    <mergeCell ref="I78:J78"/>
    <mergeCell ref="I79:J79"/>
    <mergeCell ref="I80:J80"/>
    <mergeCell ref="I81:J81"/>
    <mergeCell ref="I82:J82"/>
    <mergeCell ref="I71:J71"/>
    <mergeCell ref="I72:J72"/>
    <mergeCell ref="I73:J73"/>
    <mergeCell ref="I74:J74"/>
    <mergeCell ref="I75:J75"/>
    <mergeCell ref="I76:J76"/>
    <mergeCell ref="I65:J65"/>
    <mergeCell ref="I66:J66"/>
    <mergeCell ref="I67:J67"/>
    <mergeCell ref="I68:J68"/>
    <mergeCell ref="I69:J69"/>
    <mergeCell ref="I70:J70"/>
    <mergeCell ref="I59:J59"/>
    <mergeCell ref="I60:J60"/>
    <mergeCell ref="I61:J61"/>
    <mergeCell ref="I62:J62"/>
    <mergeCell ref="I63:J63"/>
    <mergeCell ref="I64:J64"/>
    <mergeCell ref="I53:J53"/>
    <mergeCell ref="I54:J54"/>
    <mergeCell ref="I55:J55"/>
    <mergeCell ref="I56:J56"/>
    <mergeCell ref="I57:J57"/>
    <mergeCell ref="I58:J58"/>
    <mergeCell ref="G58:H58"/>
    <mergeCell ref="G57:H57"/>
    <mergeCell ref="G56:H56"/>
    <mergeCell ref="G55:H55"/>
    <mergeCell ref="G54:H54"/>
    <mergeCell ref="G53:H53"/>
    <mergeCell ref="G64:H64"/>
    <mergeCell ref="G63:H63"/>
    <mergeCell ref="G62:H62"/>
    <mergeCell ref="G61:H61"/>
    <mergeCell ref="G60:H60"/>
    <mergeCell ref="G59:H59"/>
    <mergeCell ref="G70:H70"/>
    <mergeCell ref="G69:H69"/>
    <mergeCell ref="G68:H68"/>
    <mergeCell ref="G67:H67"/>
    <mergeCell ref="G66:H66"/>
    <mergeCell ref="G65:H65"/>
    <mergeCell ref="G76:H76"/>
    <mergeCell ref="G75:H75"/>
    <mergeCell ref="G74:H74"/>
    <mergeCell ref="G73:H73"/>
    <mergeCell ref="G72:H72"/>
    <mergeCell ref="G71:H71"/>
    <mergeCell ref="G82:H82"/>
    <mergeCell ref="G81:H81"/>
    <mergeCell ref="G80:H80"/>
    <mergeCell ref="G79:H79"/>
    <mergeCell ref="G78:H78"/>
    <mergeCell ref="G77:H77"/>
    <mergeCell ref="G88:H88"/>
    <mergeCell ref="G87:H87"/>
    <mergeCell ref="G86:H86"/>
    <mergeCell ref="G85:H85"/>
    <mergeCell ref="G84:H84"/>
    <mergeCell ref="G83:H83"/>
    <mergeCell ref="E83:F83"/>
    <mergeCell ref="E84:F84"/>
    <mergeCell ref="E85:F85"/>
    <mergeCell ref="E86:F86"/>
    <mergeCell ref="E87:F87"/>
    <mergeCell ref="E88:F88"/>
    <mergeCell ref="E77:F77"/>
    <mergeCell ref="E78:F78"/>
    <mergeCell ref="E79:F79"/>
    <mergeCell ref="E80:F80"/>
    <mergeCell ref="E81:F81"/>
    <mergeCell ref="E82:F82"/>
    <mergeCell ref="E71:F71"/>
    <mergeCell ref="E72:F72"/>
    <mergeCell ref="E73:F73"/>
    <mergeCell ref="E74:F74"/>
    <mergeCell ref="E75:F75"/>
    <mergeCell ref="E76:F76"/>
    <mergeCell ref="E65:F65"/>
    <mergeCell ref="E66:F66"/>
    <mergeCell ref="E67:F67"/>
    <mergeCell ref="E68:F68"/>
    <mergeCell ref="E69:F69"/>
    <mergeCell ref="E70:F70"/>
    <mergeCell ref="E59:F59"/>
    <mergeCell ref="E60:F60"/>
    <mergeCell ref="E61:F61"/>
    <mergeCell ref="E62:F62"/>
    <mergeCell ref="E63:F63"/>
    <mergeCell ref="E64:F64"/>
    <mergeCell ref="E53:F53"/>
    <mergeCell ref="E54:F54"/>
    <mergeCell ref="E55:F55"/>
    <mergeCell ref="E56:F56"/>
    <mergeCell ref="E57:F57"/>
    <mergeCell ref="E58:F58"/>
    <mergeCell ref="C58:D58"/>
    <mergeCell ref="C57:D57"/>
    <mergeCell ref="C56:D56"/>
    <mergeCell ref="C55:D55"/>
    <mergeCell ref="C54:D54"/>
    <mergeCell ref="C53:D53"/>
    <mergeCell ref="C64:D64"/>
    <mergeCell ref="C63:D63"/>
    <mergeCell ref="C62:D62"/>
    <mergeCell ref="C61:D61"/>
    <mergeCell ref="C60:D60"/>
    <mergeCell ref="C59:D59"/>
    <mergeCell ref="C70:D70"/>
    <mergeCell ref="C69:D69"/>
    <mergeCell ref="C68:D68"/>
    <mergeCell ref="C67:D67"/>
    <mergeCell ref="C66:D66"/>
    <mergeCell ref="C65:D65"/>
    <mergeCell ref="C76:D76"/>
    <mergeCell ref="C75:D75"/>
    <mergeCell ref="C74:D74"/>
    <mergeCell ref="C73:D73"/>
    <mergeCell ref="C72:D72"/>
    <mergeCell ref="C71:D71"/>
    <mergeCell ref="C82:D82"/>
    <mergeCell ref="C81:D81"/>
    <mergeCell ref="C80:D80"/>
    <mergeCell ref="C79:D79"/>
    <mergeCell ref="C78:D78"/>
    <mergeCell ref="C77:D77"/>
    <mergeCell ref="C88:D88"/>
    <mergeCell ref="C87:D87"/>
    <mergeCell ref="C86:D86"/>
    <mergeCell ref="C85:D85"/>
    <mergeCell ref="C84:D84"/>
    <mergeCell ref="C83:D83"/>
    <mergeCell ref="A83:B83"/>
    <mergeCell ref="A84:B84"/>
    <mergeCell ref="A85:B85"/>
    <mergeCell ref="A86:B86"/>
    <mergeCell ref="A87:B87"/>
    <mergeCell ref="A88:B88"/>
    <mergeCell ref="A77:B77"/>
    <mergeCell ref="A78:B78"/>
    <mergeCell ref="A79:B79"/>
    <mergeCell ref="A80:B80"/>
    <mergeCell ref="A81:B81"/>
    <mergeCell ref="A82:B82"/>
    <mergeCell ref="A71:B71"/>
    <mergeCell ref="A72:B72"/>
    <mergeCell ref="A73:B73"/>
    <mergeCell ref="A74:B74"/>
    <mergeCell ref="A75:B75"/>
    <mergeCell ref="A76:B76"/>
    <mergeCell ref="A65:B65"/>
    <mergeCell ref="A66:B66"/>
    <mergeCell ref="A67:B67"/>
    <mergeCell ref="A68:B68"/>
    <mergeCell ref="A69:B69"/>
    <mergeCell ref="A70:B70"/>
    <mergeCell ref="A59:B59"/>
    <mergeCell ref="A60:B60"/>
    <mergeCell ref="A61:B61"/>
    <mergeCell ref="A62:B62"/>
    <mergeCell ref="A63:B63"/>
    <mergeCell ref="A64:B64"/>
    <mergeCell ref="A53:B53"/>
    <mergeCell ref="A54:B54"/>
    <mergeCell ref="A55:B55"/>
    <mergeCell ref="A56:B56"/>
    <mergeCell ref="A57:B57"/>
    <mergeCell ref="A58:B58"/>
    <mergeCell ref="I49:J49"/>
    <mergeCell ref="A51:L51"/>
    <mergeCell ref="A52:B52"/>
    <mergeCell ref="C52:D52"/>
    <mergeCell ref="E52:F52"/>
    <mergeCell ref="G52:H52"/>
    <mergeCell ref="I52:J52"/>
    <mergeCell ref="K52:L52"/>
    <mergeCell ref="K26:L26"/>
    <mergeCell ref="I26:J26"/>
    <mergeCell ref="G26:H26"/>
    <mergeCell ref="E26:F26"/>
    <mergeCell ref="C26:D26"/>
    <mergeCell ref="K32:L32"/>
    <mergeCell ref="I32:J32"/>
    <mergeCell ref="G32:H32"/>
    <mergeCell ref="E32:F32"/>
    <mergeCell ref="C32:D32"/>
    <mergeCell ref="C31:D31"/>
    <mergeCell ref="E31:F31"/>
    <mergeCell ref="G31:H31"/>
    <mergeCell ref="I31:J31"/>
    <mergeCell ref="K31:L31"/>
    <mergeCell ref="K34:L34"/>
    <mergeCell ref="I34:J34"/>
    <mergeCell ref="G34:H34"/>
    <mergeCell ref="C25:D25"/>
    <mergeCell ref="E25:F25"/>
    <mergeCell ref="G25:H25"/>
    <mergeCell ref="I25:J25"/>
    <mergeCell ref="K25:L25"/>
    <mergeCell ref="K28:L28"/>
    <mergeCell ref="I28:J28"/>
    <mergeCell ref="G28:H28"/>
    <mergeCell ref="E28:F28"/>
    <mergeCell ref="C28:D28"/>
    <mergeCell ref="C27:D27"/>
    <mergeCell ref="E27:F27"/>
    <mergeCell ref="G27:H27"/>
    <mergeCell ref="I27:J27"/>
    <mergeCell ref="K27:L27"/>
    <mergeCell ref="K30:L30"/>
    <mergeCell ref="I30:J30"/>
    <mergeCell ref="G30:H30"/>
    <mergeCell ref="E30:F30"/>
    <mergeCell ref="C30:D30"/>
    <mergeCell ref="C29:D29"/>
    <mergeCell ref="E29:F29"/>
    <mergeCell ref="G29:H29"/>
    <mergeCell ref="I29:J29"/>
    <mergeCell ref="K29:L29"/>
    <mergeCell ref="E34:F34"/>
    <mergeCell ref="C34:D34"/>
    <mergeCell ref="C33:D33"/>
    <mergeCell ref="E33:F33"/>
    <mergeCell ref="G33:H33"/>
    <mergeCell ref="I33:J33"/>
    <mergeCell ref="K33:L33"/>
    <mergeCell ref="K36:L36"/>
    <mergeCell ref="I36:J36"/>
    <mergeCell ref="G36:H36"/>
    <mergeCell ref="E36:F36"/>
    <mergeCell ref="C36:D36"/>
    <mergeCell ref="C35:D35"/>
    <mergeCell ref="E35:F35"/>
    <mergeCell ref="G35:H35"/>
    <mergeCell ref="I35:J35"/>
    <mergeCell ref="K35:L35"/>
    <mergeCell ref="K38:L38"/>
    <mergeCell ref="I38:J38"/>
    <mergeCell ref="G38:H38"/>
    <mergeCell ref="E38:F38"/>
    <mergeCell ref="C38:D38"/>
    <mergeCell ref="C37:D37"/>
    <mergeCell ref="E37:F37"/>
    <mergeCell ref="G37:H37"/>
    <mergeCell ref="I37:J37"/>
    <mergeCell ref="K37:L37"/>
    <mergeCell ref="K40:L40"/>
    <mergeCell ref="I40:J40"/>
    <mergeCell ref="G40:H40"/>
    <mergeCell ref="E40:F40"/>
    <mergeCell ref="C40:D40"/>
    <mergeCell ref="C39:D39"/>
    <mergeCell ref="E39:F39"/>
    <mergeCell ref="G39:H39"/>
    <mergeCell ref="I39:J39"/>
    <mergeCell ref="K39:L39"/>
    <mergeCell ref="C42:D42"/>
    <mergeCell ref="C41:D41"/>
    <mergeCell ref="E41:F41"/>
    <mergeCell ref="G41:H41"/>
    <mergeCell ref="I41:J41"/>
    <mergeCell ref="K41:L41"/>
    <mergeCell ref="I43:J43"/>
    <mergeCell ref="K43:L43"/>
    <mergeCell ref="K42:L42"/>
    <mergeCell ref="I42:J42"/>
    <mergeCell ref="G42:H42"/>
    <mergeCell ref="E42:F42"/>
    <mergeCell ref="G44:H44"/>
    <mergeCell ref="E44:F44"/>
    <mergeCell ref="C44:D44"/>
    <mergeCell ref="C43:D43"/>
    <mergeCell ref="E43:F43"/>
    <mergeCell ref="G43:H43"/>
    <mergeCell ref="I46:J46"/>
    <mergeCell ref="I45:J45"/>
    <mergeCell ref="K45:L45"/>
    <mergeCell ref="K46:L46"/>
    <mergeCell ref="K44:L44"/>
    <mergeCell ref="I44:J44"/>
    <mergeCell ref="C46:D46"/>
    <mergeCell ref="C45:D45"/>
    <mergeCell ref="E46:F46"/>
    <mergeCell ref="E45:F45"/>
    <mergeCell ref="G46:H46"/>
    <mergeCell ref="G45:H45"/>
    <mergeCell ref="C48:D48"/>
    <mergeCell ref="E48:F48"/>
    <mergeCell ref="G48:H48"/>
    <mergeCell ref="I48:J48"/>
    <mergeCell ref="K48:L48"/>
    <mergeCell ref="K47:L47"/>
    <mergeCell ref="I47:J47"/>
    <mergeCell ref="G47:H47"/>
    <mergeCell ref="E47:F47"/>
    <mergeCell ref="C47:D47"/>
    <mergeCell ref="A43:B43"/>
    <mergeCell ref="A44:B44"/>
    <mergeCell ref="A45:B45"/>
    <mergeCell ref="A46:B46"/>
    <mergeCell ref="A47:B47"/>
    <mergeCell ref="A48:B48"/>
    <mergeCell ref="A37:B37"/>
    <mergeCell ref="A38:B38"/>
    <mergeCell ref="A39:B39"/>
    <mergeCell ref="A40:B40"/>
    <mergeCell ref="A41:B41"/>
    <mergeCell ref="A42:B42"/>
    <mergeCell ref="A31:B31"/>
    <mergeCell ref="A32:B32"/>
    <mergeCell ref="A33:B33"/>
    <mergeCell ref="A34:B34"/>
    <mergeCell ref="A35:B35"/>
    <mergeCell ref="A36:B36"/>
    <mergeCell ref="A25:B25"/>
    <mergeCell ref="A26:B26"/>
    <mergeCell ref="A27:B27"/>
    <mergeCell ref="A28:B28"/>
    <mergeCell ref="A29:B29"/>
    <mergeCell ref="A30:B30"/>
    <mergeCell ref="I21:J21"/>
    <mergeCell ref="A23:L23"/>
    <mergeCell ref="A24:B24"/>
    <mergeCell ref="C24:D24"/>
    <mergeCell ref="E24:F24"/>
    <mergeCell ref="G24:H24"/>
    <mergeCell ref="I24:J24"/>
    <mergeCell ref="K24:L24"/>
    <mergeCell ref="K15:L15"/>
    <mergeCell ref="K16:L16"/>
    <mergeCell ref="K17:L17"/>
    <mergeCell ref="K18:L18"/>
    <mergeCell ref="K19:L19"/>
    <mergeCell ref="K20:L20"/>
    <mergeCell ref="G15:H15"/>
    <mergeCell ref="G16:H16"/>
    <mergeCell ref="G17:H17"/>
    <mergeCell ref="G18:H18"/>
    <mergeCell ref="G19:H19"/>
    <mergeCell ref="G20:H20"/>
    <mergeCell ref="C15:D15"/>
    <mergeCell ref="C16:D16"/>
    <mergeCell ref="C17:D17"/>
    <mergeCell ref="C18:D18"/>
    <mergeCell ref="C19:D19"/>
    <mergeCell ref="C20:D20"/>
    <mergeCell ref="E16:F16"/>
    <mergeCell ref="E15:F15"/>
    <mergeCell ref="K9:L9"/>
    <mergeCell ref="K10:L10"/>
    <mergeCell ref="K11:L11"/>
    <mergeCell ref="K12:L12"/>
    <mergeCell ref="K13:L13"/>
    <mergeCell ref="K14:L14"/>
    <mergeCell ref="I14:J14"/>
    <mergeCell ref="I13:J13"/>
    <mergeCell ref="I12:J12"/>
    <mergeCell ref="I11:J11"/>
    <mergeCell ref="I10:J10"/>
    <mergeCell ref="I9:J9"/>
    <mergeCell ref="I20:J20"/>
    <mergeCell ref="I19:J19"/>
    <mergeCell ref="I18:J18"/>
    <mergeCell ref="I17:J17"/>
    <mergeCell ref="I16:J16"/>
    <mergeCell ref="I15:J15"/>
    <mergeCell ref="C11:D11"/>
    <mergeCell ref="C12:D12"/>
    <mergeCell ref="C13:D13"/>
    <mergeCell ref="C14:D14"/>
    <mergeCell ref="A15:B15"/>
    <mergeCell ref="A16:B16"/>
    <mergeCell ref="A17:B17"/>
    <mergeCell ref="A18:B18"/>
    <mergeCell ref="A19:B19"/>
    <mergeCell ref="A20:B20"/>
    <mergeCell ref="A9:B9"/>
    <mergeCell ref="A10:B10"/>
    <mergeCell ref="A11:B11"/>
    <mergeCell ref="A12:B12"/>
    <mergeCell ref="A13:B13"/>
    <mergeCell ref="A14:B14"/>
    <mergeCell ref="G9:H9"/>
    <mergeCell ref="G10:H10"/>
    <mergeCell ref="G11:H11"/>
    <mergeCell ref="G12:H12"/>
    <mergeCell ref="G13:H13"/>
    <mergeCell ref="G14:H14"/>
    <mergeCell ref="E14:F14"/>
    <mergeCell ref="E13:F13"/>
    <mergeCell ref="E12:F12"/>
    <mergeCell ref="E11:F11"/>
    <mergeCell ref="E10:F10"/>
    <mergeCell ref="E9:F9"/>
    <mergeCell ref="E20:F20"/>
    <mergeCell ref="E19:F19"/>
    <mergeCell ref="E18:F18"/>
    <mergeCell ref="E17:F17"/>
    <mergeCell ref="A1:L1"/>
    <mergeCell ref="A6:L6"/>
    <mergeCell ref="A7:L7"/>
    <mergeCell ref="A8:B8"/>
    <mergeCell ref="C8:D8"/>
    <mergeCell ref="E8:F8"/>
    <mergeCell ref="G8:H8"/>
    <mergeCell ref="I8:J8"/>
    <mergeCell ref="K8:L8"/>
    <mergeCell ref="A3:B3"/>
    <mergeCell ref="C3:D3"/>
    <mergeCell ref="E3:F3"/>
    <mergeCell ref="A4:B4"/>
    <mergeCell ref="C4:D4"/>
    <mergeCell ref="E4:F4"/>
    <mergeCell ref="C9:D9"/>
    <mergeCell ref="C10:D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Y281"/>
  <sheetViews>
    <sheetView showGridLines="0" workbookViewId="0">
      <selection activeCell="N1" sqref="N1:AC4"/>
    </sheetView>
  </sheetViews>
  <sheetFormatPr baseColWidth="10" defaultRowHeight="15" x14ac:dyDescent="0.25"/>
  <sheetData>
    <row r="1" spans="1:51" ht="19.5" x14ac:dyDescent="0.35">
      <c r="A1" s="25" t="s">
        <v>41</v>
      </c>
      <c r="B1" s="25"/>
      <c r="C1" s="25"/>
      <c r="D1" s="25"/>
      <c r="E1" s="25"/>
      <c r="F1" s="25"/>
      <c r="G1" s="25"/>
      <c r="H1" s="25"/>
      <c r="I1" s="25"/>
      <c r="J1" s="25"/>
      <c r="K1" s="25"/>
      <c r="L1" s="25"/>
    </row>
    <row r="3" spans="1:51" x14ac:dyDescent="0.25">
      <c r="A3" s="23" t="s">
        <v>17</v>
      </c>
      <c r="B3" s="23"/>
      <c r="C3" s="23" t="s">
        <v>25</v>
      </c>
      <c r="D3" s="23"/>
      <c r="E3" s="23" t="s">
        <v>26</v>
      </c>
      <c r="F3" s="23"/>
      <c r="G3" s="3"/>
      <c r="H3" s="3"/>
      <c r="I3" s="3"/>
      <c r="J3" s="3"/>
      <c r="K3" s="3"/>
      <c r="L3" s="3"/>
      <c r="N3" s="3"/>
      <c r="O3" s="3"/>
      <c r="P3" s="3"/>
      <c r="Z3" s="3"/>
      <c r="AA3" s="3"/>
      <c r="AB3" s="3"/>
      <c r="AC3" s="3"/>
    </row>
    <row r="4" spans="1:51" x14ac:dyDescent="0.25">
      <c r="A4" s="29">
        <f>Datos!E9</f>
        <v>0</v>
      </c>
      <c r="B4" s="29"/>
      <c r="C4" s="29">
        <f>Datos!C9-Datos!E9</f>
        <v>799.99</v>
      </c>
      <c r="D4" s="29"/>
      <c r="E4" s="30">
        <f>Datos!H9*(30/360)</f>
        <v>2.4999999999999998E-2</v>
      </c>
      <c r="F4" s="30"/>
      <c r="G4" s="3"/>
      <c r="H4" s="3"/>
      <c r="I4" s="3"/>
      <c r="J4" s="3"/>
      <c r="K4" s="3"/>
      <c r="L4" s="3"/>
      <c r="N4" s="3"/>
      <c r="O4" s="3"/>
      <c r="P4" s="3"/>
      <c r="Q4" s="3"/>
      <c r="R4" s="3"/>
      <c r="S4" s="3"/>
      <c r="T4" s="3"/>
      <c r="U4" s="3"/>
      <c r="V4" s="3"/>
      <c r="W4" s="3"/>
      <c r="X4" s="3"/>
      <c r="Y4" s="3"/>
      <c r="Z4" s="3"/>
      <c r="AA4" s="3"/>
      <c r="AB4" s="3"/>
      <c r="AC4" s="3"/>
    </row>
    <row r="5" spans="1:51" x14ac:dyDescent="0.25">
      <c r="A5" s="3"/>
      <c r="B5" s="3"/>
      <c r="C5" s="3"/>
      <c r="D5" s="3"/>
      <c r="E5" s="3"/>
      <c r="F5" s="3"/>
      <c r="G5" s="3"/>
      <c r="H5" s="3"/>
      <c r="I5" s="3"/>
      <c r="J5" s="3"/>
      <c r="K5" s="3"/>
      <c r="L5" s="3"/>
    </row>
    <row r="6" spans="1:51" ht="15.75" x14ac:dyDescent="0.3">
      <c r="A6" s="26" t="s">
        <v>46</v>
      </c>
      <c r="B6" s="26"/>
      <c r="C6" s="26"/>
      <c r="D6" s="26"/>
      <c r="E6" s="26"/>
      <c r="F6" s="26"/>
      <c r="G6" s="26"/>
      <c r="H6" s="26"/>
      <c r="I6" s="26"/>
      <c r="J6" s="26"/>
      <c r="K6" s="26"/>
      <c r="L6" s="26"/>
      <c r="N6" s="36" t="s">
        <v>45</v>
      </c>
      <c r="O6" s="36"/>
      <c r="P6" s="36"/>
      <c r="Q6" s="36"/>
      <c r="R6" s="36"/>
      <c r="S6" s="36"/>
      <c r="T6" s="36"/>
      <c r="U6" s="36"/>
      <c r="V6" s="36"/>
      <c r="W6" s="36"/>
      <c r="X6" s="36"/>
      <c r="Y6" s="36"/>
      <c r="AA6" s="44" t="s">
        <v>27</v>
      </c>
      <c r="AB6" s="44"/>
      <c r="AC6" s="44"/>
      <c r="AD6" s="44"/>
      <c r="AE6" s="44"/>
      <c r="AF6" s="44"/>
      <c r="AG6" s="44"/>
      <c r="AH6" s="44"/>
      <c r="AI6" s="44"/>
      <c r="AJ6" s="44"/>
      <c r="AK6" s="44"/>
      <c r="AL6" s="44"/>
      <c r="AN6" s="53" t="s">
        <v>47</v>
      </c>
      <c r="AO6" s="53"/>
      <c r="AP6" s="53"/>
      <c r="AQ6" s="53"/>
      <c r="AR6" s="53"/>
      <c r="AS6" s="53"/>
      <c r="AT6" s="53"/>
      <c r="AU6" s="53"/>
      <c r="AV6" s="53"/>
      <c r="AW6" s="53"/>
      <c r="AX6" s="53"/>
      <c r="AY6" s="53"/>
    </row>
    <row r="7" spans="1:51" x14ac:dyDescent="0.25">
      <c r="A7" s="27" t="s">
        <v>28</v>
      </c>
      <c r="B7" s="27"/>
      <c r="C7" s="27"/>
      <c r="D7" s="27"/>
      <c r="E7" s="27"/>
      <c r="F7" s="27"/>
      <c r="G7" s="27"/>
      <c r="H7" s="27"/>
      <c r="I7" s="27"/>
      <c r="J7" s="27"/>
      <c r="K7" s="27"/>
      <c r="L7" s="27"/>
      <c r="N7" s="37" t="s">
        <v>28</v>
      </c>
      <c r="O7" s="37"/>
      <c r="P7" s="37"/>
      <c r="Q7" s="37"/>
      <c r="R7" s="37"/>
      <c r="S7" s="37"/>
      <c r="T7" s="37"/>
      <c r="U7" s="37"/>
      <c r="V7" s="37"/>
      <c r="W7" s="37"/>
      <c r="X7" s="37"/>
      <c r="Y7" s="37"/>
      <c r="AA7" s="45" t="s">
        <v>28</v>
      </c>
      <c r="AB7" s="45"/>
      <c r="AC7" s="45"/>
      <c r="AD7" s="45"/>
      <c r="AE7" s="45"/>
      <c r="AF7" s="45"/>
      <c r="AG7" s="45"/>
      <c r="AH7" s="45"/>
      <c r="AI7" s="45"/>
      <c r="AJ7" s="45"/>
      <c r="AK7" s="45"/>
      <c r="AL7" s="45"/>
      <c r="AN7" s="54" t="s">
        <v>28</v>
      </c>
      <c r="AO7" s="54"/>
      <c r="AP7" s="54"/>
      <c r="AQ7" s="54"/>
      <c r="AR7" s="54"/>
      <c r="AS7" s="54"/>
      <c r="AT7" s="54"/>
      <c r="AU7" s="54"/>
      <c r="AV7" s="54"/>
      <c r="AW7" s="54"/>
      <c r="AX7" s="54"/>
      <c r="AY7" s="54"/>
    </row>
    <row r="8" spans="1:51" x14ac:dyDescent="0.25">
      <c r="A8" s="28" t="s">
        <v>29</v>
      </c>
      <c r="B8" s="28"/>
      <c r="C8" s="28" t="s">
        <v>30</v>
      </c>
      <c r="D8" s="28"/>
      <c r="E8" s="28" t="s">
        <v>31</v>
      </c>
      <c r="F8" s="28"/>
      <c r="G8" s="28" t="s">
        <v>32</v>
      </c>
      <c r="H8" s="28"/>
      <c r="I8" s="28" t="s">
        <v>33</v>
      </c>
      <c r="J8" s="28"/>
      <c r="K8" s="28" t="s">
        <v>34</v>
      </c>
      <c r="L8" s="28"/>
      <c r="N8" s="38" t="s">
        <v>29</v>
      </c>
      <c r="O8" s="38"/>
      <c r="P8" s="38" t="s">
        <v>30</v>
      </c>
      <c r="Q8" s="38"/>
      <c r="R8" s="38" t="s">
        <v>31</v>
      </c>
      <c r="S8" s="38"/>
      <c r="T8" s="38" t="s">
        <v>32</v>
      </c>
      <c r="U8" s="38"/>
      <c r="V8" s="38" t="s">
        <v>33</v>
      </c>
      <c r="W8" s="38"/>
      <c r="X8" s="38" t="s">
        <v>34</v>
      </c>
      <c r="Y8" s="38"/>
      <c r="AA8" s="46" t="s">
        <v>29</v>
      </c>
      <c r="AB8" s="46"/>
      <c r="AC8" s="46" t="s">
        <v>30</v>
      </c>
      <c r="AD8" s="46"/>
      <c r="AE8" s="46" t="s">
        <v>31</v>
      </c>
      <c r="AF8" s="46"/>
      <c r="AG8" s="46" t="s">
        <v>32</v>
      </c>
      <c r="AH8" s="46"/>
      <c r="AI8" s="46" t="s">
        <v>33</v>
      </c>
      <c r="AJ8" s="46"/>
      <c r="AK8" s="46" t="s">
        <v>34</v>
      </c>
      <c r="AL8" s="46"/>
      <c r="AN8" s="55" t="s">
        <v>29</v>
      </c>
      <c r="AO8" s="55"/>
      <c r="AP8" s="55" t="s">
        <v>30</v>
      </c>
      <c r="AQ8" s="55"/>
      <c r="AR8" s="55" t="s">
        <v>31</v>
      </c>
      <c r="AS8" s="55"/>
      <c r="AT8" s="55" t="s">
        <v>32</v>
      </c>
      <c r="AU8" s="55"/>
      <c r="AV8" s="55" t="s">
        <v>33</v>
      </c>
      <c r="AW8" s="55"/>
      <c r="AX8" s="55" t="s">
        <v>34</v>
      </c>
      <c r="AY8" s="55"/>
    </row>
    <row r="9" spans="1:51" x14ac:dyDescent="0.25">
      <c r="A9" s="27">
        <v>1</v>
      </c>
      <c r="B9" s="27"/>
      <c r="C9" s="31">
        <f>C4</f>
        <v>799.99</v>
      </c>
      <c r="D9" s="31"/>
      <c r="E9" s="31">
        <f>C4/12</f>
        <v>66.665833333333339</v>
      </c>
      <c r="F9" s="31"/>
      <c r="G9" s="31">
        <f>C9*E4</f>
        <v>19.999749999999999</v>
      </c>
      <c r="H9" s="31"/>
      <c r="I9" s="31">
        <f t="shared" ref="I9:I20" si="0">E9+G9</f>
        <v>86.665583333333331</v>
      </c>
      <c r="J9" s="31"/>
      <c r="K9" s="31">
        <f t="shared" ref="K9:K20" si="1">C9-E9</f>
        <v>733.32416666666666</v>
      </c>
      <c r="L9" s="31"/>
      <c r="N9" s="37">
        <v>1</v>
      </c>
      <c r="O9" s="37"/>
      <c r="P9" s="39">
        <f>C4</f>
        <v>799.99</v>
      </c>
      <c r="Q9" s="39"/>
      <c r="R9" s="39">
        <v>0</v>
      </c>
      <c r="S9" s="39"/>
      <c r="T9" s="39">
        <f>P9*$E$4</f>
        <v>19.999749999999999</v>
      </c>
      <c r="U9" s="39"/>
      <c r="V9" s="39">
        <f t="shared" ref="V9:V20" si="2">R9+T9</f>
        <v>19.999749999999999</v>
      </c>
      <c r="W9" s="39"/>
      <c r="X9" s="39">
        <f t="shared" ref="X9:X20" si="3">P9-R9</f>
        <v>799.99</v>
      </c>
      <c r="Y9" s="39"/>
      <c r="AA9" s="45">
        <v>1</v>
      </c>
      <c r="AB9" s="45"/>
      <c r="AC9" s="47">
        <f>C4</f>
        <v>799.99</v>
      </c>
      <c r="AD9" s="47"/>
      <c r="AE9" s="47">
        <f>AI9-AG9</f>
        <v>48.332729166666674</v>
      </c>
      <c r="AF9" s="47"/>
      <c r="AG9" s="47">
        <f>AC9*$E$4</f>
        <v>19.999749999999999</v>
      </c>
      <c r="AH9" s="47"/>
      <c r="AI9" s="47">
        <f>($AC$9/12)*((1+$E$4)^AA9)</f>
        <v>68.332479166666673</v>
      </c>
      <c r="AJ9" s="47"/>
      <c r="AK9" s="47">
        <f t="shared" ref="AK9:AK20" si="4">AC9-AE9</f>
        <v>751.65727083333331</v>
      </c>
      <c r="AL9" s="47"/>
      <c r="AN9" s="54">
        <v>1</v>
      </c>
      <c r="AO9" s="54"/>
      <c r="AP9" s="56">
        <f>C4</f>
        <v>799.99</v>
      </c>
      <c r="AQ9" s="56"/>
      <c r="AR9" s="56">
        <f>AV9-AT9</f>
        <v>57.988976719400632</v>
      </c>
      <c r="AS9" s="56"/>
      <c r="AT9" s="56">
        <f>AP9*$E$4</f>
        <v>19.999749999999999</v>
      </c>
      <c r="AU9" s="56"/>
      <c r="AV9" s="56">
        <f>$AP$9*($E$4/(1-((1+$E$4)^(-12))))</f>
        <v>77.988726719400631</v>
      </c>
      <c r="AW9" s="56"/>
      <c r="AX9" s="56">
        <f t="shared" ref="AX9:AX20" si="5">AP9-AR9</f>
        <v>742.00102328059938</v>
      </c>
      <c r="AY9" s="56"/>
    </row>
    <row r="10" spans="1:51" x14ac:dyDescent="0.25">
      <c r="A10" s="28">
        <v>2</v>
      </c>
      <c r="B10" s="28"/>
      <c r="C10" s="32">
        <f t="shared" ref="C10:C20" si="6">K9</f>
        <v>733.32416666666666</v>
      </c>
      <c r="D10" s="32"/>
      <c r="E10" s="32">
        <f>C4/12</f>
        <v>66.665833333333339</v>
      </c>
      <c r="F10" s="32"/>
      <c r="G10" s="32">
        <f>C10*E4</f>
        <v>18.333104166666665</v>
      </c>
      <c r="H10" s="32"/>
      <c r="I10" s="32">
        <f t="shared" si="0"/>
        <v>84.998937500000011</v>
      </c>
      <c r="J10" s="32"/>
      <c r="K10" s="32">
        <f t="shared" si="1"/>
        <v>666.6583333333333</v>
      </c>
      <c r="L10" s="32"/>
      <c r="N10" s="38">
        <v>2</v>
      </c>
      <c r="O10" s="38"/>
      <c r="P10" s="40">
        <f t="shared" ref="P10:P20" si="7">X9</f>
        <v>799.99</v>
      </c>
      <c r="Q10" s="40"/>
      <c r="R10" s="40">
        <v>0</v>
      </c>
      <c r="S10" s="40"/>
      <c r="T10" s="40">
        <f t="shared" ref="T10:T20" si="8">P10*$E$4</f>
        <v>19.999749999999999</v>
      </c>
      <c r="U10" s="40"/>
      <c r="V10" s="40">
        <f t="shared" si="2"/>
        <v>19.999749999999999</v>
      </c>
      <c r="W10" s="40"/>
      <c r="X10" s="40">
        <f t="shared" si="3"/>
        <v>799.99</v>
      </c>
      <c r="Y10" s="40"/>
      <c r="AA10" s="46">
        <v>2</v>
      </c>
      <c r="AB10" s="46"/>
      <c r="AC10" s="48">
        <f t="shared" ref="AC10:AC20" si="9">AK9</f>
        <v>751.65727083333331</v>
      </c>
      <c r="AD10" s="48"/>
      <c r="AE10" s="48">
        <f t="shared" ref="AE10:AE20" si="10">AI10-AG10</f>
        <v>51.249359375000012</v>
      </c>
      <c r="AF10" s="48"/>
      <c r="AG10" s="48">
        <f t="shared" ref="AG10:AG20" si="11">AC10*$E$4</f>
        <v>18.791431770833331</v>
      </c>
      <c r="AH10" s="48"/>
      <c r="AI10" s="48">
        <f t="shared" ref="AI10:AI20" si="12">($AC$9/12)*((1+$E$4)^AA10)</f>
        <v>70.040791145833339</v>
      </c>
      <c r="AJ10" s="48"/>
      <c r="AK10" s="48">
        <f t="shared" si="4"/>
        <v>700.40791145833327</v>
      </c>
      <c r="AL10" s="48"/>
      <c r="AN10" s="55">
        <v>2</v>
      </c>
      <c r="AO10" s="55"/>
      <c r="AP10" s="57">
        <f t="shared" ref="AP10:AP20" si="13">AX9</f>
        <v>742.00102328059938</v>
      </c>
      <c r="AQ10" s="57"/>
      <c r="AR10" s="57">
        <f t="shared" ref="AR10:AR20" si="14">AV10-AT10</f>
        <v>59.43870113738565</v>
      </c>
      <c r="AS10" s="57"/>
      <c r="AT10" s="57">
        <f t="shared" ref="AT10:AT20" si="15">AP10*$E$4</f>
        <v>18.550025582014982</v>
      </c>
      <c r="AU10" s="57"/>
      <c r="AV10" s="57">
        <f t="shared" ref="AV10:AV19" si="16">$AP$9*($E$4/(1-((1+$E$4)^(-12))))</f>
        <v>77.988726719400631</v>
      </c>
      <c r="AW10" s="57"/>
      <c r="AX10" s="57">
        <f t="shared" si="5"/>
        <v>682.56232214321369</v>
      </c>
      <c r="AY10" s="57"/>
    </row>
    <row r="11" spans="1:51" x14ac:dyDescent="0.25">
      <c r="A11" s="27">
        <v>3</v>
      </c>
      <c r="B11" s="27"/>
      <c r="C11" s="31">
        <f t="shared" si="6"/>
        <v>666.6583333333333</v>
      </c>
      <c r="D11" s="31"/>
      <c r="E11" s="31">
        <f>E9</f>
        <v>66.665833333333339</v>
      </c>
      <c r="F11" s="31"/>
      <c r="G11" s="31">
        <f>C11*E4</f>
        <v>16.666458333333331</v>
      </c>
      <c r="H11" s="31"/>
      <c r="I11" s="31">
        <f t="shared" si="0"/>
        <v>83.332291666666663</v>
      </c>
      <c r="J11" s="31"/>
      <c r="K11" s="31">
        <f t="shared" si="1"/>
        <v>599.99249999999995</v>
      </c>
      <c r="L11" s="31"/>
      <c r="N11" s="37">
        <v>3</v>
      </c>
      <c r="O11" s="37"/>
      <c r="P11" s="39">
        <f t="shared" si="7"/>
        <v>799.99</v>
      </c>
      <c r="Q11" s="39"/>
      <c r="R11" s="39">
        <v>0</v>
      </c>
      <c r="S11" s="39"/>
      <c r="T11" s="39">
        <f t="shared" si="8"/>
        <v>19.999749999999999</v>
      </c>
      <c r="U11" s="39"/>
      <c r="V11" s="39">
        <f t="shared" si="2"/>
        <v>19.999749999999999</v>
      </c>
      <c r="W11" s="39"/>
      <c r="X11" s="39">
        <f t="shared" si="3"/>
        <v>799.99</v>
      </c>
      <c r="Y11" s="39"/>
      <c r="AA11" s="45">
        <v>3</v>
      </c>
      <c r="AB11" s="45"/>
      <c r="AC11" s="47">
        <f t="shared" si="9"/>
        <v>700.40791145833327</v>
      </c>
      <c r="AD11" s="47"/>
      <c r="AE11" s="47">
        <f t="shared" si="10"/>
        <v>54.28161313802083</v>
      </c>
      <c r="AF11" s="47"/>
      <c r="AG11" s="47">
        <f t="shared" si="11"/>
        <v>17.510197786458331</v>
      </c>
      <c r="AH11" s="47"/>
      <c r="AI11" s="47">
        <f t="shared" si="12"/>
        <v>71.791810924479165</v>
      </c>
      <c r="AJ11" s="47"/>
      <c r="AK11" s="47">
        <f t="shared" si="4"/>
        <v>646.12629832031246</v>
      </c>
      <c r="AL11" s="47"/>
      <c r="AN11" s="54">
        <v>3</v>
      </c>
      <c r="AO11" s="54"/>
      <c r="AP11" s="56">
        <f t="shared" si="13"/>
        <v>682.56232214321369</v>
      </c>
      <c r="AQ11" s="56"/>
      <c r="AR11" s="56">
        <f t="shared" si="14"/>
        <v>60.924668665820292</v>
      </c>
      <c r="AS11" s="56"/>
      <c r="AT11" s="56">
        <f t="shared" si="15"/>
        <v>17.064058053580339</v>
      </c>
      <c r="AU11" s="56"/>
      <c r="AV11" s="56">
        <f t="shared" si="16"/>
        <v>77.988726719400631</v>
      </c>
      <c r="AW11" s="56"/>
      <c r="AX11" s="56">
        <f t="shared" si="5"/>
        <v>621.63765347739343</v>
      </c>
      <c r="AY11" s="56"/>
    </row>
    <row r="12" spans="1:51" x14ac:dyDescent="0.25">
      <c r="A12" s="28">
        <v>4</v>
      </c>
      <c r="B12" s="28"/>
      <c r="C12" s="32">
        <f t="shared" si="6"/>
        <v>599.99249999999995</v>
      </c>
      <c r="D12" s="32"/>
      <c r="E12" s="32">
        <f>E9</f>
        <v>66.665833333333339</v>
      </c>
      <c r="F12" s="32"/>
      <c r="G12" s="32">
        <f>C12*E4</f>
        <v>14.999812499999997</v>
      </c>
      <c r="H12" s="32"/>
      <c r="I12" s="32">
        <f t="shared" si="0"/>
        <v>81.665645833333343</v>
      </c>
      <c r="J12" s="32"/>
      <c r="K12" s="32">
        <f t="shared" si="1"/>
        <v>533.3266666666666</v>
      </c>
      <c r="L12" s="32"/>
      <c r="N12" s="38">
        <v>4</v>
      </c>
      <c r="O12" s="38"/>
      <c r="P12" s="40">
        <f t="shared" si="7"/>
        <v>799.99</v>
      </c>
      <c r="Q12" s="40"/>
      <c r="R12" s="40">
        <v>0</v>
      </c>
      <c r="S12" s="40"/>
      <c r="T12" s="40">
        <f t="shared" si="8"/>
        <v>19.999749999999999</v>
      </c>
      <c r="U12" s="40"/>
      <c r="V12" s="40">
        <f t="shared" si="2"/>
        <v>19.999749999999999</v>
      </c>
      <c r="W12" s="40"/>
      <c r="X12" s="40">
        <f t="shared" si="3"/>
        <v>799.99</v>
      </c>
      <c r="Y12" s="40"/>
      <c r="AA12" s="46">
        <v>4</v>
      </c>
      <c r="AB12" s="46"/>
      <c r="AC12" s="48">
        <f t="shared" si="9"/>
        <v>646.12629832031246</v>
      </c>
      <c r="AD12" s="48"/>
      <c r="AE12" s="48">
        <f t="shared" si="10"/>
        <v>57.433448739583326</v>
      </c>
      <c r="AF12" s="48"/>
      <c r="AG12" s="48">
        <f t="shared" si="11"/>
        <v>16.153157458007811</v>
      </c>
      <c r="AH12" s="48"/>
      <c r="AI12" s="48">
        <f t="shared" si="12"/>
        <v>73.586606197591138</v>
      </c>
      <c r="AJ12" s="48"/>
      <c r="AK12" s="48">
        <f t="shared" si="4"/>
        <v>588.6928495807291</v>
      </c>
      <c r="AL12" s="48"/>
      <c r="AN12" s="55">
        <v>4</v>
      </c>
      <c r="AO12" s="55"/>
      <c r="AP12" s="57">
        <f t="shared" si="13"/>
        <v>621.63765347739343</v>
      </c>
      <c r="AQ12" s="57"/>
      <c r="AR12" s="57">
        <f t="shared" si="14"/>
        <v>62.447785382465796</v>
      </c>
      <c r="AS12" s="57"/>
      <c r="AT12" s="57">
        <f t="shared" si="15"/>
        <v>15.540941336934834</v>
      </c>
      <c r="AU12" s="57"/>
      <c r="AV12" s="57">
        <f t="shared" si="16"/>
        <v>77.988726719400631</v>
      </c>
      <c r="AW12" s="57"/>
      <c r="AX12" s="57">
        <f t="shared" si="5"/>
        <v>559.18986809492765</v>
      </c>
      <c r="AY12" s="57"/>
    </row>
    <row r="13" spans="1:51" x14ac:dyDescent="0.25">
      <c r="A13" s="27">
        <v>5</v>
      </c>
      <c r="B13" s="27"/>
      <c r="C13" s="31">
        <f t="shared" si="6"/>
        <v>533.3266666666666</v>
      </c>
      <c r="D13" s="31"/>
      <c r="E13" s="31">
        <f>E9</f>
        <v>66.665833333333339</v>
      </c>
      <c r="F13" s="31"/>
      <c r="G13" s="31">
        <f>C13*E4</f>
        <v>13.333166666666664</v>
      </c>
      <c r="H13" s="31"/>
      <c r="I13" s="31">
        <f t="shared" si="0"/>
        <v>79.998999999999995</v>
      </c>
      <c r="J13" s="31"/>
      <c r="K13" s="31">
        <f t="shared" si="1"/>
        <v>466.66083333333324</v>
      </c>
      <c r="L13" s="31"/>
      <c r="N13" s="37">
        <v>5</v>
      </c>
      <c r="O13" s="37"/>
      <c r="P13" s="39">
        <f t="shared" si="7"/>
        <v>799.99</v>
      </c>
      <c r="Q13" s="39"/>
      <c r="R13" s="39">
        <v>0</v>
      </c>
      <c r="S13" s="39"/>
      <c r="T13" s="39">
        <f t="shared" si="8"/>
        <v>19.999749999999999</v>
      </c>
      <c r="U13" s="39"/>
      <c r="V13" s="39">
        <f t="shared" si="2"/>
        <v>19.999749999999999</v>
      </c>
      <c r="W13" s="39"/>
      <c r="X13" s="39">
        <f t="shared" si="3"/>
        <v>799.99</v>
      </c>
      <c r="Y13" s="39"/>
      <c r="AA13" s="45">
        <v>5</v>
      </c>
      <c r="AB13" s="45"/>
      <c r="AC13" s="47">
        <f t="shared" si="9"/>
        <v>588.6928495807291</v>
      </c>
      <c r="AD13" s="47"/>
      <c r="AE13" s="47">
        <f t="shared" si="10"/>
        <v>60.708950113012676</v>
      </c>
      <c r="AF13" s="47"/>
      <c r="AG13" s="47">
        <f t="shared" si="11"/>
        <v>14.717321239518226</v>
      </c>
      <c r="AH13" s="47"/>
      <c r="AI13" s="47">
        <f t="shared" si="12"/>
        <v>75.426271352530904</v>
      </c>
      <c r="AJ13" s="47"/>
      <c r="AK13" s="47">
        <f t="shared" si="4"/>
        <v>527.98389946771647</v>
      </c>
      <c r="AL13" s="47"/>
      <c r="AN13" s="54">
        <v>5</v>
      </c>
      <c r="AO13" s="54"/>
      <c r="AP13" s="56">
        <f t="shared" si="13"/>
        <v>559.18986809492765</v>
      </c>
      <c r="AQ13" s="56"/>
      <c r="AR13" s="56">
        <f t="shared" si="14"/>
        <v>64.00898001702744</v>
      </c>
      <c r="AS13" s="56"/>
      <c r="AT13" s="56">
        <f t="shared" si="15"/>
        <v>13.979746702373189</v>
      </c>
      <c r="AU13" s="56"/>
      <c r="AV13" s="56">
        <f t="shared" si="16"/>
        <v>77.988726719400631</v>
      </c>
      <c r="AW13" s="56"/>
      <c r="AX13" s="56">
        <f t="shared" si="5"/>
        <v>495.18088807790019</v>
      </c>
      <c r="AY13" s="56"/>
    </row>
    <row r="14" spans="1:51" x14ac:dyDescent="0.25">
      <c r="A14" s="28">
        <v>6</v>
      </c>
      <c r="B14" s="28"/>
      <c r="C14" s="32">
        <f t="shared" si="6"/>
        <v>466.66083333333324</v>
      </c>
      <c r="D14" s="32"/>
      <c r="E14" s="32">
        <f>E9</f>
        <v>66.665833333333339</v>
      </c>
      <c r="F14" s="32"/>
      <c r="G14" s="32">
        <f>C14*E4</f>
        <v>11.66652083333333</v>
      </c>
      <c r="H14" s="32"/>
      <c r="I14" s="32">
        <f t="shared" si="0"/>
        <v>78.332354166666676</v>
      </c>
      <c r="J14" s="32"/>
      <c r="K14" s="32">
        <f t="shared" si="1"/>
        <v>399.99499999999989</v>
      </c>
      <c r="L14" s="32"/>
      <c r="N14" s="38">
        <v>6</v>
      </c>
      <c r="O14" s="38"/>
      <c r="P14" s="40">
        <f t="shared" si="7"/>
        <v>799.99</v>
      </c>
      <c r="Q14" s="40"/>
      <c r="R14" s="40">
        <v>0</v>
      </c>
      <c r="S14" s="40"/>
      <c r="T14" s="40">
        <f t="shared" si="8"/>
        <v>19.999749999999999</v>
      </c>
      <c r="U14" s="40"/>
      <c r="V14" s="40">
        <f t="shared" si="2"/>
        <v>19.999749999999999</v>
      </c>
      <c r="W14" s="40"/>
      <c r="X14" s="40">
        <f t="shared" si="3"/>
        <v>799.99</v>
      </c>
      <c r="Y14" s="40"/>
      <c r="AA14" s="46">
        <v>6</v>
      </c>
      <c r="AB14" s="46"/>
      <c r="AC14" s="48">
        <f t="shared" si="9"/>
        <v>527.98389946771647</v>
      </c>
      <c r="AD14" s="48"/>
      <c r="AE14" s="48">
        <f t="shared" si="10"/>
        <v>64.11233064965127</v>
      </c>
      <c r="AF14" s="48"/>
      <c r="AG14" s="48">
        <f t="shared" si="11"/>
        <v>13.199597486692911</v>
      </c>
      <c r="AH14" s="48"/>
      <c r="AI14" s="48">
        <f t="shared" si="12"/>
        <v>77.311928136344179</v>
      </c>
      <c r="AJ14" s="48"/>
      <c r="AK14" s="48">
        <f t="shared" si="4"/>
        <v>463.87156881806521</v>
      </c>
      <c r="AL14" s="48"/>
      <c r="AN14" s="55">
        <v>6</v>
      </c>
      <c r="AO14" s="55"/>
      <c r="AP14" s="57">
        <f t="shared" si="13"/>
        <v>495.18088807790019</v>
      </c>
      <c r="AQ14" s="57"/>
      <c r="AR14" s="57">
        <f t="shared" si="14"/>
        <v>65.609204517453122</v>
      </c>
      <c r="AS14" s="57"/>
      <c r="AT14" s="57">
        <f t="shared" si="15"/>
        <v>12.379522201947504</v>
      </c>
      <c r="AU14" s="57"/>
      <c r="AV14" s="57">
        <f t="shared" si="16"/>
        <v>77.988726719400631</v>
      </c>
      <c r="AW14" s="57"/>
      <c r="AX14" s="57">
        <f t="shared" si="5"/>
        <v>429.57168356044707</v>
      </c>
      <c r="AY14" s="57"/>
    </row>
    <row r="15" spans="1:51" x14ac:dyDescent="0.25">
      <c r="A15" s="27">
        <v>7</v>
      </c>
      <c r="B15" s="27"/>
      <c r="C15" s="31">
        <f t="shared" si="6"/>
        <v>399.99499999999989</v>
      </c>
      <c r="D15" s="31"/>
      <c r="E15" s="31">
        <f>E9</f>
        <v>66.665833333333339</v>
      </c>
      <c r="F15" s="31"/>
      <c r="G15" s="31">
        <f>C15*E4</f>
        <v>9.9998749999999959</v>
      </c>
      <c r="H15" s="31"/>
      <c r="I15" s="31">
        <f t="shared" si="0"/>
        <v>76.665708333333328</v>
      </c>
      <c r="J15" s="31"/>
      <c r="K15" s="31">
        <f t="shared" si="1"/>
        <v>333.32916666666654</v>
      </c>
      <c r="L15" s="31"/>
      <c r="N15" s="37">
        <v>7</v>
      </c>
      <c r="O15" s="37"/>
      <c r="P15" s="39">
        <f t="shared" si="7"/>
        <v>799.99</v>
      </c>
      <c r="Q15" s="39"/>
      <c r="R15" s="39">
        <v>0</v>
      </c>
      <c r="S15" s="39"/>
      <c r="T15" s="39">
        <f t="shared" si="8"/>
        <v>19.999749999999999</v>
      </c>
      <c r="U15" s="39"/>
      <c r="V15" s="39">
        <f t="shared" si="2"/>
        <v>19.999749999999999</v>
      </c>
      <c r="W15" s="39"/>
      <c r="X15" s="39">
        <f t="shared" si="3"/>
        <v>799.99</v>
      </c>
      <c r="Y15" s="39"/>
      <c r="AA15" s="45">
        <v>7</v>
      </c>
      <c r="AB15" s="45"/>
      <c r="AC15" s="47">
        <f t="shared" si="9"/>
        <v>463.87156881806521</v>
      </c>
      <c r="AD15" s="47"/>
      <c r="AE15" s="47">
        <f t="shared" si="10"/>
        <v>67.647937119301162</v>
      </c>
      <c r="AF15" s="47"/>
      <c r="AG15" s="47">
        <f t="shared" si="11"/>
        <v>11.59678922045163</v>
      </c>
      <c r="AH15" s="47"/>
      <c r="AI15" s="47">
        <f t="shared" si="12"/>
        <v>79.244726339752788</v>
      </c>
      <c r="AJ15" s="47"/>
      <c r="AK15" s="47">
        <f t="shared" si="4"/>
        <v>396.22363169876405</v>
      </c>
      <c r="AL15" s="47"/>
      <c r="AN15" s="54">
        <v>7</v>
      </c>
      <c r="AO15" s="54"/>
      <c r="AP15" s="56">
        <f t="shared" si="13"/>
        <v>429.57168356044707</v>
      </c>
      <c r="AQ15" s="56"/>
      <c r="AR15" s="56">
        <f t="shared" si="14"/>
        <v>67.249434630389459</v>
      </c>
      <c r="AS15" s="56"/>
      <c r="AT15" s="56">
        <f t="shared" si="15"/>
        <v>10.739292089011176</v>
      </c>
      <c r="AU15" s="56"/>
      <c r="AV15" s="56">
        <f t="shared" si="16"/>
        <v>77.988726719400631</v>
      </c>
      <c r="AW15" s="56"/>
      <c r="AX15" s="56">
        <f t="shared" si="5"/>
        <v>362.32224893005764</v>
      </c>
      <c r="AY15" s="56"/>
    </row>
    <row r="16" spans="1:51" x14ac:dyDescent="0.25">
      <c r="A16" s="28">
        <v>8</v>
      </c>
      <c r="B16" s="28"/>
      <c r="C16" s="32">
        <f t="shared" si="6"/>
        <v>333.32916666666654</v>
      </c>
      <c r="D16" s="32"/>
      <c r="E16" s="32">
        <f>E9</f>
        <v>66.665833333333339</v>
      </c>
      <c r="F16" s="32"/>
      <c r="G16" s="32">
        <f>C16*E4</f>
        <v>8.333229166666662</v>
      </c>
      <c r="H16" s="32"/>
      <c r="I16" s="32">
        <f t="shared" si="0"/>
        <v>74.999062500000008</v>
      </c>
      <c r="J16" s="32"/>
      <c r="K16" s="32">
        <f t="shared" si="1"/>
        <v>266.66333333333318</v>
      </c>
      <c r="L16" s="32"/>
      <c r="N16" s="38">
        <v>8</v>
      </c>
      <c r="O16" s="38"/>
      <c r="P16" s="40">
        <f t="shared" si="7"/>
        <v>799.99</v>
      </c>
      <c r="Q16" s="40"/>
      <c r="R16" s="40">
        <v>0</v>
      </c>
      <c r="S16" s="40"/>
      <c r="T16" s="40">
        <f t="shared" si="8"/>
        <v>19.999749999999999</v>
      </c>
      <c r="U16" s="40"/>
      <c r="V16" s="40">
        <f t="shared" si="2"/>
        <v>19.999749999999999</v>
      </c>
      <c r="W16" s="40"/>
      <c r="X16" s="40">
        <f t="shared" si="3"/>
        <v>799.99</v>
      </c>
      <c r="Y16" s="40"/>
      <c r="AA16" s="46">
        <v>8</v>
      </c>
      <c r="AB16" s="46"/>
      <c r="AC16" s="48">
        <f t="shared" si="9"/>
        <v>396.22363169876405</v>
      </c>
      <c r="AD16" s="48"/>
      <c r="AE16" s="48">
        <f t="shared" si="10"/>
        <v>71.320253705777503</v>
      </c>
      <c r="AF16" s="48"/>
      <c r="AG16" s="48">
        <f t="shared" si="11"/>
        <v>9.9055907924691002</v>
      </c>
      <c r="AH16" s="48"/>
      <c r="AI16" s="48">
        <f t="shared" si="12"/>
        <v>81.225844498246602</v>
      </c>
      <c r="AJ16" s="48"/>
      <c r="AK16" s="48">
        <f t="shared" si="4"/>
        <v>324.90337799298652</v>
      </c>
      <c r="AL16" s="48"/>
      <c r="AN16" s="55">
        <v>8</v>
      </c>
      <c r="AO16" s="55"/>
      <c r="AP16" s="57">
        <f t="shared" si="13"/>
        <v>362.32224893005764</v>
      </c>
      <c r="AQ16" s="57"/>
      <c r="AR16" s="57">
        <f t="shared" si="14"/>
        <v>68.93067049614919</v>
      </c>
      <c r="AS16" s="57"/>
      <c r="AT16" s="57">
        <f t="shared" si="15"/>
        <v>9.058056223251441</v>
      </c>
      <c r="AU16" s="57"/>
      <c r="AV16" s="57">
        <f t="shared" si="16"/>
        <v>77.988726719400631</v>
      </c>
      <c r="AW16" s="57"/>
      <c r="AX16" s="57">
        <f t="shared" si="5"/>
        <v>293.39157843390842</v>
      </c>
      <c r="AY16" s="57"/>
    </row>
    <row r="17" spans="1:51" x14ac:dyDescent="0.25">
      <c r="A17" s="27">
        <v>9</v>
      </c>
      <c r="B17" s="27"/>
      <c r="C17" s="31">
        <f t="shared" si="6"/>
        <v>266.66333333333318</v>
      </c>
      <c r="D17" s="31"/>
      <c r="E17" s="31">
        <f>E9</f>
        <v>66.665833333333339</v>
      </c>
      <c r="F17" s="31"/>
      <c r="G17" s="31">
        <f>C17*E4</f>
        <v>6.6665833333333291</v>
      </c>
      <c r="H17" s="31"/>
      <c r="I17" s="31">
        <f t="shared" si="0"/>
        <v>73.332416666666674</v>
      </c>
      <c r="J17" s="31"/>
      <c r="K17" s="31">
        <f t="shared" si="1"/>
        <v>199.99749999999983</v>
      </c>
      <c r="L17" s="31"/>
      <c r="N17" s="37">
        <v>9</v>
      </c>
      <c r="O17" s="37"/>
      <c r="P17" s="39">
        <f t="shared" si="7"/>
        <v>799.99</v>
      </c>
      <c r="Q17" s="39"/>
      <c r="R17" s="39">
        <v>0</v>
      </c>
      <c r="S17" s="39"/>
      <c r="T17" s="39">
        <f t="shared" si="8"/>
        <v>19.999749999999999</v>
      </c>
      <c r="U17" s="39"/>
      <c r="V17" s="39">
        <f t="shared" si="2"/>
        <v>19.999749999999999</v>
      </c>
      <c r="W17" s="39"/>
      <c r="X17" s="39">
        <f t="shared" si="3"/>
        <v>799.99</v>
      </c>
      <c r="Y17" s="39"/>
      <c r="AA17" s="45">
        <v>9</v>
      </c>
      <c r="AB17" s="45"/>
      <c r="AC17" s="47">
        <f t="shared" si="9"/>
        <v>324.90337799298652</v>
      </c>
      <c r="AD17" s="47"/>
      <c r="AE17" s="47">
        <f t="shared" si="10"/>
        <v>75.133906160878084</v>
      </c>
      <c r="AF17" s="47"/>
      <c r="AG17" s="47">
        <f t="shared" si="11"/>
        <v>8.1225844498246627</v>
      </c>
      <c r="AH17" s="47"/>
      <c r="AI17" s="47">
        <f t="shared" si="12"/>
        <v>83.256490610702741</v>
      </c>
      <c r="AJ17" s="47"/>
      <c r="AK17" s="47">
        <f t="shared" si="4"/>
        <v>249.76947183210842</v>
      </c>
      <c r="AL17" s="47"/>
      <c r="AN17" s="54">
        <v>9</v>
      </c>
      <c r="AO17" s="54"/>
      <c r="AP17" s="56">
        <f t="shared" si="13"/>
        <v>293.39157843390842</v>
      </c>
      <c r="AQ17" s="56"/>
      <c r="AR17" s="56">
        <f t="shared" si="14"/>
        <v>70.653937258552915</v>
      </c>
      <c r="AS17" s="56"/>
      <c r="AT17" s="56">
        <f t="shared" si="15"/>
        <v>7.33478946084771</v>
      </c>
      <c r="AU17" s="56"/>
      <c r="AV17" s="56">
        <f t="shared" si="16"/>
        <v>77.988726719400631</v>
      </c>
      <c r="AW17" s="56"/>
      <c r="AX17" s="56">
        <f t="shared" si="5"/>
        <v>222.73764117535552</v>
      </c>
      <c r="AY17" s="56"/>
    </row>
    <row r="18" spans="1:51" x14ac:dyDescent="0.25">
      <c r="A18" s="28">
        <v>10</v>
      </c>
      <c r="B18" s="28"/>
      <c r="C18" s="32">
        <f t="shared" si="6"/>
        <v>199.99749999999983</v>
      </c>
      <c r="D18" s="32"/>
      <c r="E18" s="32">
        <f>E9</f>
        <v>66.665833333333339</v>
      </c>
      <c r="F18" s="32"/>
      <c r="G18" s="32">
        <f>C18*E4</f>
        <v>4.9999374999999953</v>
      </c>
      <c r="H18" s="32"/>
      <c r="I18" s="32">
        <f t="shared" si="0"/>
        <v>71.66577083333334</v>
      </c>
      <c r="J18" s="32"/>
      <c r="K18" s="32">
        <f t="shared" si="1"/>
        <v>133.33166666666648</v>
      </c>
      <c r="L18" s="32"/>
      <c r="N18" s="38">
        <v>10</v>
      </c>
      <c r="O18" s="38"/>
      <c r="P18" s="40">
        <f t="shared" si="7"/>
        <v>799.99</v>
      </c>
      <c r="Q18" s="40"/>
      <c r="R18" s="40">
        <v>0</v>
      </c>
      <c r="S18" s="40"/>
      <c r="T18" s="40">
        <f t="shared" si="8"/>
        <v>19.999749999999999</v>
      </c>
      <c r="U18" s="40"/>
      <c r="V18" s="40">
        <f t="shared" si="2"/>
        <v>19.999749999999999</v>
      </c>
      <c r="W18" s="40"/>
      <c r="X18" s="40">
        <f t="shared" si="3"/>
        <v>799.99</v>
      </c>
      <c r="Y18" s="40"/>
      <c r="AA18" s="46">
        <v>10</v>
      </c>
      <c r="AB18" s="46"/>
      <c r="AC18" s="48">
        <f t="shared" si="9"/>
        <v>249.76947183210842</v>
      </c>
      <c r="AD18" s="48"/>
      <c r="AE18" s="48">
        <f t="shared" si="10"/>
        <v>79.093666080167608</v>
      </c>
      <c r="AF18" s="48"/>
      <c r="AG18" s="48">
        <f t="shared" si="11"/>
        <v>6.2442367958027098</v>
      </c>
      <c r="AH18" s="48"/>
      <c r="AI18" s="48">
        <f t="shared" si="12"/>
        <v>85.337902875970315</v>
      </c>
      <c r="AJ18" s="48"/>
      <c r="AK18" s="48">
        <f t="shared" si="4"/>
        <v>170.6758057519408</v>
      </c>
      <c r="AL18" s="48"/>
      <c r="AN18" s="55">
        <v>10</v>
      </c>
      <c r="AO18" s="55"/>
      <c r="AP18" s="57">
        <f t="shared" si="13"/>
        <v>222.73764117535552</v>
      </c>
      <c r="AQ18" s="57"/>
      <c r="AR18" s="57">
        <f t="shared" si="14"/>
        <v>72.42028569001674</v>
      </c>
      <c r="AS18" s="57"/>
      <c r="AT18" s="57">
        <f t="shared" si="15"/>
        <v>5.5684410293838873</v>
      </c>
      <c r="AU18" s="57"/>
      <c r="AV18" s="57">
        <f t="shared" si="16"/>
        <v>77.988726719400631</v>
      </c>
      <c r="AW18" s="57"/>
      <c r="AX18" s="57">
        <f t="shared" si="5"/>
        <v>150.31735548533879</v>
      </c>
      <c r="AY18" s="57"/>
    </row>
    <row r="19" spans="1:51" x14ac:dyDescent="0.25">
      <c r="A19" s="27">
        <v>11</v>
      </c>
      <c r="B19" s="27"/>
      <c r="C19" s="31">
        <f t="shared" si="6"/>
        <v>133.33166666666648</v>
      </c>
      <c r="D19" s="31"/>
      <c r="E19" s="31">
        <f>E9</f>
        <v>66.665833333333339</v>
      </c>
      <c r="F19" s="31"/>
      <c r="G19" s="31">
        <f>C19*E4</f>
        <v>3.3332916666666619</v>
      </c>
      <c r="H19" s="31"/>
      <c r="I19" s="31">
        <f t="shared" si="0"/>
        <v>69.999125000000006</v>
      </c>
      <c r="J19" s="31"/>
      <c r="K19" s="31">
        <f t="shared" si="1"/>
        <v>66.66583333333314</v>
      </c>
      <c r="L19" s="31"/>
      <c r="N19" s="37">
        <v>11</v>
      </c>
      <c r="O19" s="37"/>
      <c r="P19" s="39">
        <f t="shared" si="7"/>
        <v>799.99</v>
      </c>
      <c r="Q19" s="39"/>
      <c r="R19" s="39">
        <v>0</v>
      </c>
      <c r="S19" s="39"/>
      <c r="T19" s="39">
        <f t="shared" si="8"/>
        <v>19.999749999999999</v>
      </c>
      <c r="U19" s="39"/>
      <c r="V19" s="39">
        <f t="shared" si="2"/>
        <v>19.999749999999999</v>
      </c>
      <c r="W19" s="39"/>
      <c r="X19" s="39">
        <f t="shared" si="3"/>
        <v>799.99</v>
      </c>
      <c r="Y19" s="39"/>
      <c r="AA19" s="45">
        <v>11</v>
      </c>
      <c r="AB19" s="45"/>
      <c r="AC19" s="47">
        <f t="shared" si="9"/>
        <v>170.6758057519408</v>
      </c>
      <c r="AD19" s="47"/>
      <c r="AE19" s="47">
        <f t="shared" si="10"/>
        <v>83.204455304071047</v>
      </c>
      <c r="AF19" s="47"/>
      <c r="AG19" s="47">
        <f t="shared" si="11"/>
        <v>4.2668951437985196</v>
      </c>
      <c r="AH19" s="47"/>
      <c r="AI19" s="47">
        <f t="shared" si="12"/>
        <v>87.471350447869568</v>
      </c>
      <c r="AJ19" s="47"/>
      <c r="AK19" s="47">
        <f t="shared" si="4"/>
        <v>87.471350447869753</v>
      </c>
      <c r="AL19" s="47"/>
      <c r="AN19" s="54">
        <v>11</v>
      </c>
      <c r="AO19" s="54"/>
      <c r="AP19" s="56">
        <f t="shared" si="13"/>
        <v>150.31735548533879</v>
      </c>
      <c r="AQ19" s="56"/>
      <c r="AR19" s="56">
        <f t="shared" si="14"/>
        <v>74.230792832267156</v>
      </c>
      <c r="AS19" s="56"/>
      <c r="AT19" s="56">
        <f t="shared" si="15"/>
        <v>3.7579338871334693</v>
      </c>
      <c r="AU19" s="56"/>
      <c r="AV19" s="56">
        <f t="shared" si="16"/>
        <v>77.988726719400631</v>
      </c>
      <c r="AW19" s="56"/>
      <c r="AX19" s="56">
        <f t="shared" si="5"/>
        <v>76.086562653071638</v>
      </c>
      <c r="AY19" s="56"/>
    </row>
    <row r="20" spans="1:51" x14ac:dyDescent="0.25">
      <c r="A20" s="28">
        <v>12</v>
      </c>
      <c r="B20" s="28"/>
      <c r="C20" s="32">
        <f t="shared" si="6"/>
        <v>66.66583333333314</v>
      </c>
      <c r="D20" s="32"/>
      <c r="E20" s="32">
        <f>E9</f>
        <v>66.665833333333339</v>
      </c>
      <c r="F20" s="32"/>
      <c r="G20" s="32">
        <f>C20*E4</f>
        <v>1.6666458333333283</v>
      </c>
      <c r="H20" s="32"/>
      <c r="I20" s="32">
        <f t="shared" si="0"/>
        <v>68.332479166666673</v>
      </c>
      <c r="J20" s="32"/>
      <c r="K20" s="32">
        <f t="shared" si="1"/>
        <v>-1.9895196601282805E-13</v>
      </c>
      <c r="L20" s="32"/>
      <c r="N20" s="38">
        <v>12</v>
      </c>
      <c r="O20" s="38"/>
      <c r="P20" s="40">
        <f t="shared" si="7"/>
        <v>799.99</v>
      </c>
      <c r="Q20" s="40"/>
      <c r="R20" s="40">
        <f>C4</f>
        <v>799.99</v>
      </c>
      <c r="S20" s="40"/>
      <c r="T20" s="40">
        <f t="shared" si="8"/>
        <v>19.999749999999999</v>
      </c>
      <c r="U20" s="40"/>
      <c r="V20" s="40">
        <f t="shared" si="2"/>
        <v>819.98974999999996</v>
      </c>
      <c r="W20" s="40"/>
      <c r="X20" s="40">
        <f t="shared" si="3"/>
        <v>0</v>
      </c>
      <c r="Y20" s="40"/>
      <c r="AA20" s="46">
        <v>12</v>
      </c>
      <c r="AB20" s="46"/>
      <c r="AC20" s="48">
        <f t="shared" si="9"/>
        <v>87.471350447869753</v>
      </c>
      <c r="AD20" s="48"/>
      <c r="AE20" s="48">
        <f t="shared" si="10"/>
        <v>87.471350447869554</v>
      </c>
      <c r="AF20" s="48"/>
      <c r="AG20" s="48">
        <f t="shared" si="11"/>
        <v>2.1867837611967436</v>
      </c>
      <c r="AH20" s="48"/>
      <c r="AI20" s="48">
        <f t="shared" si="12"/>
        <v>89.658134209066304</v>
      </c>
      <c r="AJ20" s="48"/>
      <c r="AK20" s="48">
        <f t="shared" si="4"/>
        <v>1.9895196601282805E-13</v>
      </c>
      <c r="AL20" s="48"/>
      <c r="AN20" s="55">
        <v>12</v>
      </c>
      <c r="AO20" s="55"/>
      <c r="AP20" s="57">
        <f t="shared" si="13"/>
        <v>76.086562653071638</v>
      </c>
      <c r="AQ20" s="57"/>
      <c r="AR20" s="57">
        <f t="shared" si="14"/>
        <v>76.086562653073841</v>
      </c>
      <c r="AS20" s="57"/>
      <c r="AT20" s="57">
        <f t="shared" si="15"/>
        <v>1.9021640663267907</v>
      </c>
      <c r="AU20" s="57"/>
      <c r="AV20" s="57">
        <f>$AP$9*($E$4/(1-((1+$E$4)^(-12))))</f>
        <v>77.988726719400631</v>
      </c>
      <c r="AW20" s="57"/>
      <c r="AX20" s="57">
        <f t="shared" si="5"/>
        <v>-2.2026824808563106E-12</v>
      </c>
      <c r="AY20" s="57"/>
    </row>
    <row r="21" spans="1:51" ht="15.75" customHeight="1" x14ac:dyDescent="0.3">
      <c r="A21" s="66" t="s">
        <v>35</v>
      </c>
      <c r="B21" s="66"/>
      <c r="C21" s="66"/>
      <c r="D21" s="66"/>
      <c r="E21" s="66"/>
      <c r="F21" s="66"/>
      <c r="G21" s="64">
        <f>SUM(G9:H20)</f>
        <v>129.99837499999995</v>
      </c>
      <c r="H21" s="65"/>
      <c r="I21" s="33">
        <f>I9+I10+I11+I12+I13+I14+I15+I16+I17+I18+I19+I20</f>
        <v>929.98837500000002</v>
      </c>
      <c r="J21" s="27"/>
      <c r="K21" s="5"/>
      <c r="L21" s="5"/>
      <c r="N21" s="61" t="s">
        <v>35</v>
      </c>
      <c r="O21" s="61"/>
      <c r="P21" s="61"/>
      <c r="Q21" s="61"/>
      <c r="R21" s="61"/>
      <c r="S21" s="61"/>
      <c r="T21" s="62">
        <f>SUM(T9:U20)</f>
        <v>239.99700000000004</v>
      </c>
      <c r="U21" s="63"/>
      <c r="V21" s="41">
        <f>V9+V10+V11+V12+V13+V14+V15+V16+V17+V18+V19+V20</f>
        <v>1039.9870000000001</v>
      </c>
      <c r="W21" s="37"/>
      <c r="X21" s="6"/>
      <c r="Y21" s="6"/>
      <c r="AA21" s="50" t="s">
        <v>35</v>
      </c>
      <c r="AB21" s="50"/>
      <c r="AC21" s="50"/>
      <c r="AD21" s="50"/>
      <c r="AE21" s="50"/>
      <c r="AF21" s="50"/>
      <c r="AG21" s="70">
        <f>SUM(AG9:AH20)</f>
        <v>142.69433590505398</v>
      </c>
      <c r="AH21" s="71"/>
      <c r="AI21" s="49">
        <f>AI9+AI10+AI11+AI12+AI13+AI14+AI15+AI16+AI17+AI18+AI19+AI20</f>
        <v>942.68433590505379</v>
      </c>
      <c r="AJ21" s="45"/>
      <c r="AK21" s="7"/>
      <c r="AL21" s="7"/>
      <c r="AN21" s="67" t="s">
        <v>35</v>
      </c>
      <c r="AO21" s="67"/>
      <c r="AP21" s="67"/>
      <c r="AQ21" s="67"/>
      <c r="AR21" s="68">
        <f>SUM(AR9:AS20)</f>
        <v>799.99000000000228</v>
      </c>
      <c r="AS21" s="69"/>
      <c r="AT21" s="68">
        <f>SUM(AT9:AU20)</f>
        <v>135.87472063280535</v>
      </c>
      <c r="AU21" s="69"/>
      <c r="AV21" s="58">
        <f>AV9+AV10+AV11+AV12+AV13+AV14+AV15+AV16+AV17+AV18+AV19+AV20</f>
        <v>935.86472063280735</v>
      </c>
      <c r="AW21" s="54"/>
      <c r="AX21" s="8"/>
      <c r="AY21" s="8"/>
    </row>
    <row r="22" spans="1:51" x14ac:dyDescent="0.25">
      <c r="AA22" s="3"/>
      <c r="AB22" s="3"/>
      <c r="AC22" s="3"/>
      <c r="AD22" s="3"/>
      <c r="AE22" s="3"/>
      <c r="AF22" s="3"/>
      <c r="AG22" s="3"/>
      <c r="AH22" s="3"/>
      <c r="AI22" s="3"/>
      <c r="AJ22" s="3"/>
      <c r="AK22" s="3"/>
      <c r="AL22" s="3"/>
      <c r="AN22" s="3"/>
      <c r="AO22" s="3"/>
      <c r="AP22" s="3"/>
      <c r="AQ22" s="3"/>
      <c r="AR22" s="3"/>
      <c r="AS22" s="3"/>
      <c r="AT22" s="3"/>
      <c r="AU22" s="3"/>
      <c r="AV22" s="3"/>
      <c r="AW22" s="3"/>
      <c r="AX22" s="3"/>
      <c r="AY22" s="3"/>
    </row>
    <row r="23" spans="1:51" x14ac:dyDescent="0.25">
      <c r="A23" s="27" t="s">
        <v>36</v>
      </c>
      <c r="B23" s="27"/>
      <c r="C23" s="27"/>
      <c r="D23" s="27"/>
      <c r="E23" s="27"/>
      <c r="F23" s="27"/>
      <c r="G23" s="27"/>
      <c r="H23" s="27"/>
      <c r="I23" s="27"/>
      <c r="J23" s="27"/>
      <c r="K23" s="27"/>
      <c r="L23" s="27"/>
      <c r="N23" s="37" t="s">
        <v>36</v>
      </c>
      <c r="O23" s="37"/>
      <c r="P23" s="37"/>
      <c r="Q23" s="37"/>
      <c r="R23" s="37"/>
      <c r="S23" s="37"/>
      <c r="T23" s="37"/>
      <c r="U23" s="37"/>
      <c r="V23" s="37"/>
      <c r="W23" s="37"/>
      <c r="X23" s="37"/>
      <c r="Y23" s="37"/>
      <c r="AA23" s="45" t="s">
        <v>36</v>
      </c>
      <c r="AB23" s="45"/>
      <c r="AC23" s="45"/>
      <c r="AD23" s="45"/>
      <c r="AE23" s="45"/>
      <c r="AF23" s="45"/>
      <c r="AG23" s="45"/>
      <c r="AH23" s="45"/>
      <c r="AI23" s="45"/>
      <c r="AJ23" s="45"/>
      <c r="AK23" s="45"/>
      <c r="AL23" s="45"/>
      <c r="AN23" s="54" t="s">
        <v>36</v>
      </c>
      <c r="AO23" s="54"/>
      <c r="AP23" s="54"/>
      <c r="AQ23" s="54"/>
      <c r="AR23" s="54"/>
      <c r="AS23" s="54"/>
      <c r="AT23" s="54"/>
      <c r="AU23" s="54"/>
      <c r="AV23" s="54"/>
      <c r="AW23" s="54"/>
      <c r="AX23" s="54"/>
      <c r="AY23" s="54"/>
    </row>
    <row r="24" spans="1:51" x14ac:dyDescent="0.25">
      <c r="A24" s="28" t="s">
        <v>37</v>
      </c>
      <c r="B24" s="28"/>
      <c r="C24" s="28" t="s">
        <v>30</v>
      </c>
      <c r="D24" s="28"/>
      <c r="E24" s="28" t="s">
        <v>31</v>
      </c>
      <c r="F24" s="28"/>
      <c r="G24" s="28" t="s">
        <v>32</v>
      </c>
      <c r="H24" s="28"/>
      <c r="I24" s="28" t="s">
        <v>33</v>
      </c>
      <c r="J24" s="28"/>
      <c r="K24" s="28" t="s">
        <v>34</v>
      </c>
      <c r="L24" s="28"/>
      <c r="N24" s="38" t="s">
        <v>37</v>
      </c>
      <c r="O24" s="38"/>
      <c r="P24" s="38" t="s">
        <v>30</v>
      </c>
      <c r="Q24" s="38"/>
      <c r="R24" s="38" t="s">
        <v>31</v>
      </c>
      <c r="S24" s="38"/>
      <c r="T24" s="38" t="s">
        <v>32</v>
      </c>
      <c r="U24" s="38"/>
      <c r="V24" s="38" t="s">
        <v>33</v>
      </c>
      <c r="W24" s="38"/>
      <c r="X24" s="38" t="s">
        <v>34</v>
      </c>
      <c r="Y24" s="38"/>
      <c r="AA24" s="46" t="s">
        <v>37</v>
      </c>
      <c r="AB24" s="46"/>
      <c r="AC24" s="46" t="s">
        <v>30</v>
      </c>
      <c r="AD24" s="46"/>
      <c r="AE24" s="46" t="s">
        <v>31</v>
      </c>
      <c r="AF24" s="46"/>
      <c r="AG24" s="46" t="s">
        <v>32</v>
      </c>
      <c r="AH24" s="46"/>
      <c r="AI24" s="46" t="s">
        <v>33</v>
      </c>
      <c r="AJ24" s="46"/>
      <c r="AK24" s="46" t="s">
        <v>34</v>
      </c>
      <c r="AL24" s="46"/>
      <c r="AN24" s="55" t="s">
        <v>37</v>
      </c>
      <c r="AO24" s="55"/>
      <c r="AP24" s="55" t="s">
        <v>30</v>
      </c>
      <c r="AQ24" s="55"/>
      <c r="AR24" s="55" t="s">
        <v>31</v>
      </c>
      <c r="AS24" s="55"/>
      <c r="AT24" s="55" t="s">
        <v>32</v>
      </c>
      <c r="AU24" s="55"/>
      <c r="AV24" s="55" t="s">
        <v>33</v>
      </c>
      <c r="AW24" s="55"/>
      <c r="AX24" s="55" t="s">
        <v>34</v>
      </c>
      <c r="AY24" s="55"/>
    </row>
    <row r="25" spans="1:51" x14ac:dyDescent="0.25">
      <c r="A25" s="27">
        <v>1</v>
      </c>
      <c r="B25" s="27"/>
      <c r="C25" s="31">
        <f>C4</f>
        <v>799.99</v>
      </c>
      <c r="D25" s="31"/>
      <c r="E25" s="31">
        <f>C4/24</f>
        <v>33.332916666666669</v>
      </c>
      <c r="F25" s="31"/>
      <c r="G25" s="31">
        <f>C25*E4</f>
        <v>19.999749999999999</v>
      </c>
      <c r="H25" s="31"/>
      <c r="I25" s="31">
        <f>E25+G25</f>
        <v>53.332666666666668</v>
      </c>
      <c r="J25" s="31"/>
      <c r="K25" s="31">
        <f>C25-E25</f>
        <v>766.65708333333339</v>
      </c>
      <c r="L25" s="31"/>
      <c r="N25" s="37">
        <v>1</v>
      </c>
      <c r="O25" s="37"/>
      <c r="P25" s="39">
        <f>C4</f>
        <v>799.99</v>
      </c>
      <c r="Q25" s="39"/>
      <c r="R25" s="39">
        <f>0</f>
        <v>0</v>
      </c>
      <c r="S25" s="39"/>
      <c r="T25" s="39">
        <f>C4*$E$4</f>
        <v>19.999749999999999</v>
      </c>
      <c r="U25" s="39"/>
      <c r="V25" s="39">
        <f>R25+T25</f>
        <v>19.999749999999999</v>
      </c>
      <c r="W25" s="39"/>
      <c r="X25" s="39">
        <f>P25-R25</f>
        <v>799.99</v>
      </c>
      <c r="Y25" s="39"/>
      <c r="AA25" s="45">
        <v>1</v>
      </c>
      <c r="AB25" s="45"/>
      <c r="AC25" s="47">
        <f>C4</f>
        <v>799.99</v>
      </c>
      <c r="AD25" s="47"/>
      <c r="AE25" s="47">
        <f>AI25-AG25</f>
        <v>14.166489583333338</v>
      </c>
      <c r="AF25" s="47"/>
      <c r="AG25" s="47">
        <f>AC25*$E$4</f>
        <v>19.999749999999999</v>
      </c>
      <c r="AH25" s="47"/>
      <c r="AI25" s="47">
        <f>($AC$25/24)*((1+$E$4)^AA25)</f>
        <v>34.166239583333336</v>
      </c>
      <c r="AJ25" s="47"/>
      <c r="AK25" s="47">
        <f>AC25-AE25</f>
        <v>785.82351041666664</v>
      </c>
      <c r="AL25" s="47"/>
      <c r="AN25" s="54">
        <v>1</v>
      </c>
      <c r="AO25" s="54"/>
      <c r="AP25" s="56">
        <f>C4</f>
        <v>799.99</v>
      </c>
      <c r="AQ25" s="56"/>
      <c r="AR25" s="56">
        <f>AV25-AT25</f>
        <v>24.729947159878513</v>
      </c>
      <c r="AS25" s="56"/>
      <c r="AT25" s="56">
        <f>AP25*$E$4</f>
        <v>19.999749999999999</v>
      </c>
      <c r="AU25" s="56"/>
      <c r="AV25" s="56">
        <f>$AP$25*($E$4/(1-((1+$E$4)^(-24))))</f>
        <v>44.729697159878512</v>
      </c>
      <c r="AW25" s="56"/>
      <c r="AX25" s="56">
        <f>AP25-AR25</f>
        <v>775.26005284012149</v>
      </c>
      <c r="AY25" s="56"/>
    </row>
    <row r="26" spans="1:51" x14ac:dyDescent="0.25">
      <c r="A26" s="28">
        <v>2</v>
      </c>
      <c r="B26" s="28"/>
      <c r="C26" s="32">
        <f>K25</f>
        <v>766.65708333333339</v>
      </c>
      <c r="D26" s="32"/>
      <c r="E26" s="32">
        <f>E25</f>
        <v>33.332916666666669</v>
      </c>
      <c r="F26" s="32"/>
      <c r="G26" s="32">
        <f>C26*E4</f>
        <v>19.166427083333332</v>
      </c>
      <c r="H26" s="32"/>
      <c r="I26" s="32">
        <f>E26+G26</f>
        <v>52.499343750000001</v>
      </c>
      <c r="J26" s="32"/>
      <c r="K26" s="32">
        <f>C26-E26</f>
        <v>733.32416666666677</v>
      </c>
      <c r="L26" s="32"/>
      <c r="N26" s="38">
        <v>2</v>
      </c>
      <c r="O26" s="38"/>
      <c r="P26" s="40">
        <f>X25</f>
        <v>799.99</v>
      </c>
      <c r="Q26" s="40"/>
      <c r="R26" s="40">
        <f>0</f>
        <v>0</v>
      </c>
      <c r="S26" s="40"/>
      <c r="T26" s="40">
        <f>P26*$E$4</f>
        <v>19.999749999999999</v>
      </c>
      <c r="U26" s="40"/>
      <c r="V26" s="40">
        <f>R26+T26</f>
        <v>19.999749999999999</v>
      </c>
      <c r="W26" s="40"/>
      <c r="X26" s="40">
        <f>P26-R26</f>
        <v>799.99</v>
      </c>
      <c r="Y26" s="40"/>
      <c r="AA26" s="46">
        <v>2</v>
      </c>
      <c r="AB26" s="46"/>
      <c r="AC26" s="48">
        <f>AK25</f>
        <v>785.82351041666664</v>
      </c>
      <c r="AD26" s="48"/>
      <c r="AE26" s="48">
        <f t="shared" ref="AE26:AE48" si="17">AI26-AG26</f>
        <v>15.374807812500006</v>
      </c>
      <c r="AF26" s="48"/>
      <c r="AG26" s="48">
        <f t="shared" ref="AG26:AG48" si="18">AC26*$E$4</f>
        <v>19.645587760416664</v>
      </c>
      <c r="AH26" s="48"/>
      <c r="AI26" s="48">
        <f t="shared" ref="AI26:AI47" si="19">($AC$25/24)*((1+$E$4)^AA26)</f>
        <v>35.020395572916669</v>
      </c>
      <c r="AJ26" s="48"/>
      <c r="AK26" s="48">
        <f>AC26-AE26</f>
        <v>770.44870260416667</v>
      </c>
      <c r="AL26" s="48"/>
      <c r="AN26" s="55">
        <v>2</v>
      </c>
      <c r="AO26" s="55"/>
      <c r="AP26" s="57">
        <f>AX25</f>
        <v>775.26005284012149</v>
      </c>
      <c r="AQ26" s="57"/>
      <c r="AR26" s="57">
        <f t="shared" ref="AR26:AR48" si="20">AV26-AT26</f>
        <v>25.348195838875476</v>
      </c>
      <c r="AS26" s="57"/>
      <c r="AT26" s="57">
        <f t="shared" ref="AT26:AT48" si="21">AP26*$E$4</f>
        <v>19.381501321003036</v>
      </c>
      <c r="AU26" s="57"/>
      <c r="AV26" s="57">
        <f t="shared" ref="AV26:AV47" si="22">$AP$25*($E$4/(1-((1+$E$4)^(-24))))</f>
        <v>44.729697159878512</v>
      </c>
      <c r="AW26" s="57"/>
      <c r="AX26" s="57">
        <f>AP26-AR26</f>
        <v>749.91185700124606</v>
      </c>
      <c r="AY26" s="57"/>
    </row>
    <row r="27" spans="1:51" x14ac:dyDescent="0.25">
      <c r="A27" s="27">
        <v>3</v>
      </c>
      <c r="B27" s="27"/>
      <c r="C27" s="31">
        <f>K26</f>
        <v>733.32416666666677</v>
      </c>
      <c r="D27" s="31"/>
      <c r="E27" s="31">
        <f>E25</f>
        <v>33.332916666666669</v>
      </c>
      <c r="F27" s="31"/>
      <c r="G27" s="31">
        <f>C27*E4</f>
        <v>18.333104166666669</v>
      </c>
      <c r="H27" s="31"/>
      <c r="I27" s="31">
        <f>E27+G27</f>
        <v>51.666020833333334</v>
      </c>
      <c r="J27" s="31"/>
      <c r="K27" s="31">
        <f>C27-E27</f>
        <v>699.99125000000015</v>
      </c>
      <c r="L27" s="31"/>
      <c r="N27" s="37">
        <v>3</v>
      </c>
      <c r="O27" s="37"/>
      <c r="P27" s="39">
        <f>X26</f>
        <v>799.99</v>
      </c>
      <c r="Q27" s="39"/>
      <c r="R27" s="39">
        <f>0</f>
        <v>0</v>
      </c>
      <c r="S27" s="39"/>
      <c r="T27" s="39">
        <f t="shared" ref="T27:T48" si="23">P27*$E$4</f>
        <v>19.999749999999999</v>
      </c>
      <c r="U27" s="39"/>
      <c r="V27" s="39">
        <f>R27+T27</f>
        <v>19.999749999999999</v>
      </c>
      <c r="W27" s="39"/>
      <c r="X27" s="39">
        <f>P27-R27</f>
        <v>799.99</v>
      </c>
      <c r="Y27" s="39"/>
      <c r="AA27" s="45">
        <v>3</v>
      </c>
      <c r="AB27" s="45"/>
      <c r="AC27" s="47">
        <f>AK26</f>
        <v>770.44870260416667</v>
      </c>
      <c r="AD27" s="47"/>
      <c r="AE27" s="47">
        <f t="shared" si="17"/>
        <v>16.634687897135418</v>
      </c>
      <c r="AF27" s="47"/>
      <c r="AG27" s="47">
        <f t="shared" si="18"/>
        <v>19.261217565104165</v>
      </c>
      <c r="AH27" s="47"/>
      <c r="AI27" s="47">
        <f t="shared" si="19"/>
        <v>35.895905462239583</v>
      </c>
      <c r="AJ27" s="47"/>
      <c r="AK27" s="47">
        <f>AC27-AE27</f>
        <v>753.81401470703122</v>
      </c>
      <c r="AL27" s="47"/>
      <c r="AN27" s="54">
        <v>3</v>
      </c>
      <c r="AO27" s="54"/>
      <c r="AP27" s="56">
        <f>AX26</f>
        <v>749.91185700124606</v>
      </c>
      <c r="AQ27" s="56"/>
      <c r="AR27" s="56">
        <f t="shared" si="20"/>
        <v>25.981900734847361</v>
      </c>
      <c r="AS27" s="56"/>
      <c r="AT27" s="56">
        <f t="shared" si="21"/>
        <v>18.747796425031151</v>
      </c>
      <c r="AU27" s="56"/>
      <c r="AV27" s="56">
        <f t="shared" si="22"/>
        <v>44.729697159878512</v>
      </c>
      <c r="AW27" s="56"/>
      <c r="AX27" s="56">
        <f>AP27-AR27</f>
        <v>723.92995626639868</v>
      </c>
      <c r="AY27" s="56"/>
    </row>
    <row r="28" spans="1:51" x14ac:dyDescent="0.25">
      <c r="A28" s="28">
        <v>4</v>
      </c>
      <c r="B28" s="28"/>
      <c r="C28" s="32">
        <f>K27</f>
        <v>699.99125000000015</v>
      </c>
      <c r="D28" s="32"/>
      <c r="E28" s="32">
        <f>E25</f>
        <v>33.332916666666669</v>
      </c>
      <c r="F28" s="32"/>
      <c r="G28" s="32">
        <f>C28*E4</f>
        <v>17.499781250000002</v>
      </c>
      <c r="H28" s="32"/>
      <c r="I28" s="32">
        <f>E28+G28</f>
        <v>50.832697916666675</v>
      </c>
      <c r="J28" s="32"/>
      <c r="K28" s="32">
        <f>C28-E28</f>
        <v>666.65833333333353</v>
      </c>
      <c r="L28" s="32"/>
      <c r="N28" s="38">
        <v>4</v>
      </c>
      <c r="O28" s="38"/>
      <c r="P28" s="40">
        <f>X27</f>
        <v>799.99</v>
      </c>
      <c r="Q28" s="40"/>
      <c r="R28" s="40">
        <f>0</f>
        <v>0</v>
      </c>
      <c r="S28" s="40"/>
      <c r="T28" s="40">
        <f t="shared" si="23"/>
        <v>19.999749999999999</v>
      </c>
      <c r="U28" s="40"/>
      <c r="V28" s="40">
        <f>R28+T28</f>
        <v>19.999749999999999</v>
      </c>
      <c r="W28" s="40"/>
      <c r="X28" s="40">
        <f>P28-R28</f>
        <v>799.99</v>
      </c>
      <c r="Y28" s="40"/>
      <c r="AA28" s="46">
        <v>4</v>
      </c>
      <c r="AB28" s="46"/>
      <c r="AC28" s="48">
        <f>AK27</f>
        <v>753.81401470703122</v>
      </c>
      <c r="AD28" s="48"/>
      <c r="AE28" s="48">
        <f t="shared" si="17"/>
        <v>17.947952731119791</v>
      </c>
      <c r="AF28" s="48"/>
      <c r="AG28" s="48">
        <f t="shared" si="18"/>
        <v>18.845350367675778</v>
      </c>
      <c r="AH28" s="48"/>
      <c r="AI28" s="48">
        <f t="shared" si="19"/>
        <v>36.793303098795569</v>
      </c>
      <c r="AJ28" s="48"/>
      <c r="AK28" s="48">
        <f>AC28-AE28</f>
        <v>735.86606197591141</v>
      </c>
      <c r="AL28" s="48"/>
      <c r="AN28" s="55">
        <v>4</v>
      </c>
      <c r="AO28" s="55"/>
      <c r="AP28" s="57">
        <f>AX27</f>
        <v>723.92995626639868</v>
      </c>
      <c r="AQ28" s="57"/>
      <c r="AR28" s="57">
        <f t="shared" si="20"/>
        <v>26.631448253218547</v>
      </c>
      <c r="AS28" s="57"/>
      <c r="AT28" s="57">
        <f t="shared" si="21"/>
        <v>18.098248906659965</v>
      </c>
      <c r="AU28" s="57"/>
      <c r="AV28" s="57">
        <f t="shared" si="22"/>
        <v>44.729697159878512</v>
      </c>
      <c r="AW28" s="57"/>
      <c r="AX28" s="57">
        <f>AP28-AR28</f>
        <v>697.29850801318014</v>
      </c>
      <c r="AY28" s="57"/>
    </row>
    <row r="29" spans="1:51" x14ac:dyDescent="0.25">
      <c r="A29" s="27">
        <v>5</v>
      </c>
      <c r="B29" s="27"/>
      <c r="C29" s="31">
        <f>K28</f>
        <v>666.65833333333353</v>
      </c>
      <c r="D29" s="31"/>
      <c r="E29" s="31">
        <f>E25</f>
        <v>33.332916666666669</v>
      </c>
      <c r="F29" s="31"/>
      <c r="G29" s="31">
        <f>C29*E4</f>
        <v>16.666458333333338</v>
      </c>
      <c r="H29" s="31"/>
      <c r="I29" s="31">
        <f>E29+G29</f>
        <v>49.999375000000008</v>
      </c>
      <c r="J29" s="31"/>
      <c r="K29" s="31">
        <f>C29-E29</f>
        <v>633.32541666666691</v>
      </c>
      <c r="L29" s="31"/>
      <c r="N29" s="37">
        <v>5</v>
      </c>
      <c r="O29" s="37"/>
      <c r="P29" s="39">
        <f>X28</f>
        <v>799.99</v>
      </c>
      <c r="Q29" s="39"/>
      <c r="R29" s="39">
        <f>0</f>
        <v>0</v>
      </c>
      <c r="S29" s="39"/>
      <c r="T29" s="39">
        <f t="shared" si="23"/>
        <v>19.999749999999999</v>
      </c>
      <c r="U29" s="39"/>
      <c r="V29" s="39">
        <f>R29+T29</f>
        <v>19.999749999999999</v>
      </c>
      <c r="W29" s="39"/>
      <c r="X29" s="39">
        <f>P29-R29</f>
        <v>799.99</v>
      </c>
      <c r="Y29" s="39"/>
      <c r="AA29" s="45">
        <v>5</v>
      </c>
      <c r="AB29" s="45"/>
      <c r="AC29" s="47">
        <f>AK28</f>
        <v>735.86606197591141</v>
      </c>
      <c r="AD29" s="47"/>
      <c r="AE29" s="47">
        <f t="shared" si="17"/>
        <v>19.316484126867667</v>
      </c>
      <c r="AF29" s="47"/>
      <c r="AG29" s="47">
        <f t="shared" si="18"/>
        <v>18.396651549397784</v>
      </c>
      <c r="AH29" s="47"/>
      <c r="AI29" s="47">
        <f t="shared" si="19"/>
        <v>37.713135676265452</v>
      </c>
      <c r="AJ29" s="47"/>
      <c r="AK29" s="47">
        <f>AC29-AE29</f>
        <v>716.54957784904377</v>
      </c>
      <c r="AL29" s="47"/>
      <c r="AN29" s="54">
        <v>5</v>
      </c>
      <c r="AO29" s="54"/>
      <c r="AP29" s="56">
        <f>AX28</f>
        <v>697.29850801318014</v>
      </c>
      <c r="AQ29" s="56"/>
      <c r="AR29" s="56">
        <f t="shared" si="20"/>
        <v>27.29723445954901</v>
      </c>
      <c r="AS29" s="56"/>
      <c r="AT29" s="56">
        <f t="shared" si="21"/>
        <v>17.432462700329502</v>
      </c>
      <c r="AU29" s="56"/>
      <c r="AV29" s="56">
        <f t="shared" si="22"/>
        <v>44.729697159878512</v>
      </c>
      <c r="AW29" s="56"/>
      <c r="AX29" s="56">
        <f>AP29-AR29</f>
        <v>670.00127355363111</v>
      </c>
      <c r="AY29" s="56"/>
    </row>
    <row r="30" spans="1:51" x14ac:dyDescent="0.25">
      <c r="A30" s="28">
        <v>6</v>
      </c>
      <c r="B30" s="28"/>
      <c r="C30" s="32">
        <f t="shared" ref="C30:C48" si="24">K29</f>
        <v>633.32541666666691</v>
      </c>
      <c r="D30" s="32"/>
      <c r="E30" s="32">
        <f>E25</f>
        <v>33.332916666666669</v>
      </c>
      <c r="F30" s="32"/>
      <c r="G30" s="32">
        <f>C30*E4</f>
        <v>15.833135416666671</v>
      </c>
      <c r="H30" s="32"/>
      <c r="I30" s="32">
        <f t="shared" ref="I30:I48" si="25">E30+G30</f>
        <v>49.166052083333341</v>
      </c>
      <c r="J30" s="32"/>
      <c r="K30" s="32">
        <f t="shared" ref="K30:K48" si="26">C30-E30</f>
        <v>599.99250000000029</v>
      </c>
      <c r="L30" s="32"/>
      <c r="N30" s="38">
        <v>6</v>
      </c>
      <c r="O30" s="38"/>
      <c r="P30" s="40">
        <f t="shared" ref="P30:P32" si="27">X29</f>
        <v>799.99</v>
      </c>
      <c r="Q30" s="40"/>
      <c r="R30" s="40">
        <f>0</f>
        <v>0</v>
      </c>
      <c r="S30" s="40"/>
      <c r="T30" s="40">
        <f t="shared" si="23"/>
        <v>19.999749999999999</v>
      </c>
      <c r="U30" s="40"/>
      <c r="V30" s="40">
        <f t="shared" ref="V30:V48" si="28">R30+T30</f>
        <v>19.999749999999999</v>
      </c>
      <c r="W30" s="40"/>
      <c r="X30" s="40">
        <f t="shared" ref="X30:X48" si="29">P30-R30</f>
        <v>799.99</v>
      </c>
      <c r="Y30" s="40"/>
      <c r="AA30" s="46">
        <v>6</v>
      </c>
      <c r="AB30" s="46"/>
      <c r="AC30" s="48">
        <f t="shared" ref="AC30:AC32" si="30">AK29</f>
        <v>716.54957784904377</v>
      </c>
      <c r="AD30" s="48"/>
      <c r="AE30" s="48">
        <f t="shared" si="17"/>
        <v>20.742224621945997</v>
      </c>
      <c r="AF30" s="48"/>
      <c r="AG30" s="48">
        <f t="shared" si="18"/>
        <v>17.913739446226092</v>
      </c>
      <c r="AH30" s="48"/>
      <c r="AI30" s="48">
        <f t="shared" si="19"/>
        <v>38.655964068172089</v>
      </c>
      <c r="AJ30" s="48"/>
      <c r="AK30" s="48">
        <f t="shared" ref="AK30:AK48" si="31">AC30-AE30</f>
        <v>695.80735322709779</v>
      </c>
      <c r="AL30" s="48"/>
      <c r="AN30" s="55">
        <v>6</v>
      </c>
      <c r="AO30" s="55"/>
      <c r="AP30" s="57">
        <f t="shared" ref="AP30:AP32" si="32">AX29</f>
        <v>670.00127355363111</v>
      </c>
      <c r="AQ30" s="57"/>
      <c r="AR30" s="57">
        <f t="shared" si="20"/>
        <v>27.979665321037736</v>
      </c>
      <c r="AS30" s="57"/>
      <c r="AT30" s="57">
        <f t="shared" si="21"/>
        <v>16.750031838840776</v>
      </c>
      <c r="AU30" s="57"/>
      <c r="AV30" s="57">
        <f t="shared" si="22"/>
        <v>44.729697159878512</v>
      </c>
      <c r="AW30" s="57"/>
      <c r="AX30" s="57">
        <f t="shared" ref="AX30:AX48" si="33">AP30-AR30</f>
        <v>642.02160823259339</v>
      </c>
      <c r="AY30" s="57"/>
    </row>
    <row r="31" spans="1:51" x14ac:dyDescent="0.25">
      <c r="A31" s="27">
        <v>7</v>
      </c>
      <c r="B31" s="27"/>
      <c r="C31" s="31">
        <f t="shared" si="24"/>
        <v>599.99250000000029</v>
      </c>
      <c r="D31" s="31"/>
      <c r="E31" s="31">
        <f>E25</f>
        <v>33.332916666666669</v>
      </c>
      <c r="F31" s="31"/>
      <c r="G31" s="31">
        <f>C31*E4</f>
        <v>14.999812500000006</v>
      </c>
      <c r="H31" s="31"/>
      <c r="I31" s="31">
        <f t="shared" si="25"/>
        <v>48.332729166666674</v>
      </c>
      <c r="J31" s="31"/>
      <c r="K31" s="31">
        <f t="shared" si="26"/>
        <v>566.65958333333367</v>
      </c>
      <c r="L31" s="31"/>
      <c r="N31" s="37">
        <v>7</v>
      </c>
      <c r="O31" s="37"/>
      <c r="P31" s="39">
        <f t="shared" si="27"/>
        <v>799.99</v>
      </c>
      <c r="Q31" s="39"/>
      <c r="R31" s="39">
        <f>0</f>
        <v>0</v>
      </c>
      <c r="S31" s="39"/>
      <c r="T31" s="39">
        <f t="shared" si="23"/>
        <v>19.999749999999999</v>
      </c>
      <c r="U31" s="39"/>
      <c r="V31" s="39">
        <f t="shared" si="28"/>
        <v>19.999749999999999</v>
      </c>
      <c r="W31" s="39"/>
      <c r="X31" s="39">
        <f t="shared" si="29"/>
        <v>799.99</v>
      </c>
      <c r="Y31" s="39"/>
      <c r="AA31" s="45">
        <v>7</v>
      </c>
      <c r="AB31" s="45"/>
      <c r="AC31" s="47">
        <f t="shared" si="30"/>
        <v>695.80735322709779</v>
      </c>
      <c r="AD31" s="47"/>
      <c r="AE31" s="47">
        <f t="shared" si="17"/>
        <v>22.227179339198951</v>
      </c>
      <c r="AF31" s="47"/>
      <c r="AG31" s="47">
        <f t="shared" si="18"/>
        <v>17.395183830677443</v>
      </c>
      <c r="AH31" s="47"/>
      <c r="AI31" s="47">
        <f t="shared" si="19"/>
        <v>39.622363169876394</v>
      </c>
      <c r="AJ31" s="47"/>
      <c r="AK31" s="47">
        <f t="shared" si="31"/>
        <v>673.58017388789881</v>
      </c>
      <c r="AL31" s="47"/>
      <c r="AN31" s="54">
        <v>7</v>
      </c>
      <c r="AO31" s="54"/>
      <c r="AP31" s="56">
        <f t="shared" si="32"/>
        <v>642.02160823259339</v>
      </c>
      <c r="AQ31" s="56"/>
      <c r="AR31" s="56">
        <f t="shared" si="20"/>
        <v>28.679156954063679</v>
      </c>
      <c r="AS31" s="56"/>
      <c r="AT31" s="56">
        <f t="shared" si="21"/>
        <v>16.050540205814833</v>
      </c>
      <c r="AU31" s="56"/>
      <c r="AV31" s="56">
        <f t="shared" si="22"/>
        <v>44.729697159878512</v>
      </c>
      <c r="AW31" s="56"/>
      <c r="AX31" s="56">
        <f t="shared" si="33"/>
        <v>613.34245127852967</v>
      </c>
      <c r="AY31" s="56"/>
    </row>
    <row r="32" spans="1:51" x14ac:dyDescent="0.25">
      <c r="A32" s="28">
        <v>8</v>
      </c>
      <c r="B32" s="28"/>
      <c r="C32" s="32">
        <f t="shared" si="24"/>
        <v>566.65958333333367</v>
      </c>
      <c r="D32" s="32"/>
      <c r="E32" s="32">
        <f>E25</f>
        <v>33.332916666666669</v>
      </c>
      <c r="F32" s="32"/>
      <c r="G32" s="32">
        <f>C32*E4</f>
        <v>14.166489583333341</v>
      </c>
      <c r="H32" s="32"/>
      <c r="I32" s="32">
        <f t="shared" si="25"/>
        <v>47.499406250000007</v>
      </c>
      <c r="J32" s="32"/>
      <c r="K32" s="32">
        <f t="shared" si="26"/>
        <v>533.32666666666705</v>
      </c>
      <c r="L32" s="32"/>
      <c r="N32" s="38">
        <v>8</v>
      </c>
      <c r="O32" s="38"/>
      <c r="P32" s="40">
        <f t="shared" si="27"/>
        <v>799.99</v>
      </c>
      <c r="Q32" s="40"/>
      <c r="R32" s="40">
        <f>0</f>
        <v>0</v>
      </c>
      <c r="S32" s="40"/>
      <c r="T32" s="40">
        <f t="shared" si="23"/>
        <v>19.999749999999999</v>
      </c>
      <c r="U32" s="40"/>
      <c r="V32" s="40">
        <f t="shared" si="28"/>
        <v>19.999749999999999</v>
      </c>
      <c r="W32" s="40"/>
      <c r="X32" s="40">
        <f t="shared" si="29"/>
        <v>799.99</v>
      </c>
      <c r="Y32" s="40"/>
      <c r="AA32" s="46">
        <v>8</v>
      </c>
      <c r="AB32" s="46"/>
      <c r="AC32" s="48">
        <f t="shared" si="30"/>
        <v>673.58017388789881</v>
      </c>
      <c r="AD32" s="48"/>
      <c r="AE32" s="48">
        <f t="shared" si="17"/>
        <v>23.773417901925832</v>
      </c>
      <c r="AF32" s="48"/>
      <c r="AG32" s="48">
        <f t="shared" si="18"/>
        <v>16.839504347197469</v>
      </c>
      <c r="AH32" s="48"/>
      <c r="AI32" s="48">
        <f t="shared" si="19"/>
        <v>40.612922249123301</v>
      </c>
      <c r="AJ32" s="48"/>
      <c r="AK32" s="48">
        <f t="shared" si="31"/>
        <v>649.80675598597293</v>
      </c>
      <c r="AL32" s="48"/>
      <c r="AN32" s="55">
        <v>8</v>
      </c>
      <c r="AO32" s="55"/>
      <c r="AP32" s="57">
        <f t="shared" si="32"/>
        <v>613.34245127852967</v>
      </c>
      <c r="AQ32" s="57"/>
      <c r="AR32" s="57">
        <f t="shared" si="20"/>
        <v>29.39613587791527</v>
      </c>
      <c r="AS32" s="57"/>
      <c r="AT32" s="57">
        <f t="shared" si="21"/>
        <v>15.33356128196324</v>
      </c>
      <c r="AU32" s="57"/>
      <c r="AV32" s="57">
        <f t="shared" si="22"/>
        <v>44.729697159878512</v>
      </c>
      <c r="AW32" s="57"/>
      <c r="AX32" s="57">
        <f t="shared" si="33"/>
        <v>583.94631540061437</v>
      </c>
      <c r="AY32" s="57"/>
    </row>
    <row r="33" spans="1:51" x14ac:dyDescent="0.25">
      <c r="A33" s="27">
        <v>9</v>
      </c>
      <c r="B33" s="27"/>
      <c r="C33" s="31">
        <f>K32</f>
        <v>533.32666666666705</v>
      </c>
      <c r="D33" s="31"/>
      <c r="E33" s="31">
        <f>E25</f>
        <v>33.332916666666669</v>
      </c>
      <c r="F33" s="31"/>
      <c r="G33" s="31">
        <f>C33*E4</f>
        <v>13.333166666666676</v>
      </c>
      <c r="H33" s="31"/>
      <c r="I33" s="31">
        <f t="shared" si="25"/>
        <v>46.666083333333347</v>
      </c>
      <c r="J33" s="31"/>
      <c r="K33" s="31">
        <f t="shared" si="26"/>
        <v>499.99375000000038</v>
      </c>
      <c r="L33" s="31"/>
      <c r="N33" s="37">
        <v>9</v>
      </c>
      <c r="O33" s="37"/>
      <c r="P33" s="39">
        <f>X32</f>
        <v>799.99</v>
      </c>
      <c r="Q33" s="39"/>
      <c r="R33" s="39">
        <f>0</f>
        <v>0</v>
      </c>
      <c r="S33" s="39"/>
      <c r="T33" s="39">
        <f t="shared" si="23"/>
        <v>19.999749999999999</v>
      </c>
      <c r="U33" s="39"/>
      <c r="V33" s="39">
        <f t="shared" si="28"/>
        <v>19.999749999999999</v>
      </c>
      <c r="W33" s="39"/>
      <c r="X33" s="39">
        <f t="shared" si="29"/>
        <v>799.99</v>
      </c>
      <c r="Y33" s="39"/>
      <c r="AA33" s="45">
        <v>9</v>
      </c>
      <c r="AB33" s="45"/>
      <c r="AC33" s="47">
        <f>AK32</f>
        <v>649.80675598597293</v>
      </c>
      <c r="AD33" s="47"/>
      <c r="AE33" s="47">
        <f t="shared" si="17"/>
        <v>25.383076405702049</v>
      </c>
      <c r="AF33" s="47"/>
      <c r="AG33" s="47">
        <f t="shared" si="18"/>
        <v>16.245168899649322</v>
      </c>
      <c r="AH33" s="47"/>
      <c r="AI33" s="47">
        <f t="shared" si="19"/>
        <v>41.628245305351371</v>
      </c>
      <c r="AJ33" s="47"/>
      <c r="AK33" s="47">
        <f t="shared" si="31"/>
        <v>624.42367958027091</v>
      </c>
      <c r="AL33" s="47"/>
      <c r="AN33" s="54">
        <v>9</v>
      </c>
      <c r="AO33" s="54"/>
      <c r="AP33" s="56">
        <f>AX32</f>
        <v>583.94631540061437</v>
      </c>
      <c r="AQ33" s="56"/>
      <c r="AR33" s="56">
        <f t="shared" si="20"/>
        <v>30.131039274863156</v>
      </c>
      <c r="AS33" s="56"/>
      <c r="AT33" s="56">
        <f t="shared" si="21"/>
        <v>14.598657885015358</v>
      </c>
      <c r="AU33" s="56"/>
      <c r="AV33" s="56">
        <f t="shared" si="22"/>
        <v>44.729697159878512</v>
      </c>
      <c r="AW33" s="56"/>
      <c r="AX33" s="56">
        <f t="shared" si="33"/>
        <v>553.81527612575121</v>
      </c>
      <c r="AY33" s="56"/>
    </row>
    <row r="34" spans="1:51" x14ac:dyDescent="0.25">
      <c r="A34" s="28">
        <v>10</v>
      </c>
      <c r="B34" s="28"/>
      <c r="C34" s="32">
        <f t="shared" si="24"/>
        <v>499.99375000000038</v>
      </c>
      <c r="D34" s="32"/>
      <c r="E34" s="32">
        <f>E25</f>
        <v>33.332916666666669</v>
      </c>
      <c r="F34" s="32"/>
      <c r="G34" s="32">
        <f>C34*E4</f>
        <v>12.499843750000009</v>
      </c>
      <c r="H34" s="32"/>
      <c r="I34" s="32">
        <f t="shared" si="25"/>
        <v>45.83276041666668</v>
      </c>
      <c r="J34" s="32"/>
      <c r="K34" s="32">
        <f t="shared" si="26"/>
        <v>466.6608333333337</v>
      </c>
      <c r="L34" s="32"/>
      <c r="N34" s="38">
        <v>10</v>
      </c>
      <c r="O34" s="38"/>
      <c r="P34" s="40">
        <f t="shared" ref="P34:P48" si="34">X33</f>
        <v>799.99</v>
      </c>
      <c r="Q34" s="40"/>
      <c r="R34" s="40">
        <f>0</f>
        <v>0</v>
      </c>
      <c r="S34" s="40"/>
      <c r="T34" s="40">
        <f t="shared" si="23"/>
        <v>19.999749999999999</v>
      </c>
      <c r="U34" s="40"/>
      <c r="V34" s="40">
        <f t="shared" si="28"/>
        <v>19.999749999999999</v>
      </c>
      <c r="W34" s="40"/>
      <c r="X34" s="40">
        <f t="shared" si="29"/>
        <v>799.99</v>
      </c>
      <c r="Y34" s="40"/>
      <c r="AA34" s="46">
        <v>10</v>
      </c>
      <c r="AB34" s="46"/>
      <c r="AC34" s="48">
        <f t="shared" ref="AC34:AC48" si="35">AK33</f>
        <v>624.42367958027091</v>
      </c>
      <c r="AD34" s="48"/>
      <c r="AE34" s="48">
        <f t="shared" si="17"/>
        <v>27.058359448478384</v>
      </c>
      <c r="AF34" s="48"/>
      <c r="AG34" s="48">
        <f t="shared" si="18"/>
        <v>15.610591989506771</v>
      </c>
      <c r="AH34" s="48"/>
      <c r="AI34" s="48">
        <f t="shared" si="19"/>
        <v>42.668951437985157</v>
      </c>
      <c r="AJ34" s="48"/>
      <c r="AK34" s="48">
        <f t="shared" si="31"/>
        <v>597.36532013179249</v>
      </c>
      <c r="AL34" s="48"/>
      <c r="AN34" s="55">
        <v>10</v>
      </c>
      <c r="AO34" s="55"/>
      <c r="AP34" s="57">
        <f t="shared" ref="AP34:AP48" si="36">AX33</f>
        <v>553.81527612575121</v>
      </c>
      <c r="AQ34" s="57"/>
      <c r="AR34" s="57">
        <f t="shared" si="20"/>
        <v>30.88431525673473</v>
      </c>
      <c r="AS34" s="57"/>
      <c r="AT34" s="57">
        <f t="shared" si="21"/>
        <v>13.84538190314378</v>
      </c>
      <c r="AU34" s="57"/>
      <c r="AV34" s="57">
        <f t="shared" si="22"/>
        <v>44.729697159878512</v>
      </c>
      <c r="AW34" s="57"/>
      <c r="AX34" s="57">
        <f t="shared" si="33"/>
        <v>522.93096086901653</v>
      </c>
      <c r="AY34" s="57"/>
    </row>
    <row r="35" spans="1:51" x14ac:dyDescent="0.25">
      <c r="A35" s="27">
        <v>11</v>
      </c>
      <c r="B35" s="27"/>
      <c r="C35" s="31">
        <f t="shared" si="24"/>
        <v>466.6608333333337</v>
      </c>
      <c r="D35" s="31"/>
      <c r="E35" s="31">
        <f>E25</f>
        <v>33.332916666666669</v>
      </c>
      <c r="F35" s="31"/>
      <c r="G35" s="31">
        <f>C35*E4</f>
        <v>11.666520833333342</v>
      </c>
      <c r="H35" s="31"/>
      <c r="I35" s="31">
        <f t="shared" si="25"/>
        <v>44.999437500000013</v>
      </c>
      <c r="J35" s="31"/>
      <c r="K35" s="31">
        <f t="shared" si="26"/>
        <v>433.32791666666702</v>
      </c>
      <c r="L35" s="31"/>
      <c r="N35" s="37">
        <v>11</v>
      </c>
      <c r="O35" s="37"/>
      <c r="P35" s="39">
        <f t="shared" si="34"/>
        <v>799.99</v>
      </c>
      <c r="Q35" s="39"/>
      <c r="R35" s="39">
        <f>0</f>
        <v>0</v>
      </c>
      <c r="S35" s="39"/>
      <c r="T35" s="39">
        <f t="shared" si="23"/>
        <v>19.999749999999999</v>
      </c>
      <c r="U35" s="39"/>
      <c r="V35" s="39">
        <f t="shared" si="28"/>
        <v>19.999749999999999</v>
      </c>
      <c r="W35" s="39"/>
      <c r="X35" s="39">
        <f t="shared" si="29"/>
        <v>799.99</v>
      </c>
      <c r="Y35" s="39"/>
      <c r="AA35" s="45">
        <v>11</v>
      </c>
      <c r="AB35" s="45"/>
      <c r="AC35" s="47">
        <f t="shared" si="35"/>
        <v>597.36532013179249</v>
      </c>
      <c r="AD35" s="47"/>
      <c r="AE35" s="47">
        <f t="shared" si="17"/>
        <v>28.801542220639973</v>
      </c>
      <c r="AF35" s="47"/>
      <c r="AG35" s="47">
        <f t="shared" si="18"/>
        <v>14.934133003294811</v>
      </c>
      <c r="AH35" s="47"/>
      <c r="AI35" s="47">
        <f t="shared" si="19"/>
        <v>43.735675223934784</v>
      </c>
      <c r="AJ35" s="47"/>
      <c r="AK35" s="47">
        <f t="shared" si="31"/>
        <v>568.56377791115256</v>
      </c>
      <c r="AL35" s="47"/>
      <c r="AN35" s="54">
        <v>11</v>
      </c>
      <c r="AO35" s="54"/>
      <c r="AP35" s="56">
        <f t="shared" si="36"/>
        <v>522.93096086901653</v>
      </c>
      <c r="AQ35" s="56"/>
      <c r="AR35" s="56">
        <f t="shared" si="20"/>
        <v>31.656423138153102</v>
      </c>
      <c r="AS35" s="56"/>
      <c r="AT35" s="56">
        <f t="shared" si="21"/>
        <v>13.073274021725412</v>
      </c>
      <c r="AU35" s="56"/>
      <c r="AV35" s="56">
        <f t="shared" si="22"/>
        <v>44.729697159878512</v>
      </c>
      <c r="AW35" s="56"/>
      <c r="AX35" s="56">
        <f t="shared" si="33"/>
        <v>491.27453773086341</v>
      </c>
      <c r="AY35" s="56"/>
    </row>
    <row r="36" spans="1:51" x14ac:dyDescent="0.25">
      <c r="A36" s="28">
        <v>12</v>
      </c>
      <c r="B36" s="28"/>
      <c r="C36" s="32">
        <f t="shared" si="24"/>
        <v>433.32791666666702</v>
      </c>
      <c r="D36" s="32"/>
      <c r="E36" s="32">
        <f>E25</f>
        <v>33.332916666666669</v>
      </c>
      <c r="F36" s="32"/>
      <c r="G36" s="32">
        <f>C36*E4</f>
        <v>10.833197916666675</v>
      </c>
      <c r="H36" s="32"/>
      <c r="I36" s="32">
        <f t="shared" si="25"/>
        <v>44.166114583333346</v>
      </c>
      <c r="J36" s="32"/>
      <c r="K36" s="32">
        <f t="shared" si="26"/>
        <v>399.99500000000035</v>
      </c>
      <c r="L36" s="32"/>
      <c r="N36" s="38">
        <v>12</v>
      </c>
      <c r="O36" s="38"/>
      <c r="P36" s="40">
        <f t="shared" si="34"/>
        <v>799.99</v>
      </c>
      <c r="Q36" s="40"/>
      <c r="R36" s="40">
        <f>0</f>
        <v>0</v>
      </c>
      <c r="S36" s="40"/>
      <c r="T36" s="40">
        <f t="shared" si="23"/>
        <v>19.999749999999999</v>
      </c>
      <c r="U36" s="40"/>
      <c r="V36" s="40">
        <f t="shared" si="28"/>
        <v>19.999749999999999</v>
      </c>
      <c r="W36" s="40"/>
      <c r="X36" s="40">
        <f t="shared" si="29"/>
        <v>799.99</v>
      </c>
      <c r="Y36" s="40"/>
      <c r="AA36" s="46">
        <v>12</v>
      </c>
      <c r="AB36" s="46"/>
      <c r="AC36" s="48">
        <f t="shared" si="35"/>
        <v>568.56377791115256</v>
      </c>
      <c r="AD36" s="48"/>
      <c r="AE36" s="48">
        <f t="shared" si="17"/>
        <v>30.61497265675434</v>
      </c>
      <c r="AF36" s="48"/>
      <c r="AG36" s="48">
        <f t="shared" si="18"/>
        <v>14.214094447778812</v>
      </c>
      <c r="AH36" s="48"/>
      <c r="AI36" s="48">
        <f t="shared" si="19"/>
        <v>44.829067104533152</v>
      </c>
      <c r="AJ36" s="48"/>
      <c r="AK36" s="48">
        <f t="shared" si="31"/>
        <v>537.94880525439817</v>
      </c>
      <c r="AL36" s="48"/>
      <c r="AN36" s="55">
        <v>12</v>
      </c>
      <c r="AO36" s="55"/>
      <c r="AP36" s="57">
        <f t="shared" si="36"/>
        <v>491.27453773086341</v>
      </c>
      <c r="AQ36" s="57"/>
      <c r="AR36" s="57">
        <f t="shared" si="20"/>
        <v>32.447833716606929</v>
      </c>
      <c r="AS36" s="57"/>
      <c r="AT36" s="57">
        <f t="shared" si="21"/>
        <v>12.281863443271584</v>
      </c>
      <c r="AU36" s="57"/>
      <c r="AV36" s="57">
        <f t="shared" si="22"/>
        <v>44.729697159878512</v>
      </c>
      <c r="AW36" s="57"/>
      <c r="AX36" s="57">
        <f t="shared" si="33"/>
        <v>458.82670401425651</v>
      </c>
      <c r="AY36" s="57"/>
    </row>
    <row r="37" spans="1:51" x14ac:dyDescent="0.25">
      <c r="A37" s="27">
        <v>13</v>
      </c>
      <c r="B37" s="27"/>
      <c r="C37" s="31">
        <f t="shared" si="24"/>
        <v>399.99500000000035</v>
      </c>
      <c r="D37" s="31"/>
      <c r="E37" s="31">
        <f>E25</f>
        <v>33.332916666666669</v>
      </c>
      <c r="F37" s="31"/>
      <c r="G37" s="31">
        <f>C37*E4</f>
        <v>9.9998750000000083</v>
      </c>
      <c r="H37" s="31"/>
      <c r="I37" s="31">
        <f t="shared" si="25"/>
        <v>43.332791666666679</v>
      </c>
      <c r="J37" s="31"/>
      <c r="K37" s="31">
        <f t="shared" si="26"/>
        <v>366.66208333333367</v>
      </c>
      <c r="L37" s="31"/>
      <c r="N37" s="37">
        <v>13</v>
      </c>
      <c r="O37" s="37"/>
      <c r="P37" s="39">
        <f t="shared" si="34"/>
        <v>799.99</v>
      </c>
      <c r="Q37" s="39"/>
      <c r="R37" s="39">
        <f>0</f>
        <v>0</v>
      </c>
      <c r="S37" s="39"/>
      <c r="T37" s="39">
        <f t="shared" si="23"/>
        <v>19.999749999999999</v>
      </c>
      <c r="U37" s="39"/>
      <c r="V37" s="39">
        <f t="shared" si="28"/>
        <v>19.999749999999999</v>
      </c>
      <c r="W37" s="39"/>
      <c r="X37" s="39">
        <f t="shared" si="29"/>
        <v>799.99</v>
      </c>
      <c r="Y37" s="39"/>
      <c r="AA37" s="45">
        <v>13</v>
      </c>
      <c r="AB37" s="45"/>
      <c r="AC37" s="47">
        <f t="shared" si="35"/>
        <v>537.94880525439817</v>
      </c>
      <c r="AD37" s="47"/>
      <c r="AE37" s="47">
        <f t="shared" si="17"/>
        <v>32.501073650786523</v>
      </c>
      <c r="AF37" s="47"/>
      <c r="AG37" s="47">
        <f t="shared" si="18"/>
        <v>13.448720131359954</v>
      </c>
      <c r="AH37" s="47"/>
      <c r="AI37" s="47">
        <f t="shared" si="19"/>
        <v>45.949793782146479</v>
      </c>
      <c r="AJ37" s="47"/>
      <c r="AK37" s="47">
        <f t="shared" si="31"/>
        <v>505.44773160361166</v>
      </c>
      <c r="AL37" s="47"/>
      <c r="AN37" s="54">
        <v>13</v>
      </c>
      <c r="AO37" s="54"/>
      <c r="AP37" s="56">
        <f t="shared" si="36"/>
        <v>458.82670401425651</v>
      </c>
      <c r="AQ37" s="56"/>
      <c r="AR37" s="56">
        <f t="shared" si="20"/>
        <v>33.259029559522098</v>
      </c>
      <c r="AS37" s="56"/>
      <c r="AT37" s="56">
        <f t="shared" si="21"/>
        <v>11.470667600356412</v>
      </c>
      <c r="AU37" s="56"/>
      <c r="AV37" s="56">
        <f t="shared" si="22"/>
        <v>44.729697159878512</v>
      </c>
      <c r="AW37" s="56"/>
      <c r="AX37" s="56">
        <f t="shared" si="33"/>
        <v>425.5676744547344</v>
      </c>
      <c r="AY37" s="56"/>
    </row>
    <row r="38" spans="1:51" x14ac:dyDescent="0.25">
      <c r="A38" s="28">
        <v>14</v>
      </c>
      <c r="B38" s="28"/>
      <c r="C38" s="32">
        <f t="shared" si="24"/>
        <v>366.66208333333367</v>
      </c>
      <c r="D38" s="32"/>
      <c r="E38" s="32">
        <f>E25</f>
        <v>33.332916666666669</v>
      </c>
      <c r="F38" s="32"/>
      <c r="G38" s="32">
        <f>C38*E4</f>
        <v>9.1665520833333414</v>
      </c>
      <c r="H38" s="32"/>
      <c r="I38" s="32">
        <f t="shared" si="25"/>
        <v>42.499468750000013</v>
      </c>
      <c r="J38" s="32"/>
      <c r="K38" s="32">
        <f t="shared" si="26"/>
        <v>333.32916666666699</v>
      </c>
      <c r="L38" s="32"/>
      <c r="N38" s="38">
        <v>14</v>
      </c>
      <c r="O38" s="38"/>
      <c r="P38" s="40">
        <f t="shared" si="34"/>
        <v>799.99</v>
      </c>
      <c r="Q38" s="40"/>
      <c r="R38" s="40">
        <f>0</f>
        <v>0</v>
      </c>
      <c r="S38" s="40"/>
      <c r="T38" s="40">
        <f t="shared" si="23"/>
        <v>19.999749999999999</v>
      </c>
      <c r="U38" s="40"/>
      <c r="V38" s="40">
        <f t="shared" si="28"/>
        <v>19.999749999999999</v>
      </c>
      <c r="W38" s="40"/>
      <c r="X38" s="40">
        <f t="shared" si="29"/>
        <v>799.99</v>
      </c>
      <c r="Y38" s="40"/>
      <c r="AA38" s="46">
        <v>14</v>
      </c>
      <c r="AB38" s="46"/>
      <c r="AC38" s="48">
        <f t="shared" si="35"/>
        <v>505.44773160361166</v>
      </c>
      <c r="AD38" s="48"/>
      <c r="AE38" s="48">
        <f t="shared" si="17"/>
        <v>34.462345336609843</v>
      </c>
      <c r="AF38" s="48"/>
      <c r="AG38" s="48">
        <f t="shared" si="18"/>
        <v>12.63619329009029</v>
      </c>
      <c r="AH38" s="48"/>
      <c r="AI38" s="48">
        <f t="shared" si="19"/>
        <v>47.098538626700133</v>
      </c>
      <c r="AJ38" s="48"/>
      <c r="AK38" s="48">
        <f t="shared" si="31"/>
        <v>470.98538626700179</v>
      </c>
      <c r="AL38" s="48"/>
      <c r="AN38" s="55">
        <v>14</v>
      </c>
      <c r="AO38" s="55"/>
      <c r="AP38" s="57">
        <f t="shared" si="36"/>
        <v>425.5676744547344</v>
      </c>
      <c r="AQ38" s="57"/>
      <c r="AR38" s="57">
        <f t="shared" si="20"/>
        <v>34.090505298510152</v>
      </c>
      <c r="AS38" s="57"/>
      <c r="AT38" s="57">
        <f t="shared" si="21"/>
        <v>10.63919186136836</v>
      </c>
      <c r="AU38" s="57"/>
      <c r="AV38" s="57">
        <f t="shared" si="22"/>
        <v>44.729697159878512</v>
      </c>
      <c r="AW38" s="57"/>
      <c r="AX38" s="57">
        <f t="shared" si="33"/>
        <v>391.47716915622425</v>
      </c>
      <c r="AY38" s="57"/>
    </row>
    <row r="39" spans="1:51" x14ac:dyDescent="0.25">
      <c r="A39" s="27">
        <v>15</v>
      </c>
      <c r="B39" s="27"/>
      <c r="C39" s="31">
        <f t="shared" si="24"/>
        <v>333.32916666666699</v>
      </c>
      <c r="D39" s="31"/>
      <c r="E39" s="31">
        <f>E25</f>
        <v>33.332916666666669</v>
      </c>
      <c r="F39" s="31"/>
      <c r="G39" s="31">
        <f>C39*E4</f>
        <v>8.3332291666666745</v>
      </c>
      <c r="H39" s="31"/>
      <c r="I39" s="31">
        <f t="shared" si="25"/>
        <v>41.666145833333346</v>
      </c>
      <c r="J39" s="31"/>
      <c r="K39" s="31">
        <f t="shared" si="26"/>
        <v>299.99625000000032</v>
      </c>
      <c r="L39" s="31"/>
      <c r="N39" s="37">
        <v>15</v>
      </c>
      <c r="O39" s="37"/>
      <c r="P39" s="39">
        <f t="shared" si="34"/>
        <v>799.99</v>
      </c>
      <c r="Q39" s="39"/>
      <c r="R39" s="39">
        <f>0</f>
        <v>0</v>
      </c>
      <c r="S39" s="39"/>
      <c r="T39" s="39">
        <f t="shared" si="23"/>
        <v>19.999749999999999</v>
      </c>
      <c r="U39" s="39"/>
      <c r="V39" s="39">
        <f t="shared" si="28"/>
        <v>19.999749999999999</v>
      </c>
      <c r="W39" s="39"/>
      <c r="X39" s="39">
        <f t="shared" si="29"/>
        <v>799.99</v>
      </c>
      <c r="Y39" s="39"/>
      <c r="AA39" s="45">
        <v>15</v>
      </c>
      <c r="AB39" s="45"/>
      <c r="AC39" s="47">
        <f t="shared" si="35"/>
        <v>470.98538626700179</v>
      </c>
      <c r="AD39" s="47"/>
      <c r="AE39" s="47">
        <f t="shared" si="17"/>
        <v>36.5013674356926</v>
      </c>
      <c r="AF39" s="47"/>
      <c r="AG39" s="47">
        <f t="shared" si="18"/>
        <v>11.774634656675044</v>
      </c>
      <c r="AH39" s="47"/>
      <c r="AI39" s="47">
        <f t="shared" si="19"/>
        <v>48.276002092367648</v>
      </c>
      <c r="AJ39" s="47"/>
      <c r="AK39" s="47">
        <f t="shared" si="31"/>
        <v>434.48401883130919</v>
      </c>
      <c r="AL39" s="47"/>
      <c r="AN39" s="54">
        <v>15</v>
      </c>
      <c r="AO39" s="54"/>
      <c r="AP39" s="56">
        <f t="shared" si="36"/>
        <v>391.47716915622425</v>
      </c>
      <c r="AQ39" s="56"/>
      <c r="AR39" s="56">
        <f t="shared" si="20"/>
        <v>34.942767930972906</v>
      </c>
      <c r="AS39" s="56"/>
      <c r="AT39" s="56">
        <f t="shared" si="21"/>
        <v>9.7869292289056062</v>
      </c>
      <c r="AU39" s="56"/>
      <c r="AV39" s="56">
        <f t="shared" si="22"/>
        <v>44.729697159878512</v>
      </c>
      <c r="AW39" s="56"/>
      <c r="AX39" s="56">
        <f t="shared" si="33"/>
        <v>356.53440122525137</v>
      </c>
      <c r="AY39" s="56"/>
    </row>
    <row r="40" spans="1:51" x14ac:dyDescent="0.25">
      <c r="A40" s="28">
        <v>16</v>
      </c>
      <c r="B40" s="28"/>
      <c r="C40" s="32">
        <f t="shared" si="24"/>
        <v>299.99625000000032</v>
      </c>
      <c r="D40" s="32"/>
      <c r="E40" s="32">
        <f>E25</f>
        <v>33.332916666666669</v>
      </c>
      <c r="F40" s="32"/>
      <c r="G40" s="32">
        <f>C40*E4</f>
        <v>7.4999062500000075</v>
      </c>
      <c r="H40" s="32"/>
      <c r="I40" s="32">
        <f t="shared" si="25"/>
        <v>40.832822916666679</v>
      </c>
      <c r="J40" s="32"/>
      <c r="K40" s="32">
        <f t="shared" si="26"/>
        <v>266.66333333333364</v>
      </c>
      <c r="L40" s="32"/>
      <c r="N40" s="38">
        <v>16</v>
      </c>
      <c r="O40" s="38"/>
      <c r="P40" s="40">
        <f t="shared" si="34"/>
        <v>799.99</v>
      </c>
      <c r="Q40" s="40"/>
      <c r="R40" s="40">
        <f>0</f>
        <v>0</v>
      </c>
      <c r="S40" s="40"/>
      <c r="T40" s="40">
        <f t="shared" si="23"/>
        <v>19.999749999999999</v>
      </c>
      <c r="U40" s="40"/>
      <c r="V40" s="40">
        <f t="shared" si="28"/>
        <v>19.999749999999999</v>
      </c>
      <c r="W40" s="40"/>
      <c r="X40" s="40">
        <f t="shared" si="29"/>
        <v>799.99</v>
      </c>
      <c r="Y40" s="40"/>
      <c r="AA40" s="46">
        <v>16</v>
      </c>
      <c r="AB40" s="46"/>
      <c r="AC40" s="48">
        <f t="shared" si="35"/>
        <v>434.48401883130919</v>
      </c>
      <c r="AD40" s="48"/>
      <c r="AE40" s="48">
        <f t="shared" si="17"/>
        <v>38.620801673894107</v>
      </c>
      <c r="AF40" s="48"/>
      <c r="AG40" s="48">
        <f t="shared" si="18"/>
        <v>10.862100470782728</v>
      </c>
      <c r="AH40" s="48"/>
      <c r="AI40" s="48">
        <f t="shared" si="19"/>
        <v>49.482902144676835</v>
      </c>
      <c r="AJ40" s="48"/>
      <c r="AK40" s="48">
        <f t="shared" si="31"/>
        <v>395.86321715741508</v>
      </c>
      <c r="AL40" s="48"/>
      <c r="AN40" s="55">
        <v>16</v>
      </c>
      <c r="AO40" s="55"/>
      <c r="AP40" s="57">
        <f t="shared" si="36"/>
        <v>356.53440122525137</v>
      </c>
      <c r="AQ40" s="57"/>
      <c r="AR40" s="57">
        <f t="shared" si="20"/>
        <v>35.816337129247231</v>
      </c>
      <c r="AS40" s="57"/>
      <c r="AT40" s="57">
        <f t="shared" si="21"/>
        <v>8.9133600306312832</v>
      </c>
      <c r="AU40" s="57"/>
      <c r="AV40" s="57">
        <f t="shared" si="22"/>
        <v>44.729697159878512</v>
      </c>
      <c r="AW40" s="57"/>
      <c r="AX40" s="57">
        <f t="shared" si="33"/>
        <v>320.71806409600413</v>
      </c>
      <c r="AY40" s="57"/>
    </row>
    <row r="41" spans="1:51" x14ac:dyDescent="0.25">
      <c r="A41" s="27">
        <v>17</v>
      </c>
      <c r="B41" s="27"/>
      <c r="C41" s="31">
        <f t="shared" si="24"/>
        <v>266.66333333333364</v>
      </c>
      <c r="D41" s="31"/>
      <c r="E41" s="31">
        <f>E25</f>
        <v>33.332916666666669</v>
      </c>
      <c r="F41" s="31"/>
      <c r="G41" s="31">
        <f>C41*E4</f>
        <v>6.6665833333333406</v>
      </c>
      <c r="H41" s="31"/>
      <c r="I41" s="31">
        <f t="shared" si="25"/>
        <v>39.999500000000012</v>
      </c>
      <c r="J41" s="31"/>
      <c r="K41" s="31">
        <f t="shared" si="26"/>
        <v>233.33041666666696</v>
      </c>
      <c r="L41" s="31"/>
      <c r="N41" s="37">
        <v>17</v>
      </c>
      <c r="O41" s="37"/>
      <c r="P41" s="39">
        <f t="shared" si="34"/>
        <v>799.99</v>
      </c>
      <c r="Q41" s="39"/>
      <c r="R41" s="39">
        <f>0</f>
        <v>0</v>
      </c>
      <c r="S41" s="39"/>
      <c r="T41" s="39">
        <f t="shared" si="23"/>
        <v>19.999749999999999</v>
      </c>
      <c r="U41" s="39"/>
      <c r="V41" s="39">
        <f t="shared" si="28"/>
        <v>19.999749999999999</v>
      </c>
      <c r="W41" s="39"/>
      <c r="X41" s="39">
        <f t="shared" si="29"/>
        <v>799.99</v>
      </c>
      <c r="Y41" s="39"/>
      <c r="AA41" s="45">
        <v>17</v>
      </c>
      <c r="AB41" s="45"/>
      <c r="AC41" s="47">
        <f t="shared" si="35"/>
        <v>395.86321715741508</v>
      </c>
      <c r="AD41" s="47"/>
      <c r="AE41" s="47">
        <f t="shared" si="17"/>
        <v>40.823394269358374</v>
      </c>
      <c r="AF41" s="47"/>
      <c r="AG41" s="47">
        <f t="shared" si="18"/>
        <v>9.8965804289353763</v>
      </c>
      <c r="AH41" s="47"/>
      <c r="AI41" s="47">
        <f t="shared" si="19"/>
        <v>50.719974698293747</v>
      </c>
      <c r="AJ41" s="47"/>
      <c r="AK41" s="47">
        <f t="shared" si="31"/>
        <v>355.03982288805673</v>
      </c>
      <c r="AL41" s="47"/>
      <c r="AN41" s="54">
        <v>17</v>
      </c>
      <c r="AO41" s="54"/>
      <c r="AP41" s="56">
        <f t="shared" si="36"/>
        <v>320.71806409600413</v>
      </c>
      <c r="AQ41" s="56"/>
      <c r="AR41" s="56">
        <f t="shared" si="20"/>
        <v>36.711745557478409</v>
      </c>
      <c r="AS41" s="56"/>
      <c r="AT41" s="56">
        <f t="shared" si="21"/>
        <v>8.0179516024001032</v>
      </c>
      <c r="AU41" s="56"/>
      <c r="AV41" s="56">
        <f t="shared" si="22"/>
        <v>44.729697159878512</v>
      </c>
      <c r="AW41" s="56"/>
      <c r="AX41" s="56">
        <f t="shared" si="33"/>
        <v>284.0063185385257</v>
      </c>
      <c r="AY41" s="56"/>
    </row>
    <row r="42" spans="1:51" x14ac:dyDescent="0.25">
      <c r="A42" s="28">
        <v>18</v>
      </c>
      <c r="B42" s="28"/>
      <c r="C42" s="32">
        <f t="shared" si="24"/>
        <v>233.33041666666696</v>
      </c>
      <c r="D42" s="32"/>
      <c r="E42" s="32">
        <f>E25</f>
        <v>33.332916666666669</v>
      </c>
      <c r="F42" s="32"/>
      <c r="G42" s="32">
        <f>C42*E4</f>
        <v>5.8332604166666737</v>
      </c>
      <c r="H42" s="32"/>
      <c r="I42" s="32">
        <f t="shared" si="25"/>
        <v>39.166177083333345</v>
      </c>
      <c r="J42" s="32"/>
      <c r="K42" s="32">
        <f t="shared" si="26"/>
        <v>199.99750000000029</v>
      </c>
      <c r="L42" s="32"/>
      <c r="N42" s="38">
        <v>18</v>
      </c>
      <c r="O42" s="38"/>
      <c r="P42" s="40">
        <f t="shared" si="34"/>
        <v>799.99</v>
      </c>
      <c r="Q42" s="40"/>
      <c r="R42" s="40">
        <f>0</f>
        <v>0</v>
      </c>
      <c r="S42" s="40"/>
      <c r="T42" s="40">
        <f t="shared" si="23"/>
        <v>19.999749999999999</v>
      </c>
      <c r="U42" s="40"/>
      <c r="V42" s="40">
        <f t="shared" si="28"/>
        <v>19.999749999999999</v>
      </c>
      <c r="W42" s="40"/>
      <c r="X42" s="40">
        <f t="shared" si="29"/>
        <v>799.99</v>
      </c>
      <c r="Y42" s="40"/>
      <c r="AA42" s="46">
        <v>18</v>
      </c>
      <c r="AB42" s="46"/>
      <c r="AC42" s="48">
        <f t="shared" si="35"/>
        <v>355.03982288805673</v>
      </c>
      <c r="AD42" s="48"/>
      <c r="AE42" s="48">
        <f t="shared" si="17"/>
        <v>43.111978493549678</v>
      </c>
      <c r="AF42" s="48"/>
      <c r="AG42" s="48">
        <f t="shared" si="18"/>
        <v>8.8759955722014183</v>
      </c>
      <c r="AH42" s="48"/>
      <c r="AI42" s="48">
        <f t="shared" si="19"/>
        <v>51.987974065751096</v>
      </c>
      <c r="AJ42" s="48"/>
      <c r="AK42" s="48">
        <f t="shared" si="31"/>
        <v>311.92784439450708</v>
      </c>
      <c r="AL42" s="48"/>
      <c r="AN42" s="55">
        <v>18</v>
      </c>
      <c r="AO42" s="55"/>
      <c r="AP42" s="57">
        <f t="shared" si="36"/>
        <v>284.0063185385257</v>
      </c>
      <c r="AQ42" s="57"/>
      <c r="AR42" s="57">
        <f t="shared" si="20"/>
        <v>37.629539196415372</v>
      </c>
      <c r="AS42" s="57"/>
      <c r="AT42" s="57">
        <f t="shared" si="21"/>
        <v>7.1001579634631424</v>
      </c>
      <c r="AU42" s="57"/>
      <c r="AV42" s="57">
        <f t="shared" si="22"/>
        <v>44.729697159878512</v>
      </c>
      <c r="AW42" s="57"/>
      <c r="AX42" s="57">
        <f t="shared" si="33"/>
        <v>246.37677934211032</v>
      </c>
      <c r="AY42" s="57"/>
    </row>
    <row r="43" spans="1:51" x14ac:dyDescent="0.25">
      <c r="A43" s="27">
        <v>19</v>
      </c>
      <c r="B43" s="27"/>
      <c r="C43" s="31">
        <f t="shared" si="24"/>
        <v>199.99750000000029</v>
      </c>
      <c r="D43" s="31"/>
      <c r="E43" s="31">
        <f>E25</f>
        <v>33.332916666666669</v>
      </c>
      <c r="F43" s="31"/>
      <c r="G43" s="31">
        <f>C43*E4</f>
        <v>4.9999375000000068</v>
      </c>
      <c r="H43" s="31"/>
      <c r="I43" s="31">
        <f t="shared" si="25"/>
        <v>38.332854166666678</v>
      </c>
      <c r="J43" s="31"/>
      <c r="K43" s="31">
        <f t="shared" si="26"/>
        <v>166.66458333333361</v>
      </c>
      <c r="L43" s="31"/>
      <c r="N43" s="37">
        <v>19</v>
      </c>
      <c r="O43" s="37"/>
      <c r="P43" s="39">
        <f t="shared" si="34"/>
        <v>799.99</v>
      </c>
      <c r="Q43" s="39"/>
      <c r="R43" s="39">
        <f>0</f>
        <v>0</v>
      </c>
      <c r="S43" s="39"/>
      <c r="T43" s="39">
        <f t="shared" si="23"/>
        <v>19.999749999999999</v>
      </c>
      <c r="U43" s="39"/>
      <c r="V43" s="39">
        <f t="shared" si="28"/>
        <v>19.999749999999999</v>
      </c>
      <c r="W43" s="39"/>
      <c r="X43" s="39">
        <f t="shared" si="29"/>
        <v>799.99</v>
      </c>
      <c r="Y43" s="39"/>
      <c r="AA43" s="45">
        <v>19</v>
      </c>
      <c r="AB43" s="45"/>
      <c r="AC43" s="47">
        <f t="shared" si="35"/>
        <v>311.92784439450708</v>
      </c>
      <c r="AD43" s="47"/>
      <c r="AE43" s="47">
        <f t="shared" si="17"/>
        <v>45.489477307532198</v>
      </c>
      <c r="AF43" s="47"/>
      <c r="AG43" s="47">
        <f t="shared" si="18"/>
        <v>7.7981961098626762</v>
      </c>
      <c r="AH43" s="47"/>
      <c r="AI43" s="47">
        <f t="shared" si="19"/>
        <v>53.287673417394871</v>
      </c>
      <c r="AJ43" s="47"/>
      <c r="AK43" s="47">
        <f t="shared" si="31"/>
        <v>266.43836708697489</v>
      </c>
      <c r="AL43" s="47"/>
      <c r="AN43" s="54">
        <v>19</v>
      </c>
      <c r="AO43" s="54"/>
      <c r="AP43" s="56">
        <f t="shared" si="36"/>
        <v>246.37677934211032</v>
      </c>
      <c r="AQ43" s="56"/>
      <c r="AR43" s="56">
        <f t="shared" si="20"/>
        <v>38.570277676325752</v>
      </c>
      <c r="AS43" s="56"/>
      <c r="AT43" s="56">
        <f t="shared" si="21"/>
        <v>6.1594194835527576</v>
      </c>
      <c r="AU43" s="56"/>
      <c r="AV43" s="56">
        <f t="shared" si="22"/>
        <v>44.729697159878512</v>
      </c>
      <c r="AW43" s="56"/>
      <c r="AX43" s="56">
        <f t="shared" si="33"/>
        <v>207.80650166578457</v>
      </c>
      <c r="AY43" s="56"/>
    </row>
    <row r="44" spans="1:51" x14ac:dyDescent="0.25">
      <c r="A44" s="28">
        <v>20</v>
      </c>
      <c r="B44" s="28"/>
      <c r="C44" s="32">
        <f t="shared" si="24"/>
        <v>166.66458333333361</v>
      </c>
      <c r="D44" s="32"/>
      <c r="E44" s="32">
        <f>E25</f>
        <v>33.332916666666669</v>
      </c>
      <c r="F44" s="32"/>
      <c r="G44" s="32">
        <f>C44*E4</f>
        <v>4.1666145833333399</v>
      </c>
      <c r="H44" s="32"/>
      <c r="I44" s="32">
        <f t="shared" si="25"/>
        <v>37.499531250000011</v>
      </c>
      <c r="J44" s="32"/>
      <c r="K44" s="32">
        <f t="shared" si="26"/>
        <v>133.33166666666693</v>
      </c>
      <c r="L44" s="32"/>
      <c r="N44" s="38">
        <v>20</v>
      </c>
      <c r="O44" s="38"/>
      <c r="P44" s="40">
        <f t="shared" si="34"/>
        <v>799.99</v>
      </c>
      <c r="Q44" s="40"/>
      <c r="R44" s="40">
        <f>0</f>
        <v>0</v>
      </c>
      <c r="S44" s="40"/>
      <c r="T44" s="40">
        <f t="shared" si="23"/>
        <v>19.999749999999999</v>
      </c>
      <c r="U44" s="40"/>
      <c r="V44" s="40">
        <f t="shared" si="28"/>
        <v>19.999749999999999</v>
      </c>
      <c r="W44" s="40"/>
      <c r="X44" s="40">
        <f t="shared" si="29"/>
        <v>799.99</v>
      </c>
      <c r="Y44" s="40"/>
      <c r="AA44" s="46">
        <v>20</v>
      </c>
      <c r="AB44" s="46"/>
      <c r="AC44" s="48">
        <f t="shared" si="35"/>
        <v>266.43836708697489</v>
      </c>
      <c r="AD44" s="48"/>
      <c r="AE44" s="48">
        <f t="shared" si="17"/>
        <v>47.958906075655364</v>
      </c>
      <c r="AF44" s="48"/>
      <c r="AG44" s="48">
        <f t="shared" si="18"/>
        <v>6.6609591771743721</v>
      </c>
      <c r="AH44" s="48"/>
      <c r="AI44" s="48">
        <f t="shared" si="19"/>
        <v>54.619865252829733</v>
      </c>
      <c r="AJ44" s="48"/>
      <c r="AK44" s="48">
        <f t="shared" si="31"/>
        <v>218.47946101131953</v>
      </c>
      <c r="AL44" s="48"/>
      <c r="AN44" s="55">
        <v>20</v>
      </c>
      <c r="AO44" s="55"/>
      <c r="AP44" s="57">
        <f t="shared" si="36"/>
        <v>207.80650166578457</v>
      </c>
      <c r="AQ44" s="57"/>
      <c r="AR44" s="57">
        <f t="shared" si="20"/>
        <v>39.534534618233899</v>
      </c>
      <c r="AS44" s="57"/>
      <c r="AT44" s="57">
        <f t="shared" si="21"/>
        <v>5.1951625416446134</v>
      </c>
      <c r="AU44" s="57"/>
      <c r="AV44" s="57">
        <f t="shared" si="22"/>
        <v>44.729697159878512</v>
      </c>
      <c r="AW44" s="57"/>
      <c r="AX44" s="57">
        <f t="shared" si="33"/>
        <v>168.27196704755067</v>
      </c>
      <c r="AY44" s="57"/>
    </row>
    <row r="45" spans="1:51" x14ac:dyDescent="0.25">
      <c r="A45" s="27">
        <v>21</v>
      </c>
      <c r="B45" s="27"/>
      <c r="C45" s="31">
        <f t="shared" si="24"/>
        <v>133.33166666666693</v>
      </c>
      <c r="D45" s="31"/>
      <c r="E45" s="31">
        <f>E25</f>
        <v>33.332916666666669</v>
      </c>
      <c r="F45" s="31"/>
      <c r="G45" s="31">
        <f>C45*E4</f>
        <v>3.333291666666673</v>
      </c>
      <c r="H45" s="31"/>
      <c r="I45" s="31">
        <f t="shared" si="25"/>
        <v>36.666208333333344</v>
      </c>
      <c r="J45" s="31"/>
      <c r="K45" s="31">
        <f t="shared" si="26"/>
        <v>99.998750000000257</v>
      </c>
      <c r="L45" s="31"/>
      <c r="N45" s="37">
        <v>21</v>
      </c>
      <c r="O45" s="37"/>
      <c r="P45" s="39">
        <f t="shared" si="34"/>
        <v>799.99</v>
      </c>
      <c r="Q45" s="39"/>
      <c r="R45" s="39">
        <f>0</f>
        <v>0</v>
      </c>
      <c r="S45" s="39"/>
      <c r="T45" s="39">
        <f t="shared" si="23"/>
        <v>19.999749999999999</v>
      </c>
      <c r="U45" s="39"/>
      <c r="V45" s="39">
        <f t="shared" si="28"/>
        <v>19.999749999999999</v>
      </c>
      <c r="W45" s="39"/>
      <c r="X45" s="39">
        <f t="shared" si="29"/>
        <v>799.99</v>
      </c>
      <c r="Y45" s="39"/>
      <c r="AA45" s="45">
        <v>21</v>
      </c>
      <c r="AB45" s="45"/>
      <c r="AC45" s="47">
        <f t="shared" si="35"/>
        <v>218.47946101131953</v>
      </c>
      <c r="AD45" s="47"/>
      <c r="AE45" s="47">
        <f t="shared" si="17"/>
        <v>50.523375358867483</v>
      </c>
      <c r="AF45" s="47"/>
      <c r="AG45" s="47">
        <f t="shared" si="18"/>
        <v>5.4619865252829873</v>
      </c>
      <c r="AH45" s="47"/>
      <c r="AI45" s="47">
        <f t="shared" si="19"/>
        <v>55.985361884150471</v>
      </c>
      <c r="AJ45" s="47"/>
      <c r="AK45" s="47">
        <f t="shared" si="31"/>
        <v>167.95608565245203</v>
      </c>
      <c r="AL45" s="47"/>
      <c r="AN45" s="54">
        <v>21</v>
      </c>
      <c r="AO45" s="54"/>
      <c r="AP45" s="56">
        <f t="shared" si="36"/>
        <v>168.27196704755067</v>
      </c>
      <c r="AQ45" s="56"/>
      <c r="AR45" s="56">
        <f t="shared" si="20"/>
        <v>40.522897983689745</v>
      </c>
      <c r="AS45" s="56"/>
      <c r="AT45" s="56">
        <f t="shared" si="21"/>
        <v>4.2067991761887669</v>
      </c>
      <c r="AU45" s="56"/>
      <c r="AV45" s="56">
        <f t="shared" si="22"/>
        <v>44.729697159878512</v>
      </c>
      <c r="AW45" s="56"/>
      <c r="AX45" s="56">
        <f t="shared" si="33"/>
        <v>127.74906906386093</v>
      </c>
      <c r="AY45" s="56"/>
    </row>
    <row r="46" spans="1:51" x14ac:dyDescent="0.25">
      <c r="A46" s="28">
        <v>22</v>
      </c>
      <c r="B46" s="28"/>
      <c r="C46" s="32">
        <f t="shared" si="24"/>
        <v>99.998750000000257</v>
      </c>
      <c r="D46" s="32"/>
      <c r="E46" s="32">
        <f>E25</f>
        <v>33.332916666666669</v>
      </c>
      <c r="F46" s="32"/>
      <c r="G46" s="32">
        <f>C46*E4</f>
        <v>2.4999687500000061</v>
      </c>
      <c r="H46" s="32"/>
      <c r="I46" s="32">
        <f t="shared" si="25"/>
        <v>35.832885416666677</v>
      </c>
      <c r="J46" s="32"/>
      <c r="K46" s="32">
        <f t="shared" si="26"/>
        <v>66.66583333333358</v>
      </c>
      <c r="L46" s="32"/>
      <c r="N46" s="38">
        <v>22</v>
      </c>
      <c r="O46" s="38"/>
      <c r="P46" s="40">
        <f t="shared" si="34"/>
        <v>799.99</v>
      </c>
      <c r="Q46" s="40"/>
      <c r="R46" s="40">
        <f>0</f>
        <v>0</v>
      </c>
      <c r="S46" s="40"/>
      <c r="T46" s="40">
        <f t="shared" si="23"/>
        <v>19.999749999999999</v>
      </c>
      <c r="U46" s="40"/>
      <c r="V46" s="40">
        <f t="shared" si="28"/>
        <v>19.999749999999999</v>
      </c>
      <c r="W46" s="40"/>
      <c r="X46" s="40">
        <f t="shared" si="29"/>
        <v>799.99</v>
      </c>
      <c r="Y46" s="40"/>
      <c r="AA46" s="46">
        <v>22</v>
      </c>
      <c r="AB46" s="46"/>
      <c r="AC46" s="48">
        <f t="shared" si="35"/>
        <v>167.95608565245203</v>
      </c>
      <c r="AD46" s="48"/>
      <c r="AE46" s="48">
        <f t="shared" si="17"/>
        <v>53.18609378994293</v>
      </c>
      <c r="AF46" s="48"/>
      <c r="AG46" s="48">
        <f t="shared" si="18"/>
        <v>4.1989021413113008</v>
      </c>
      <c r="AH46" s="48"/>
      <c r="AI46" s="48">
        <f t="shared" si="19"/>
        <v>57.384995931254231</v>
      </c>
      <c r="AJ46" s="48"/>
      <c r="AK46" s="48">
        <f t="shared" si="31"/>
        <v>114.7699918625091</v>
      </c>
      <c r="AL46" s="48"/>
      <c r="AN46" s="55">
        <v>22</v>
      </c>
      <c r="AO46" s="55"/>
      <c r="AP46" s="57">
        <f t="shared" si="36"/>
        <v>127.74906906386093</v>
      </c>
      <c r="AQ46" s="57"/>
      <c r="AR46" s="57">
        <f t="shared" si="20"/>
        <v>41.535970433281989</v>
      </c>
      <c r="AS46" s="57"/>
      <c r="AT46" s="57">
        <f t="shared" si="21"/>
        <v>3.1937267265965228</v>
      </c>
      <c r="AU46" s="57"/>
      <c r="AV46" s="57">
        <f t="shared" si="22"/>
        <v>44.729697159878512</v>
      </c>
      <c r="AW46" s="57"/>
      <c r="AX46" s="57">
        <f t="shared" si="33"/>
        <v>86.213098630578941</v>
      </c>
      <c r="AY46" s="57"/>
    </row>
    <row r="47" spans="1:51" x14ac:dyDescent="0.25">
      <c r="A47" s="27">
        <v>23</v>
      </c>
      <c r="B47" s="27"/>
      <c r="C47" s="31">
        <f t="shared" si="24"/>
        <v>66.66583333333358</v>
      </c>
      <c r="D47" s="31"/>
      <c r="E47" s="31">
        <f>E25</f>
        <v>33.332916666666669</v>
      </c>
      <c r="F47" s="31"/>
      <c r="G47" s="31">
        <f>C47*E4</f>
        <v>1.6666458333333394</v>
      </c>
      <c r="H47" s="31"/>
      <c r="I47" s="31">
        <f t="shared" si="25"/>
        <v>34.99956250000001</v>
      </c>
      <c r="J47" s="31"/>
      <c r="K47" s="31">
        <f t="shared" si="26"/>
        <v>33.332916666666911</v>
      </c>
      <c r="L47" s="31"/>
      <c r="N47" s="37">
        <v>23</v>
      </c>
      <c r="O47" s="37"/>
      <c r="P47" s="39">
        <f t="shared" si="34"/>
        <v>799.99</v>
      </c>
      <c r="Q47" s="39"/>
      <c r="R47" s="39">
        <f>0</f>
        <v>0</v>
      </c>
      <c r="S47" s="39"/>
      <c r="T47" s="39">
        <f t="shared" si="23"/>
        <v>19.999749999999999</v>
      </c>
      <c r="U47" s="39"/>
      <c r="V47" s="39">
        <f t="shared" si="28"/>
        <v>19.999749999999999</v>
      </c>
      <c r="W47" s="39"/>
      <c r="X47" s="39">
        <f t="shared" si="29"/>
        <v>799.99</v>
      </c>
      <c r="Y47" s="39"/>
      <c r="AA47" s="45">
        <v>23</v>
      </c>
      <c r="AB47" s="45"/>
      <c r="AC47" s="47">
        <f t="shared" si="35"/>
        <v>114.7699918625091</v>
      </c>
      <c r="AD47" s="47"/>
      <c r="AE47" s="47">
        <f t="shared" si="17"/>
        <v>55.950371032972861</v>
      </c>
      <c r="AF47" s="47"/>
      <c r="AG47" s="47">
        <f t="shared" si="18"/>
        <v>2.8692497965627273</v>
      </c>
      <c r="AH47" s="47"/>
      <c r="AI47" s="47">
        <f t="shared" si="19"/>
        <v>58.819620829535587</v>
      </c>
      <c r="AJ47" s="47"/>
      <c r="AK47" s="47">
        <f t="shared" si="31"/>
        <v>58.819620829536241</v>
      </c>
      <c r="AL47" s="47"/>
      <c r="AN47" s="54">
        <v>23</v>
      </c>
      <c r="AO47" s="54"/>
      <c r="AP47" s="56">
        <f t="shared" si="36"/>
        <v>86.213098630578941</v>
      </c>
      <c r="AQ47" s="56"/>
      <c r="AR47" s="56">
        <f t="shared" si="20"/>
        <v>42.57436969411404</v>
      </c>
      <c r="AS47" s="56"/>
      <c r="AT47" s="56">
        <f t="shared" si="21"/>
        <v>2.1553274657644734</v>
      </c>
      <c r="AU47" s="56"/>
      <c r="AV47" s="56">
        <f t="shared" si="22"/>
        <v>44.729697159878512</v>
      </c>
      <c r="AW47" s="56"/>
      <c r="AX47" s="56">
        <f t="shared" si="33"/>
        <v>43.638728936464901</v>
      </c>
      <c r="AY47" s="56"/>
    </row>
    <row r="48" spans="1:51" x14ac:dyDescent="0.25">
      <c r="A48" s="28">
        <v>24</v>
      </c>
      <c r="B48" s="28"/>
      <c r="C48" s="32">
        <f t="shared" si="24"/>
        <v>33.332916666666911</v>
      </c>
      <c r="D48" s="32"/>
      <c r="E48" s="32">
        <f>E25</f>
        <v>33.332916666666669</v>
      </c>
      <c r="F48" s="32"/>
      <c r="G48" s="32">
        <f>C48*E4</f>
        <v>0.83332291666667269</v>
      </c>
      <c r="H48" s="32"/>
      <c r="I48" s="32">
        <f t="shared" si="25"/>
        <v>34.166239583333343</v>
      </c>
      <c r="J48" s="32"/>
      <c r="K48" s="32">
        <f t="shared" si="26"/>
        <v>2.4158453015843406E-13</v>
      </c>
      <c r="L48" s="32"/>
      <c r="N48" s="38">
        <v>24</v>
      </c>
      <c r="O48" s="38"/>
      <c r="P48" s="40">
        <f t="shared" si="34"/>
        <v>799.99</v>
      </c>
      <c r="Q48" s="40"/>
      <c r="R48" s="40">
        <f>C4</f>
        <v>799.99</v>
      </c>
      <c r="S48" s="40"/>
      <c r="T48" s="40">
        <f t="shared" si="23"/>
        <v>19.999749999999999</v>
      </c>
      <c r="U48" s="40"/>
      <c r="V48" s="40">
        <f t="shared" si="28"/>
        <v>819.98974999999996</v>
      </c>
      <c r="W48" s="40"/>
      <c r="X48" s="40">
        <f t="shared" si="29"/>
        <v>0</v>
      </c>
      <c r="Y48" s="40"/>
      <c r="AA48" s="46">
        <v>24</v>
      </c>
      <c r="AB48" s="46"/>
      <c r="AC48" s="48">
        <f t="shared" si="35"/>
        <v>58.819620829536241</v>
      </c>
      <c r="AD48" s="48"/>
      <c r="AE48" s="48">
        <f t="shared" si="17"/>
        <v>58.819620829535566</v>
      </c>
      <c r="AF48" s="48"/>
      <c r="AG48" s="48">
        <f t="shared" si="18"/>
        <v>1.4704905207384058</v>
      </c>
      <c r="AH48" s="48"/>
      <c r="AI48" s="48">
        <f>($AC$25/24)*((1+$E$4)^AA48)</f>
        <v>60.290111350273975</v>
      </c>
      <c r="AJ48" s="48"/>
      <c r="AK48" s="48">
        <f t="shared" si="31"/>
        <v>6.7501559897209518E-13</v>
      </c>
      <c r="AL48" s="48"/>
      <c r="AN48" s="55">
        <v>24</v>
      </c>
      <c r="AO48" s="55"/>
      <c r="AP48" s="57">
        <f t="shared" si="36"/>
        <v>43.638728936464901</v>
      </c>
      <c r="AQ48" s="57"/>
      <c r="AR48" s="57">
        <f t="shared" si="20"/>
        <v>43.63872893646689</v>
      </c>
      <c r="AS48" s="57"/>
      <c r="AT48" s="57">
        <f t="shared" si="21"/>
        <v>1.0909682234116225</v>
      </c>
      <c r="AU48" s="57"/>
      <c r="AV48" s="57">
        <f>$AP$25*($E$4/(1-((1+$E$4)^(-24))))</f>
        <v>44.729697159878512</v>
      </c>
      <c r="AW48" s="57"/>
      <c r="AX48" s="57">
        <f t="shared" si="33"/>
        <v>-1.9895196601282805E-12</v>
      </c>
      <c r="AY48" s="57"/>
    </row>
    <row r="49" spans="1:51" ht="15.75" x14ac:dyDescent="0.3">
      <c r="A49" s="34" t="s">
        <v>38</v>
      </c>
      <c r="B49" s="34"/>
      <c r="C49" s="34"/>
      <c r="D49" s="34"/>
      <c r="E49" s="34"/>
      <c r="F49" s="34"/>
      <c r="G49" s="33">
        <f>SUM(G25:H48)</f>
        <v>249.9968750000001</v>
      </c>
      <c r="H49" s="27"/>
      <c r="I49" s="33">
        <f>I25+I26+I27+I28+I29+I30+I31+I32+I33+I34+I35+I36+I37+I38+I39+I40+I41+I42+I43+I44+I45+I46+I47+I48</f>
        <v>1049.9868750000003</v>
      </c>
      <c r="J49" s="27"/>
      <c r="K49" s="5"/>
      <c r="L49" s="5"/>
      <c r="N49" s="42" t="s">
        <v>38</v>
      </c>
      <c r="O49" s="42"/>
      <c r="P49" s="42"/>
      <c r="Q49" s="42"/>
      <c r="R49" s="42"/>
      <c r="S49" s="42"/>
      <c r="T49" s="41">
        <f>SUM(T25:U48)</f>
        <v>479.99400000000009</v>
      </c>
      <c r="U49" s="37"/>
      <c r="V49" s="41">
        <f>V25+V26+V27+V28+V29+V30+V31+V32+V33+V34+V35+V36+V37+V38+V39+V40+V41+V42+V43+V44+V45+V46+V47+V48</f>
        <v>1279.9839999999999</v>
      </c>
      <c r="W49" s="37"/>
      <c r="X49" s="6"/>
      <c r="Y49" s="6"/>
      <c r="AA49" s="51" t="s">
        <v>38</v>
      </c>
      <c r="AB49" s="51"/>
      <c r="AC49" s="51"/>
      <c r="AD49" s="51"/>
      <c r="AE49" s="51"/>
      <c r="AF49" s="51"/>
      <c r="AG49" s="49">
        <f>SUM(AG25:AH48)</f>
        <v>305.25498202790232</v>
      </c>
      <c r="AH49" s="45"/>
      <c r="AI49" s="49">
        <f>AI25+AI26+AI27+AI28+AI29+AI30+AI31+AI32+AI33+AI34+AI35+AI36+AI37+AI38+AI39+AI40+AI41+AI42+AI43+AI44+AI45+AI46+AI47+AI48</f>
        <v>1105.2449820279019</v>
      </c>
      <c r="AJ49" s="45"/>
      <c r="AK49" s="7"/>
      <c r="AL49" s="7"/>
      <c r="AN49" s="59" t="s">
        <v>38</v>
      </c>
      <c r="AO49" s="59"/>
      <c r="AP49" s="59"/>
      <c r="AQ49" s="59"/>
      <c r="AR49" s="58">
        <f>SUM(AR25:AS48)</f>
        <v>799.99000000000194</v>
      </c>
      <c r="AS49" s="54"/>
      <c r="AT49" s="58">
        <f>SUM(AT25:AU48)</f>
        <v>273.52273183708229</v>
      </c>
      <c r="AU49" s="54"/>
      <c r="AV49" s="58">
        <f>AV25+AV26+AV27+AV28+AV29+AV30+AV31+AV32+AV33+AV34+AV35+AV36+AV37+AV38+AV39+AV40+AV41+AV42+AV43+AV44+AV45+AV46+AV47+AV48</f>
        <v>1073.5127318370839</v>
      </c>
      <c r="AW49" s="54"/>
      <c r="AX49" s="8"/>
      <c r="AY49" s="8"/>
    </row>
    <row r="50" spans="1:51" x14ac:dyDescent="0.25">
      <c r="AA50" s="3"/>
      <c r="AB50" s="3"/>
      <c r="AC50" s="3"/>
      <c r="AD50" s="3"/>
      <c r="AE50" s="3"/>
      <c r="AF50" s="3"/>
      <c r="AG50" s="3"/>
      <c r="AH50" s="3"/>
      <c r="AI50" s="3"/>
      <c r="AJ50" s="3"/>
      <c r="AK50" s="3"/>
      <c r="AL50" s="3"/>
      <c r="AN50" s="3"/>
      <c r="AO50" s="3"/>
      <c r="AP50" s="3"/>
      <c r="AQ50" s="3"/>
      <c r="AR50" s="3"/>
      <c r="AS50" s="3"/>
      <c r="AT50" s="3"/>
      <c r="AU50" s="3"/>
      <c r="AV50" s="3"/>
      <c r="AW50" s="3"/>
      <c r="AX50" s="3"/>
      <c r="AY50" s="3"/>
    </row>
    <row r="51" spans="1:51" ht="15.75" x14ac:dyDescent="0.3">
      <c r="A51" s="34" t="s">
        <v>39</v>
      </c>
      <c r="B51" s="34"/>
      <c r="C51" s="34"/>
      <c r="D51" s="34"/>
      <c r="E51" s="34"/>
      <c r="F51" s="34"/>
      <c r="G51" s="34"/>
      <c r="H51" s="34"/>
      <c r="I51" s="34"/>
      <c r="J51" s="34"/>
      <c r="K51" s="34"/>
      <c r="L51" s="34"/>
      <c r="N51" s="42" t="s">
        <v>39</v>
      </c>
      <c r="O51" s="42"/>
      <c r="P51" s="42"/>
      <c r="Q51" s="42"/>
      <c r="R51" s="42"/>
      <c r="S51" s="42"/>
      <c r="T51" s="42"/>
      <c r="U51" s="42"/>
      <c r="V51" s="42"/>
      <c r="W51" s="42"/>
      <c r="X51" s="42"/>
      <c r="Y51" s="42"/>
      <c r="AA51" s="51" t="s">
        <v>39</v>
      </c>
      <c r="AB51" s="51"/>
      <c r="AC51" s="51"/>
      <c r="AD51" s="51"/>
      <c r="AE51" s="51"/>
      <c r="AF51" s="51"/>
      <c r="AG51" s="51"/>
      <c r="AH51" s="51"/>
      <c r="AI51" s="51"/>
      <c r="AJ51" s="51"/>
      <c r="AK51" s="51"/>
      <c r="AL51" s="51"/>
      <c r="AN51" s="59" t="s">
        <v>39</v>
      </c>
      <c r="AO51" s="59"/>
      <c r="AP51" s="59"/>
      <c r="AQ51" s="59"/>
      <c r="AR51" s="59"/>
      <c r="AS51" s="59"/>
      <c r="AT51" s="59"/>
      <c r="AU51" s="59"/>
      <c r="AV51" s="59"/>
      <c r="AW51" s="59"/>
      <c r="AX51" s="59"/>
      <c r="AY51" s="59"/>
    </row>
    <row r="52" spans="1:51" x14ac:dyDescent="0.25">
      <c r="A52" s="28" t="s">
        <v>29</v>
      </c>
      <c r="B52" s="28"/>
      <c r="C52" s="28" t="s">
        <v>30</v>
      </c>
      <c r="D52" s="28"/>
      <c r="E52" s="28" t="s">
        <v>31</v>
      </c>
      <c r="F52" s="28"/>
      <c r="G52" s="28" t="s">
        <v>32</v>
      </c>
      <c r="H52" s="28"/>
      <c r="I52" s="28" t="s">
        <v>33</v>
      </c>
      <c r="J52" s="28"/>
      <c r="K52" s="28" t="s">
        <v>40</v>
      </c>
      <c r="L52" s="28"/>
      <c r="N52" s="38" t="s">
        <v>29</v>
      </c>
      <c r="O52" s="38"/>
      <c r="P52" s="38" t="s">
        <v>30</v>
      </c>
      <c r="Q52" s="38"/>
      <c r="R52" s="38" t="s">
        <v>31</v>
      </c>
      <c r="S52" s="38"/>
      <c r="T52" s="38" t="s">
        <v>32</v>
      </c>
      <c r="U52" s="38"/>
      <c r="V52" s="38" t="s">
        <v>33</v>
      </c>
      <c r="W52" s="38"/>
      <c r="X52" s="38" t="s">
        <v>40</v>
      </c>
      <c r="Y52" s="38"/>
      <c r="AA52" s="46" t="s">
        <v>29</v>
      </c>
      <c r="AB52" s="46"/>
      <c r="AC52" s="46" t="s">
        <v>30</v>
      </c>
      <c r="AD52" s="46"/>
      <c r="AE52" s="46" t="s">
        <v>31</v>
      </c>
      <c r="AF52" s="46"/>
      <c r="AG52" s="46" t="s">
        <v>32</v>
      </c>
      <c r="AH52" s="46"/>
      <c r="AI52" s="46" t="s">
        <v>33</v>
      </c>
      <c r="AJ52" s="46"/>
      <c r="AK52" s="46" t="s">
        <v>40</v>
      </c>
      <c r="AL52" s="46"/>
      <c r="AN52" s="55" t="s">
        <v>29</v>
      </c>
      <c r="AO52" s="55"/>
      <c r="AP52" s="55" t="s">
        <v>30</v>
      </c>
      <c r="AQ52" s="55"/>
      <c r="AR52" s="55" t="s">
        <v>31</v>
      </c>
      <c r="AS52" s="55"/>
      <c r="AT52" s="55" t="s">
        <v>32</v>
      </c>
      <c r="AU52" s="55"/>
      <c r="AV52" s="55" t="s">
        <v>33</v>
      </c>
      <c r="AW52" s="55"/>
      <c r="AX52" s="55" t="s">
        <v>40</v>
      </c>
      <c r="AY52" s="55"/>
    </row>
    <row r="53" spans="1:51" x14ac:dyDescent="0.25">
      <c r="A53" s="27">
        <v>1</v>
      </c>
      <c r="B53" s="27"/>
      <c r="C53" s="33">
        <f>C4</f>
        <v>799.99</v>
      </c>
      <c r="D53" s="27"/>
      <c r="E53" s="33">
        <f>C4/36</f>
        <v>22.221944444444446</v>
      </c>
      <c r="F53" s="27"/>
      <c r="G53" s="33">
        <f>C53*$E$4</f>
        <v>19.999749999999999</v>
      </c>
      <c r="H53" s="27"/>
      <c r="I53" s="33">
        <f>E53+G53</f>
        <v>42.221694444444445</v>
      </c>
      <c r="J53" s="33"/>
      <c r="K53" s="33">
        <f>C53-E53</f>
        <v>777.76805555555552</v>
      </c>
      <c r="L53" s="27"/>
      <c r="N53" s="37">
        <v>1</v>
      </c>
      <c r="O53" s="37"/>
      <c r="P53" s="41">
        <f>C4</f>
        <v>799.99</v>
      </c>
      <c r="Q53" s="37"/>
      <c r="R53" s="41">
        <f>0</f>
        <v>0</v>
      </c>
      <c r="S53" s="37"/>
      <c r="T53" s="41">
        <f>P53*$E$4</f>
        <v>19.999749999999999</v>
      </c>
      <c r="U53" s="37"/>
      <c r="V53" s="41">
        <f>R53+T53</f>
        <v>19.999749999999999</v>
      </c>
      <c r="W53" s="41"/>
      <c r="X53" s="41">
        <f>P53-R53</f>
        <v>799.99</v>
      </c>
      <c r="Y53" s="37"/>
      <c r="AA53" s="45">
        <v>1</v>
      </c>
      <c r="AB53" s="45"/>
      <c r="AC53" s="49">
        <f>C4</f>
        <v>799.99</v>
      </c>
      <c r="AD53" s="45"/>
      <c r="AE53" s="49">
        <f>AI53-AG53</f>
        <v>2.7777430555555576</v>
      </c>
      <c r="AF53" s="45"/>
      <c r="AG53" s="49">
        <f>AC53*$E$4</f>
        <v>19.999749999999999</v>
      </c>
      <c r="AH53" s="45"/>
      <c r="AI53" s="49">
        <f>($AC$53/36)*((1+$E$4)^AA53)</f>
        <v>22.777493055555556</v>
      </c>
      <c r="AJ53" s="49"/>
      <c r="AK53" s="49">
        <f>AC53-AE53</f>
        <v>797.21225694444445</v>
      </c>
      <c r="AL53" s="45"/>
      <c r="AN53" s="54">
        <v>1</v>
      </c>
      <c r="AO53" s="54"/>
      <c r="AP53" s="58">
        <f>C4</f>
        <v>799.99</v>
      </c>
      <c r="AQ53" s="54"/>
      <c r="AR53" s="58">
        <f>AV53-AT53</f>
        <v>13.961086879018666</v>
      </c>
      <c r="AS53" s="54"/>
      <c r="AT53" s="58">
        <f>AP53*$E$4</f>
        <v>19.999749999999999</v>
      </c>
      <c r="AU53" s="54"/>
      <c r="AV53" s="58">
        <f>$AP$53*($E$4/(1-((1+$E$4)^(-36))))</f>
        <v>33.960836879018665</v>
      </c>
      <c r="AW53" s="58"/>
      <c r="AX53" s="58">
        <f>AP53-AR53</f>
        <v>786.02891312098131</v>
      </c>
      <c r="AY53" s="54"/>
    </row>
    <row r="54" spans="1:51" x14ac:dyDescent="0.25">
      <c r="A54" s="28">
        <v>2</v>
      </c>
      <c r="B54" s="28"/>
      <c r="C54" s="35">
        <f>K53</f>
        <v>777.76805555555552</v>
      </c>
      <c r="D54" s="28"/>
      <c r="E54" s="35">
        <f>E53</f>
        <v>22.221944444444446</v>
      </c>
      <c r="F54" s="28"/>
      <c r="G54" s="35">
        <f t="shared" ref="G54:G88" si="37">C54*$E$4</f>
        <v>19.444201388888885</v>
      </c>
      <c r="H54" s="28"/>
      <c r="I54" s="35">
        <f>E54+G54</f>
        <v>41.666145833333331</v>
      </c>
      <c r="J54" s="35"/>
      <c r="K54" s="35">
        <f>C54-E54</f>
        <v>755.54611111111103</v>
      </c>
      <c r="L54" s="28"/>
      <c r="N54" s="38">
        <v>2</v>
      </c>
      <c r="O54" s="38"/>
      <c r="P54" s="43">
        <f>X53</f>
        <v>799.99</v>
      </c>
      <c r="Q54" s="38"/>
      <c r="R54" s="43">
        <f>0</f>
        <v>0</v>
      </c>
      <c r="S54" s="38"/>
      <c r="T54" s="43">
        <f t="shared" ref="T54:T88" si="38">P54*$E$4</f>
        <v>19.999749999999999</v>
      </c>
      <c r="U54" s="38"/>
      <c r="V54" s="43">
        <f>R54+T54</f>
        <v>19.999749999999999</v>
      </c>
      <c r="W54" s="43"/>
      <c r="X54" s="43">
        <f>P54-R54</f>
        <v>799.99</v>
      </c>
      <c r="Y54" s="38"/>
      <c r="AA54" s="46">
        <v>2</v>
      </c>
      <c r="AB54" s="46"/>
      <c r="AC54" s="52">
        <f>AK53</f>
        <v>797.21225694444445</v>
      </c>
      <c r="AD54" s="46"/>
      <c r="AE54" s="52">
        <f t="shared" ref="AE54:AE88" si="39">AI54-AG54</f>
        <v>3.4166239583333358</v>
      </c>
      <c r="AF54" s="46"/>
      <c r="AG54" s="52">
        <f t="shared" ref="AG54:AG88" si="40">AC54*$E$4</f>
        <v>19.93030642361111</v>
      </c>
      <c r="AH54" s="46"/>
      <c r="AI54" s="52">
        <f t="shared" ref="AI54:AI88" si="41">($AC$53/36)*((1+$E$4)^AA54)</f>
        <v>23.346930381944446</v>
      </c>
      <c r="AJ54" s="52"/>
      <c r="AK54" s="52">
        <f>AC54-AE54</f>
        <v>793.79563298611106</v>
      </c>
      <c r="AL54" s="46"/>
      <c r="AN54" s="55">
        <v>2</v>
      </c>
      <c r="AO54" s="55"/>
      <c r="AP54" s="60">
        <f>AX53</f>
        <v>786.02891312098131</v>
      </c>
      <c r="AQ54" s="55"/>
      <c r="AR54" s="60">
        <f t="shared" ref="AR54:AR88" si="42">AV54-AT54</f>
        <v>14.310114050994134</v>
      </c>
      <c r="AS54" s="55"/>
      <c r="AT54" s="60">
        <f t="shared" ref="AT54:AT88" si="43">AP54*$E$4</f>
        <v>19.650722828024531</v>
      </c>
      <c r="AU54" s="55"/>
      <c r="AV54" s="60">
        <f t="shared" ref="AV54:AV87" si="44">$AP$53*($E$4/(1-((1+$E$4)^(-36))))</f>
        <v>33.960836879018665</v>
      </c>
      <c r="AW54" s="60"/>
      <c r="AX54" s="60">
        <f>AP54-AR54</f>
        <v>771.7187990699872</v>
      </c>
      <c r="AY54" s="55"/>
    </row>
    <row r="55" spans="1:51" x14ac:dyDescent="0.25">
      <c r="A55" s="27">
        <v>3</v>
      </c>
      <c r="B55" s="27"/>
      <c r="C55" s="33">
        <f>K54</f>
        <v>755.54611111111103</v>
      </c>
      <c r="D55" s="27"/>
      <c r="E55" s="33">
        <f>E54</f>
        <v>22.221944444444446</v>
      </c>
      <c r="F55" s="27"/>
      <c r="G55" s="33">
        <f t="shared" si="37"/>
        <v>18.888652777777775</v>
      </c>
      <c r="H55" s="27"/>
      <c r="I55" s="33">
        <f t="shared" ref="I55:I88" si="45">E55+G55</f>
        <v>41.110597222222225</v>
      </c>
      <c r="J55" s="33"/>
      <c r="K55" s="33">
        <f t="shared" ref="K55:K88" si="46">C55-E55</f>
        <v>733.32416666666654</v>
      </c>
      <c r="L55" s="27"/>
      <c r="N55" s="37">
        <v>3</v>
      </c>
      <c r="O55" s="37"/>
      <c r="P55" s="41">
        <f>X54</f>
        <v>799.99</v>
      </c>
      <c r="Q55" s="37"/>
      <c r="R55" s="41">
        <f>0</f>
        <v>0</v>
      </c>
      <c r="S55" s="37"/>
      <c r="T55" s="41">
        <f t="shared" si="38"/>
        <v>19.999749999999999</v>
      </c>
      <c r="U55" s="37"/>
      <c r="V55" s="41">
        <f t="shared" ref="V55:V88" si="47">R55+T55</f>
        <v>19.999749999999999</v>
      </c>
      <c r="W55" s="41"/>
      <c r="X55" s="41">
        <f t="shared" ref="X55:X88" si="48">P55-R55</f>
        <v>799.99</v>
      </c>
      <c r="Y55" s="37"/>
      <c r="AA55" s="45">
        <v>3</v>
      </c>
      <c r="AB55" s="45"/>
      <c r="AC55" s="49">
        <f>AK54</f>
        <v>793.79563298611106</v>
      </c>
      <c r="AD55" s="45"/>
      <c r="AE55" s="49">
        <f t="shared" si="39"/>
        <v>4.0857128168402781</v>
      </c>
      <c r="AF55" s="45"/>
      <c r="AG55" s="49">
        <f t="shared" si="40"/>
        <v>19.844890824652776</v>
      </c>
      <c r="AH55" s="45"/>
      <c r="AI55" s="49">
        <f t="shared" si="41"/>
        <v>23.930603641493054</v>
      </c>
      <c r="AJ55" s="49"/>
      <c r="AK55" s="49">
        <f t="shared" ref="AK55:AK88" si="49">AC55-AE55</f>
        <v>789.70992016927073</v>
      </c>
      <c r="AL55" s="45"/>
      <c r="AN55" s="54">
        <v>3</v>
      </c>
      <c r="AO55" s="54"/>
      <c r="AP55" s="58">
        <f>AX54</f>
        <v>771.7187990699872</v>
      </c>
      <c r="AQ55" s="54"/>
      <c r="AR55" s="58">
        <f t="shared" si="42"/>
        <v>14.667866902268987</v>
      </c>
      <c r="AS55" s="54"/>
      <c r="AT55" s="58">
        <f t="shared" si="43"/>
        <v>19.292969976749678</v>
      </c>
      <c r="AU55" s="54"/>
      <c r="AV55" s="58">
        <f t="shared" si="44"/>
        <v>33.960836879018665</v>
      </c>
      <c r="AW55" s="58"/>
      <c r="AX55" s="58">
        <f t="shared" ref="AX55:AX88" si="50">AP55-AR55</f>
        <v>757.0509321677182</v>
      </c>
      <c r="AY55" s="54"/>
    </row>
    <row r="56" spans="1:51" x14ac:dyDescent="0.25">
      <c r="A56" s="28">
        <v>4</v>
      </c>
      <c r="B56" s="28"/>
      <c r="C56" s="35">
        <f t="shared" ref="C56:C88" si="51">K55</f>
        <v>733.32416666666654</v>
      </c>
      <c r="D56" s="28"/>
      <c r="E56" s="35">
        <f>E55</f>
        <v>22.221944444444446</v>
      </c>
      <c r="F56" s="28"/>
      <c r="G56" s="35">
        <f t="shared" si="37"/>
        <v>18.333104166666661</v>
      </c>
      <c r="H56" s="28"/>
      <c r="I56" s="35">
        <f t="shared" si="45"/>
        <v>40.555048611111104</v>
      </c>
      <c r="J56" s="35"/>
      <c r="K56" s="35">
        <f t="shared" si="46"/>
        <v>711.10222222222205</v>
      </c>
      <c r="L56" s="28"/>
      <c r="N56" s="38">
        <v>4</v>
      </c>
      <c r="O56" s="38"/>
      <c r="P56" s="43">
        <f t="shared" ref="P56:P88" si="52">X55</f>
        <v>799.99</v>
      </c>
      <c r="Q56" s="38"/>
      <c r="R56" s="43">
        <f>0</f>
        <v>0</v>
      </c>
      <c r="S56" s="38"/>
      <c r="T56" s="43">
        <f t="shared" si="38"/>
        <v>19.999749999999999</v>
      </c>
      <c r="U56" s="38"/>
      <c r="V56" s="43">
        <f t="shared" si="47"/>
        <v>19.999749999999999</v>
      </c>
      <c r="W56" s="43"/>
      <c r="X56" s="43">
        <f t="shared" si="48"/>
        <v>799.99</v>
      </c>
      <c r="Y56" s="38"/>
      <c r="AA56" s="46">
        <v>4</v>
      </c>
      <c r="AB56" s="46"/>
      <c r="AC56" s="52">
        <f t="shared" ref="AC56:AC88" si="53">AK55</f>
        <v>789.70992016927073</v>
      </c>
      <c r="AD56" s="46"/>
      <c r="AE56" s="52">
        <f t="shared" si="39"/>
        <v>4.7861207282986129</v>
      </c>
      <c r="AF56" s="46"/>
      <c r="AG56" s="52">
        <f t="shared" si="40"/>
        <v>19.742748004231768</v>
      </c>
      <c r="AH56" s="46"/>
      <c r="AI56" s="52">
        <f t="shared" si="41"/>
        <v>24.52886873253038</v>
      </c>
      <c r="AJ56" s="52"/>
      <c r="AK56" s="52">
        <f t="shared" si="49"/>
        <v>784.92379944097206</v>
      </c>
      <c r="AL56" s="46"/>
      <c r="AN56" s="55">
        <v>4</v>
      </c>
      <c r="AO56" s="55"/>
      <c r="AP56" s="60">
        <f t="shared" ref="AP56:AP88" si="54">AX55</f>
        <v>757.0509321677182</v>
      </c>
      <c r="AQ56" s="55"/>
      <c r="AR56" s="60">
        <f t="shared" si="42"/>
        <v>15.034563574825711</v>
      </c>
      <c r="AS56" s="55"/>
      <c r="AT56" s="60">
        <f t="shared" si="43"/>
        <v>18.926273304192954</v>
      </c>
      <c r="AU56" s="55"/>
      <c r="AV56" s="60">
        <f t="shared" si="44"/>
        <v>33.960836879018665</v>
      </c>
      <c r="AW56" s="60"/>
      <c r="AX56" s="60">
        <f t="shared" si="50"/>
        <v>742.01636859289249</v>
      </c>
      <c r="AY56" s="55"/>
    </row>
    <row r="57" spans="1:51" x14ac:dyDescent="0.25">
      <c r="A57" s="27">
        <v>5</v>
      </c>
      <c r="B57" s="27"/>
      <c r="C57" s="33">
        <f t="shared" si="51"/>
        <v>711.10222222222205</v>
      </c>
      <c r="D57" s="27"/>
      <c r="E57" s="33">
        <f t="shared" ref="E57:E88" si="55">E56</f>
        <v>22.221944444444446</v>
      </c>
      <c r="F57" s="27"/>
      <c r="G57" s="33">
        <f t="shared" si="37"/>
        <v>17.777555555555551</v>
      </c>
      <c r="H57" s="27"/>
      <c r="I57" s="33">
        <f t="shared" si="45"/>
        <v>39.999499999999998</v>
      </c>
      <c r="J57" s="33"/>
      <c r="K57" s="33">
        <f t="shared" si="46"/>
        <v>688.88027777777756</v>
      </c>
      <c r="L57" s="27"/>
      <c r="N57" s="37">
        <v>5</v>
      </c>
      <c r="O57" s="37"/>
      <c r="P57" s="41">
        <f t="shared" si="52"/>
        <v>799.99</v>
      </c>
      <c r="Q57" s="37"/>
      <c r="R57" s="41">
        <f>0</f>
        <v>0</v>
      </c>
      <c r="S57" s="37"/>
      <c r="T57" s="41">
        <f t="shared" si="38"/>
        <v>19.999749999999999</v>
      </c>
      <c r="U57" s="37"/>
      <c r="V57" s="41">
        <f t="shared" si="47"/>
        <v>19.999749999999999</v>
      </c>
      <c r="W57" s="41"/>
      <c r="X57" s="41">
        <f t="shared" si="48"/>
        <v>799.99</v>
      </c>
      <c r="Y57" s="37"/>
      <c r="AA57" s="45">
        <v>5</v>
      </c>
      <c r="AB57" s="45"/>
      <c r="AC57" s="49">
        <f t="shared" si="53"/>
        <v>784.92379944097206</v>
      </c>
      <c r="AD57" s="45"/>
      <c r="AE57" s="49">
        <f t="shared" si="39"/>
        <v>5.5189954648193371</v>
      </c>
      <c r="AF57" s="45"/>
      <c r="AG57" s="49">
        <f t="shared" si="40"/>
        <v>19.623094986024299</v>
      </c>
      <c r="AH57" s="45"/>
      <c r="AI57" s="49">
        <f t="shared" si="41"/>
        <v>25.142090450843636</v>
      </c>
      <c r="AJ57" s="49"/>
      <c r="AK57" s="49">
        <f t="shared" si="49"/>
        <v>779.40480397615272</v>
      </c>
      <c r="AL57" s="45"/>
      <c r="AN57" s="54">
        <v>5</v>
      </c>
      <c r="AO57" s="54"/>
      <c r="AP57" s="58">
        <f t="shared" si="54"/>
        <v>742.01636859289249</v>
      </c>
      <c r="AQ57" s="54"/>
      <c r="AR57" s="58">
        <f t="shared" si="42"/>
        <v>15.410427664196355</v>
      </c>
      <c r="AS57" s="54"/>
      <c r="AT57" s="58">
        <f t="shared" si="43"/>
        <v>18.550409214822309</v>
      </c>
      <c r="AU57" s="54"/>
      <c r="AV57" s="58">
        <f t="shared" si="44"/>
        <v>33.960836879018665</v>
      </c>
      <c r="AW57" s="58"/>
      <c r="AX57" s="58">
        <f t="shared" si="50"/>
        <v>726.6059409286961</v>
      </c>
      <c r="AY57" s="54"/>
    </row>
    <row r="58" spans="1:51" x14ac:dyDescent="0.25">
      <c r="A58" s="28">
        <v>6</v>
      </c>
      <c r="B58" s="28"/>
      <c r="C58" s="35">
        <f t="shared" si="51"/>
        <v>688.88027777777756</v>
      </c>
      <c r="D58" s="28"/>
      <c r="E58" s="35">
        <f t="shared" si="55"/>
        <v>22.221944444444446</v>
      </c>
      <c r="F58" s="28"/>
      <c r="G58" s="35">
        <f t="shared" si="37"/>
        <v>17.222006944444438</v>
      </c>
      <c r="H58" s="28"/>
      <c r="I58" s="35">
        <f t="shared" si="45"/>
        <v>39.443951388888884</v>
      </c>
      <c r="J58" s="35"/>
      <c r="K58" s="35">
        <f t="shared" si="46"/>
        <v>666.65833333333308</v>
      </c>
      <c r="L58" s="28"/>
      <c r="N58" s="38">
        <v>6</v>
      </c>
      <c r="O58" s="38"/>
      <c r="P58" s="43">
        <f t="shared" si="52"/>
        <v>799.99</v>
      </c>
      <c r="Q58" s="38"/>
      <c r="R58" s="43">
        <f>0</f>
        <v>0</v>
      </c>
      <c r="S58" s="38"/>
      <c r="T58" s="43">
        <f t="shared" si="38"/>
        <v>19.999749999999999</v>
      </c>
      <c r="U58" s="38"/>
      <c r="V58" s="43">
        <f t="shared" si="47"/>
        <v>19.999749999999999</v>
      </c>
      <c r="W58" s="43"/>
      <c r="X58" s="43">
        <f t="shared" si="48"/>
        <v>799.99</v>
      </c>
      <c r="Y58" s="38"/>
      <c r="AA58" s="46">
        <v>6</v>
      </c>
      <c r="AB58" s="46"/>
      <c r="AC58" s="52">
        <f t="shared" si="53"/>
        <v>779.40480397615272</v>
      </c>
      <c r="AD58" s="46"/>
      <c r="AE58" s="52">
        <f t="shared" si="39"/>
        <v>6.2855226127109098</v>
      </c>
      <c r="AF58" s="46"/>
      <c r="AG58" s="52">
        <f t="shared" si="40"/>
        <v>19.485120099403815</v>
      </c>
      <c r="AH58" s="46"/>
      <c r="AI58" s="52">
        <f t="shared" si="41"/>
        <v>25.770642712114725</v>
      </c>
      <c r="AJ58" s="52"/>
      <c r="AK58" s="52">
        <f t="shared" si="49"/>
        <v>773.11928136344181</v>
      </c>
      <c r="AL58" s="46"/>
      <c r="AN58" s="55">
        <v>6</v>
      </c>
      <c r="AO58" s="55"/>
      <c r="AP58" s="60">
        <f t="shared" si="54"/>
        <v>726.6059409286961</v>
      </c>
      <c r="AQ58" s="55"/>
      <c r="AR58" s="60">
        <f t="shared" si="42"/>
        <v>15.795688355801264</v>
      </c>
      <c r="AS58" s="55"/>
      <c r="AT58" s="60">
        <f t="shared" si="43"/>
        <v>18.1651485232174</v>
      </c>
      <c r="AU58" s="55"/>
      <c r="AV58" s="60">
        <f t="shared" si="44"/>
        <v>33.960836879018665</v>
      </c>
      <c r="AW58" s="60"/>
      <c r="AX58" s="60">
        <f t="shared" si="50"/>
        <v>710.8102525728948</v>
      </c>
      <c r="AY58" s="55"/>
    </row>
    <row r="59" spans="1:51" x14ac:dyDescent="0.25">
      <c r="A59" s="27">
        <v>7</v>
      </c>
      <c r="B59" s="27"/>
      <c r="C59" s="33">
        <f t="shared" si="51"/>
        <v>666.65833333333308</v>
      </c>
      <c r="D59" s="27"/>
      <c r="E59" s="33">
        <f t="shared" si="55"/>
        <v>22.221944444444446</v>
      </c>
      <c r="F59" s="27"/>
      <c r="G59" s="33">
        <f t="shared" si="37"/>
        <v>16.666458333333324</v>
      </c>
      <c r="H59" s="27"/>
      <c r="I59" s="33">
        <f t="shared" si="45"/>
        <v>38.88840277777777</v>
      </c>
      <c r="J59" s="33"/>
      <c r="K59" s="33">
        <f t="shared" si="46"/>
        <v>644.43638888888859</v>
      </c>
      <c r="L59" s="27"/>
      <c r="N59" s="37">
        <v>7</v>
      </c>
      <c r="O59" s="37"/>
      <c r="P59" s="41">
        <f t="shared" si="52"/>
        <v>799.99</v>
      </c>
      <c r="Q59" s="37"/>
      <c r="R59" s="41">
        <f>0</f>
        <v>0</v>
      </c>
      <c r="S59" s="37"/>
      <c r="T59" s="41">
        <f t="shared" si="38"/>
        <v>19.999749999999999</v>
      </c>
      <c r="U59" s="37"/>
      <c r="V59" s="41">
        <f t="shared" si="47"/>
        <v>19.999749999999999</v>
      </c>
      <c r="W59" s="41"/>
      <c r="X59" s="41">
        <f t="shared" si="48"/>
        <v>799.99</v>
      </c>
      <c r="Y59" s="37"/>
      <c r="AA59" s="45">
        <v>7</v>
      </c>
      <c r="AB59" s="45"/>
      <c r="AC59" s="49">
        <f t="shared" si="53"/>
        <v>773.11928136344181</v>
      </c>
      <c r="AD59" s="45"/>
      <c r="AE59" s="49">
        <f t="shared" si="39"/>
        <v>7.0869267458315512</v>
      </c>
      <c r="AF59" s="45"/>
      <c r="AG59" s="49">
        <f t="shared" si="40"/>
        <v>19.327982034086045</v>
      </c>
      <c r="AH59" s="45"/>
      <c r="AI59" s="49">
        <f t="shared" si="41"/>
        <v>26.414908779917596</v>
      </c>
      <c r="AJ59" s="49"/>
      <c r="AK59" s="49">
        <f t="shared" si="49"/>
        <v>766.03235461761028</v>
      </c>
      <c r="AL59" s="45"/>
      <c r="AN59" s="54">
        <v>7</v>
      </c>
      <c r="AO59" s="54"/>
      <c r="AP59" s="58">
        <f t="shared" si="54"/>
        <v>710.8102525728948</v>
      </c>
      <c r="AQ59" s="54"/>
      <c r="AR59" s="58">
        <f t="shared" si="42"/>
        <v>16.190580564696297</v>
      </c>
      <c r="AS59" s="54"/>
      <c r="AT59" s="58">
        <f t="shared" si="43"/>
        <v>17.770256314322367</v>
      </c>
      <c r="AU59" s="54"/>
      <c r="AV59" s="58">
        <f t="shared" si="44"/>
        <v>33.960836879018665</v>
      </c>
      <c r="AW59" s="58"/>
      <c r="AX59" s="58">
        <f t="shared" si="50"/>
        <v>694.61967200819845</v>
      </c>
      <c r="AY59" s="54"/>
    </row>
    <row r="60" spans="1:51" x14ac:dyDescent="0.25">
      <c r="A60" s="28">
        <v>8</v>
      </c>
      <c r="B60" s="28"/>
      <c r="C60" s="35">
        <f t="shared" si="51"/>
        <v>644.43638888888859</v>
      </c>
      <c r="D60" s="28"/>
      <c r="E60" s="35">
        <f t="shared" si="55"/>
        <v>22.221944444444446</v>
      </c>
      <c r="F60" s="28"/>
      <c r="G60" s="35">
        <f t="shared" si="37"/>
        <v>16.110909722222214</v>
      </c>
      <c r="H60" s="28"/>
      <c r="I60" s="35">
        <f t="shared" si="45"/>
        <v>38.332854166666664</v>
      </c>
      <c r="J60" s="35"/>
      <c r="K60" s="35">
        <f t="shared" si="46"/>
        <v>622.2144444444441</v>
      </c>
      <c r="L60" s="28"/>
      <c r="N60" s="38">
        <v>8</v>
      </c>
      <c r="O60" s="38"/>
      <c r="P60" s="43">
        <f t="shared" si="52"/>
        <v>799.99</v>
      </c>
      <c r="Q60" s="38"/>
      <c r="R60" s="43">
        <f>0</f>
        <v>0</v>
      </c>
      <c r="S60" s="38"/>
      <c r="T60" s="43">
        <f t="shared" si="38"/>
        <v>19.999749999999999</v>
      </c>
      <c r="U60" s="38"/>
      <c r="V60" s="43">
        <f t="shared" si="47"/>
        <v>19.999749999999999</v>
      </c>
      <c r="W60" s="43"/>
      <c r="X60" s="43">
        <f t="shared" si="48"/>
        <v>799.99</v>
      </c>
      <c r="Y60" s="38"/>
      <c r="AA60" s="46">
        <v>8</v>
      </c>
      <c r="AB60" s="46"/>
      <c r="AC60" s="52">
        <f t="shared" si="53"/>
        <v>766.03235461761028</v>
      </c>
      <c r="AD60" s="46"/>
      <c r="AE60" s="52">
        <f t="shared" si="39"/>
        <v>7.9244726339752773</v>
      </c>
      <c r="AF60" s="46"/>
      <c r="AG60" s="52">
        <f t="shared" si="40"/>
        <v>19.150808865440254</v>
      </c>
      <c r="AH60" s="46"/>
      <c r="AI60" s="52">
        <f t="shared" si="41"/>
        <v>27.075281499415532</v>
      </c>
      <c r="AJ60" s="52"/>
      <c r="AK60" s="52">
        <f t="shared" si="49"/>
        <v>758.10788198363502</v>
      </c>
      <c r="AL60" s="46"/>
      <c r="AN60" s="55">
        <v>8</v>
      </c>
      <c r="AO60" s="55"/>
      <c r="AP60" s="60">
        <f t="shared" si="54"/>
        <v>694.61967200819845</v>
      </c>
      <c r="AQ60" s="55"/>
      <c r="AR60" s="60">
        <f t="shared" si="42"/>
        <v>16.595345078813704</v>
      </c>
      <c r="AS60" s="55"/>
      <c r="AT60" s="60">
        <f t="shared" si="43"/>
        <v>17.365491800204961</v>
      </c>
      <c r="AU60" s="55"/>
      <c r="AV60" s="60">
        <f t="shared" si="44"/>
        <v>33.960836879018665</v>
      </c>
      <c r="AW60" s="60"/>
      <c r="AX60" s="60">
        <f t="shared" si="50"/>
        <v>678.02432692938476</v>
      </c>
      <c r="AY60" s="55"/>
    </row>
    <row r="61" spans="1:51" x14ac:dyDescent="0.25">
      <c r="A61" s="27">
        <v>9</v>
      </c>
      <c r="B61" s="27"/>
      <c r="C61" s="33">
        <f t="shared" si="51"/>
        <v>622.2144444444441</v>
      </c>
      <c r="D61" s="27"/>
      <c r="E61" s="33">
        <f t="shared" si="55"/>
        <v>22.221944444444446</v>
      </c>
      <c r="F61" s="27"/>
      <c r="G61" s="33">
        <f t="shared" si="37"/>
        <v>15.5553611111111</v>
      </c>
      <c r="H61" s="27"/>
      <c r="I61" s="33">
        <f t="shared" si="45"/>
        <v>37.777305555555543</v>
      </c>
      <c r="J61" s="33"/>
      <c r="K61" s="33">
        <f t="shared" si="46"/>
        <v>599.99249999999961</v>
      </c>
      <c r="L61" s="27"/>
      <c r="N61" s="37">
        <v>9</v>
      </c>
      <c r="O61" s="37"/>
      <c r="P61" s="41">
        <f t="shared" si="52"/>
        <v>799.99</v>
      </c>
      <c r="Q61" s="37"/>
      <c r="R61" s="41">
        <f>0</f>
        <v>0</v>
      </c>
      <c r="S61" s="37"/>
      <c r="T61" s="41">
        <f t="shared" si="38"/>
        <v>19.999749999999999</v>
      </c>
      <c r="U61" s="37"/>
      <c r="V61" s="41">
        <f t="shared" si="47"/>
        <v>19.999749999999999</v>
      </c>
      <c r="W61" s="41"/>
      <c r="X61" s="41">
        <f t="shared" si="48"/>
        <v>799.99</v>
      </c>
      <c r="Y61" s="37"/>
      <c r="AA61" s="45">
        <v>9</v>
      </c>
      <c r="AB61" s="45"/>
      <c r="AC61" s="49">
        <f t="shared" si="53"/>
        <v>758.10788198363502</v>
      </c>
      <c r="AD61" s="45"/>
      <c r="AE61" s="49">
        <f t="shared" si="39"/>
        <v>8.7994664873100419</v>
      </c>
      <c r="AF61" s="45"/>
      <c r="AG61" s="49">
        <f t="shared" si="40"/>
        <v>18.952697049590874</v>
      </c>
      <c r="AH61" s="45"/>
      <c r="AI61" s="49">
        <f t="shared" si="41"/>
        <v>27.752163536900916</v>
      </c>
      <c r="AJ61" s="49"/>
      <c r="AK61" s="49">
        <f t="shared" si="49"/>
        <v>749.30841549632498</v>
      </c>
      <c r="AL61" s="45"/>
      <c r="AN61" s="54">
        <v>9</v>
      </c>
      <c r="AO61" s="54"/>
      <c r="AP61" s="58">
        <f t="shared" si="54"/>
        <v>678.02432692938476</v>
      </c>
      <c r="AQ61" s="54"/>
      <c r="AR61" s="58">
        <f t="shared" si="42"/>
        <v>17.010228705784048</v>
      </c>
      <c r="AS61" s="54"/>
      <c r="AT61" s="58">
        <f t="shared" si="43"/>
        <v>16.950608173234617</v>
      </c>
      <c r="AU61" s="54"/>
      <c r="AV61" s="58">
        <f t="shared" si="44"/>
        <v>33.960836879018665</v>
      </c>
      <c r="AW61" s="58"/>
      <c r="AX61" s="58">
        <f t="shared" si="50"/>
        <v>661.01409822360074</v>
      </c>
      <c r="AY61" s="54"/>
    </row>
    <row r="62" spans="1:51" x14ac:dyDescent="0.25">
      <c r="A62" s="28">
        <v>10</v>
      </c>
      <c r="B62" s="28"/>
      <c r="C62" s="35">
        <f t="shared" si="51"/>
        <v>599.99249999999961</v>
      </c>
      <c r="D62" s="28"/>
      <c r="E62" s="35">
        <f t="shared" si="55"/>
        <v>22.221944444444446</v>
      </c>
      <c r="F62" s="28"/>
      <c r="G62" s="35">
        <f t="shared" si="37"/>
        <v>14.999812499999988</v>
      </c>
      <c r="H62" s="28"/>
      <c r="I62" s="35">
        <f t="shared" si="45"/>
        <v>37.221756944444436</v>
      </c>
      <c r="J62" s="35"/>
      <c r="K62" s="35">
        <f t="shared" si="46"/>
        <v>577.77055555555512</v>
      </c>
      <c r="L62" s="28"/>
      <c r="N62" s="38">
        <v>10</v>
      </c>
      <c r="O62" s="38"/>
      <c r="P62" s="43">
        <f t="shared" si="52"/>
        <v>799.99</v>
      </c>
      <c r="Q62" s="38"/>
      <c r="R62" s="43">
        <f>0</f>
        <v>0</v>
      </c>
      <c r="S62" s="38"/>
      <c r="T62" s="43">
        <f t="shared" si="38"/>
        <v>19.999749999999999</v>
      </c>
      <c r="U62" s="38"/>
      <c r="V62" s="43">
        <f t="shared" si="47"/>
        <v>19.999749999999999</v>
      </c>
      <c r="W62" s="43"/>
      <c r="X62" s="43">
        <f t="shared" si="48"/>
        <v>799.99</v>
      </c>
      <c r="Y62" s="38"/>
      <c r="AA62" s="46">
        <v>10</v>
      </c>
      <c r="AB62" s="46"/>
      <c r="AC62" s="52">
        <f t="shared" si="53"/>
        <v>749.30841549632498</v>
      </c>
      <c r="AD62" s="46"/>
      <c r="AE62" s="52">
        <f t="shared" si="39"/>
        <v>9.7132572379153146</v>
      </c>
      <c r="AF62" s="46"/>
      <c r="AG62" s="52">
        <f t="shared" si="40"/>
        <v>18.732710387408122</v>
      </c>
      <c r="AH62" s="46"/>
      <c r="AI62" s="52">
        <f t="shared" si="41"/>
        <v>28.445967625323437</v>
      </c>
      <c r="AJ62" s="52"/>
      <c r="AK62" s="52">
        <f t="shared" si="49"/>
        <v>739.5951582584097</v>
      </c>
      <c r="AL62" s="46"/>
      <c r="AN62" s="55">
        <v>10</v>
      </c>
      <c r="AO62" s="55"/>
      <c r="AP62" s="60">
        <f t="shared" si="54"/>
        <v>661.01409822360074</v>
      </c>
      <c r="AQ62" s="55"/>
      <c r="AR62" s="60">
        <f t="shared" si="42"/>
        <v>17.435484423428647</v>
      </c>
      <c r="AS62" s="55"/>
      <c r="AT62" s="60">
        <f t="shared" si="43"/>
        <v>16.525352455590017</v>
      </c>
      <c r="AU62" s="55"/>
      <c r="AV62" s="60">
        <f t="shared" si="44"/>
        <v>33.960836879018665</v>
      </c>
      <c r="AW62" s="60"/>
      <c r="AX62" s="60">
        <f t="shared" si="50"/>
        <v>643.57861380017209</v>
      </c>
      <c r="AY62" s="55"/>
    </row>
    <row r="63" spans="1:51" x14ac:dyDescent="0.25">
      <c r="A63" s="27">
        <v>11</v>
      </c>
      <c r="B63" s="27"/>
      <c r="C63" s="33">
        <f t="shared" si="51"/>
        <v>577.77055555555512</v>
      </c>
      <c r="D63" s="27"/>
      <c r="E63" s="33">
        <f t="shared" si="55"/>
        <v>22.221944444444446</v>
      </c>
      <c r="F63" s="27"/>
      <c r="G63" s="33">
        <f t="shared" si="37"/>
        <v>14.444263888888877</v>
      </c>
      <c r="H63" s="27"/>
      <c r="I63" s="33">
        <f t="shared" si="45"/>
        <v>36.666208333333323</v>
      </c>
      <c r="J63" s="33"/>
      <c r="K63" s="33">
        <f t="shared" si="46"/>
        <v>555.54861111111063</v>
      </c>
      <c r="L63" s="27"/>
      <c r="N63" s="37">
        <v>11</v>
      </c>
      <c r="O63" s="37"/>
      <c r="P63" s="41">
        <f t="shared" si="52"/>
        <v>799.99</v>
      </c>
      <c r="Q63" s="37"/>
      <c r="R63" s="41">
        <f>0</f>
        <v>0</v>
      </c>
      <c r="S63" s="37"/>
      <c r="T63" s="41">
        <f t="shared" si="38"/>
        <v>19.999749999999999</v>
      </c>
      <c r="U63" s="37"/>
      <c r="V63" s="41">
        <f t="shared" si="47"/>
        <v>19.999749999999999</v>
      </c>
      <c r="W63" s="41"/>
      <c r="X63" s="41">
        <f t="shared" si="48"/>
        <v>799.99</v>
      </c>
      <c r="Y63" s="37"/>
      <c r="AA63" s="45">
        <v>11</v>
      </c>
      <c r="AB63" s="45"/>
      <c r="AC63" s="49">
        <f t="shared" si="53"/>
        <v>739.5951582584097</v>
      </c>
      <c r="AD63" s="45"/>
      <c r="AE63" s="49">
        <f t="shared" si="39"/>
        <v>10.667237859496282</v>
      </c>
      <c r="AF63" s="45"/>
      <c r="AG63" s="49">
        <f t="shared" si="40"/>
        <v>18.489878956460242</v>
      </c>
      <c r="AH63" s="45"/>
      <c r="AI63" s="49">
        <f t="shared" si="41"/>
        <v>29.157116815956524</v>
      </c>
      <c r="AJ63" s="49"/>
      <c r="AK63" s="49">
        <f t="shared" si="49"/>
        <v>728.92792039891344</v>
      </c>
      <c r="AL63" s="45"/>
      <c r="AN63" s="54">
        <v>11</v>
      </c>
      <c r="AO63" s="54"/>
      <c r="AP63" s="58">
        <f t="shared" si="54"/>
        <v>643.57861380017209</v>
      </c>
      <c r="AQ63" s="54"/>
      <c r="AR63" s="58">
        <f t="shared" si="42"/>
        <v>17.871371534014365</v>
      </c>
      <c r="AS63" s="54"/>
      <c r="AT63" s="58">
        <f t="shared" si="43"/>
        <v>16.089465345004299</v>
      </c>
      <c r="AU63" s="54"/>
      <c r="AV63" s="58">
        <f t="shared" si="44"/>
        <v>33.960836879018665</v>
      </c>
      <c r="AW63" s="58"/>
      <c r="AX63" s="58">
        <f t="shared" si="50"/>
        <v>625.70724226615778</v>
      </c>
      <c r="AY63" s="54"/>
    </row>
    <row r="64" spans="1:51" x14ac:dyDescent="0.25">
      <c r="A64" s="28">
        <v>12</v>
      </c>
      <c r="B64" s="28"/>
      <c r="C64" s="35">
        <f t="shared" si="51"/>
        <v>555.54861111111063</v>
      </c>
      <c r="D64" s="28"/>
      <c r="E64" s="35">
        <f t="shared" si="55"/>
        <v>22.221944444444446</v>
      </c>
      <c r="F64" s="28"/>
      <c r="G64" s="35">
        <f t="shared" si="37"/>
        <v>13.888715277777765</v>
      </c>
      <c r="H64" s="28"/>
      <c r="I64" s="35">
        <f t="shared" si="45"/>
        <v>36.110659722222209</v>
      </c>
      <c r="J64" s="35"/>
      <c r="K64" s="35">
        <f t="shared" si="46"/>
        <v>533.32666666666614</v>
      </c>
      <c r="L64" s="28"/>
      <c r="N64" s="38">
        <v>12</v>
      </c>
      <c r="O64" s="38"/>
      <c r="P64" s="43">
        <f t="shared" si="52"/>
        <v>799.99</v>
      </c>
      <c r="Q64" s="38"/>
      <c r="R64" s="43">
        <f>0</f>
        <v>0</v>
      </c>
      <c r="S64" s="38"/>
      <c r="T64" s="43">
        <f t="shared" si="38"/>
        <v>19.999749999999999</v>
      </c>
      <c r="U64" s="38"/>
      <c r="V64" s="43">
        <f t="shared" si="47"/>
        <v>19.999749999999999</v>
      </c>
      <c r="W64" s="43"/>
      <c r="X64" s="43">
        <f t="shared" si="48"/>
        <v>799.99</v>
      </c>
      <c r="Y64" s="38"/>
      <c r="AA64" s="46">
        <v>12</v>
      </c>
      <c r="AB64" s="46"/>
      <c r="AC64" s="52">
        <f t="shared" si="53"/>
        <v>728.92792039891344</v>
      </c>
      <c r="AD64" s="46"/>
      <c r="AE64" s="52">
        <f t="shared" si="39"/>
        <v>11.6628467263826</v>
      </c>
      <c r="AF64" s="46"/>
      <c r="AG64" s="52">
        <f t="shared" si="40"/>
        <v>18.223198009972833</v>
      </c>
      <c r="AH64" s="46"/>
      <c r="AI64" s="52">
        <f t="shared" si="41"/>
        <v>29.886044736355434</v>
      </c>
      <c r="AJ64" s="52"/>
      <c r="AK64" s="52">
        <f t="shared" si="49"/>
        <v>717.26507367253089</v>
      </c>
      <c r="AL64" s="46"/>
      <c r="AN64" s="55">
        <v>12</v>
      </c>
      <c r="AO64" s="55"/>
      <c r="AP64" s="60">
        <f t="shared" si="54"/>
        <v>625.70724226615778</v>
      </c>
      <c r="AQ64" s="55"/>
      <c r="AR64" s="60">
        <f t="shared" si="42"/>
        <v>18.318155822364723</v>
      </c>
      <c r="AS64" s="55"/>
      <c r="AT64" s="60">
        <f t="shared" si="43"/>
        <v>15.642681056653943</v>
      </c>
      <c r="AU64" s="55"/>
      <c r="AV64" s="60">
        <f t="shared" si="44"/>
        <v>33.960836879018665</v>
      </c>
      <c r="AW64" s="60"/>
      <c r="AX64" s="60">
        <f t="shared" si="50"/>
        <v>607.38908644379308</v>
      </c>
      <c r="AY64" s="55"/>
    </row>
    <row r="65" spans="1:51" x14ac:dyDescent="0.25">
      <c r="A65" s="27">
        <v>13</v>
      </c>
      <c r="B65" s="27"/>
      <c r="C65" s="33">
        <f t="shared" si="51"/>
        <v>533.32666666666614</v>
      </c>
      <c r="D65" s="27"/>
      <c r="E65" s="33">
        <f t="shared" si="55"/>
        <v>22.221944444444446</v>
      </c>
      <c r="F65" s="27"/>
      <c r="G65" s="33">
        <f t="shared" si="37"/>
        <v>13.333166666666653</v>
      </c>
      <c r="H65" s="27"/>
      <c r="I65" s="33">
        <f t="shared" si="45"/>
        <v>35.555111111111103</v>
      </c>
      <c r="J65" s="33"/>
      <c r="K65" s="33">
        <f t="shared" si="46"/>
        <v>511.10472222222171</v>
      </c>
      <c r="L65" s="27"/>
      <c r="N65" s="37">
        <v>13</v>
      </c>
      <c r="O65" s="37"/>
      <c r="P65" s="41">
        <f t="shared" si="52"/>
        <v>799.99</v>
      </c>
      <c r="Q65" s="37"/>
      <c r="R65" s="41">
        <f>0</f>
        <v>0</v>
      </c>
      <c r="S65" s="37"/>
      <c r="T65" s="41">
        <f t="shared" si="38"/>
        <v>19.999749999999999</v>
      </c>
      <c r="U65" s="37"/>
      <c r="V65" s="41">
        <f t="shared" si="47"/>
        <v>19.999749999999999</v>
      </c>
      <c r="W65" s="41"/>
      <c r="X65" s="41">
        <f t="shared" si="48"/>
        <v>799.99</v>
      </c>
      <c r="Y65" s="37"/>
      <c r="AA65" s="45">
        <v>13</v>
      </c>
      <c r="AB65" s="45"/>
      <c r="AC65" s="49">
        <f t="shared" si="53"/>
        <v>717.26507367253089</v>
      </c>
      <c r="AD65" s="45"/>
      <c r="AE65" s="49">
        <f t="shared" si="39"/>
        <v>12.701569012951051</v>
      </c>
      <c r="AF65" s="45"/>
      <c r="AG65" s="49">
        <f t="shared" si="40"/>
        <v>17.931626841813269</v>
      </c>
      <c r="AH65" s="45"/>
      <c r="AI65" s="49">
        <f t="shared" si="41"/>
        <v>30.63319585476432</v>
      </c>
      <c r="AJ65" s="49"/>
      <c r="AK65" s="49">
        <f t="shared" si="49"/>
        <v>704.56350465957985</v>
      </c>
      <c r="AL65" s="45"/>
      <c r="AN65" s="54">
        <v>13</v>
      </c>
      <c r="AO65" s="54"/>
      <c r="AP65" s="58">
        <f t="shared" si="54"/>
        <v>607.38908644379308</v>
      </c>
      <c r="AQ65" s="54"/>
      <c r="AR65" s="58">
        <f t="shared" si="42"/>
        <v>18.776109717923838</v>
      </c>
      <c r="AS65" s="54"/>
      <c r="AT65" s="58">
        <f t="shared" si="43"/>
        <v>15.184727161094825</v>
      </c>
      <c r="AU65" s="54"/>
      <c r="AV65" s="58">
        <f t="shared" si="44"/>
        <v>33.960836879018665</v>
      </c>
      <c r="AW65" s="58"/>
      <c r="AX65" s="58">
        <f t="shared" si="50"/>
        <v>588.6129767258692</v>
      </c>
      <c r="AY65" s="54"/>
    </row>
    <row r="66" spans="1:51" x14ac:dyDescent="0.25">
      <c r="A66" s="28">
        <v>14</v>
      </c>
      <c r="B66" s="28"/>
      <c r="C66" s="35">
        <f t="shared" si="51"/>
        <v>511.10472222222171</v>
      </c>
      <c r="D66" s="28"/>
      <c r="E66" s="35">
        <f t="shared" si="55"/>
        <v>22.221944444444446</v>
      </c>
      <c r="F66" s="28"/>
      <c r="G66" s="35">
        <f t="shared" si="37"/>
        <v>12.777618055555541</v>
      </c>
      <c r="H66" s="28"/>
      <c r="I66" s="35">
        <f t="shared" si="45"/>
        <v>34.999562499999989</v>
      </c>
      <c r="J66" s="35"/>
      <c r="K66" s="35">
        <f t="shared" si="46"/>
        <v>488.88277777777728</v>
      </c>
      <c r="L66" s="28"/>
      <c r="N66" s="38">
        <v>14</v>
      </c>
      <c r="O66" s="38"/>
      <c r="P66" s="43">
        <f t="shared" si="52"/>
        <v>799.99</v>
      </c>
      <c r="Q66" s="38"/>
      <c r="R66" s="43">
        <f>0</f>
        <v>0</v>
      </c>
      <c r="S66" s="38"/>
      <c r="T66" s="43">
        <f t="shared" si="38"/>
        <v>19.999749999999999</v>
      </c>
      <c r="U66" s="38"/>
      <c r="V66" s="43">
        <f t="shared" si="47"/>
        <v>19.999749999999999</v>
      </c>
      <c r="W66" s="43"/>
      <c r="X66" s="43">
        <f t="shared" si="48"/>
        <v>799.99</v>
      </c>
      <c r="Y66" s="38"/>
      <c r="AA66" s="46">
        <v>14</v>
      </c>
      <c r="AB66" s="46"/>
      <c r="AC66" s="52">
        <f t="shared" si="53"/>
        <v>704.56350465957985</v>
      </c>
      <c r="AD66" s="46"/>
      <c r="AE66" s="52">
        <f t="shared" si="39"/>
        <v>13.784938134643927</v>
      </c>
      <c r="AF66" s="46"/>
      <c r="AG66" s="52">
        <f t="shared" si="40"/>
        <v>17.614087616489496</v>
      </c>
      <c r="AH66" s="46"/>
      <c r="AI66" s="52">
        <f t="shared" si="41"/>
        <v>31.399025751133422</v>
      </c>
      <c r="AJ66" s="52"/>
      <c r="AK66" s="52">
        <f t="shared" si="49"/>
        <v>690.77856652493597</v>
      </c>
      <c r="AL66" s="46"/>
      <c r="AN66" s="55">
        <v>14</v>
      </c>
      <c r="AO66" s="55"/>
      <c r="AP66" s="60">
        <f t="shared" si="54"/>
        <v>588.6129767258692</v>
      </c>
      <c r="AQ66" s="55"/>
      <c r="AR66" s="60">
        <f t="shared" si="42"/>
        <v>19.245512460871936</v>
      </c>
      <c r="AS66" s="55"/>
      <c r="AT66" s="60">
        <f t="shared" si="43"/>
        <v>14.715324418146729</v>
      </c>
      <c r="AU66" s="55"/>
      <c r="AV66" s="60">
        <f t="shared" si="44"/>
        <v>33.960836879018665</v>
      </c>
      <c r="AW66" s="60"/>
      <c r="AX66" s="60">
        <f t="shared" si="50"/>
        <v>569.36746426499724</v>
      </c>
      <c r="AY66" s="55"/>
    </row>
    <row r="67" spans="1:51" x14ac:dyDescent="0.25">
      <c r="A67" s="27">
        <v>15</v>
      </c>
      <c r="B67" s="27"/>
      <c r="C67" s="33">
        <f t="shared" si="51"/>
        <v>488.88277777777728</v>
      </c>
      <c r="D67" s="27"/>
      <c r="E67" s="33">
        <f t="shared" si="55"/>
        <v>22.221944444444446</v>
      </c>
      <c r="F67" s="27"/>
      <c r="G67" s="33">
        <f t="shared" si="37"/>
        <v>12.222069444444431</v>
      </c>
      <c r="H67" s="27"/>
      <c r="I67" s="33">
        <f t="shared" si="45"/>
        <v>34.444013888888875</v>
      </c>
      <c r="J67" s="33"/>
      <c r="K67" s="33">
        <f t="shared" si="46"/>
        <v>466.66083333333285</v>
      </c>
      <c r="L67" s="27"/>
      <c r="N67" s="37">
        <v>15</v>
      </c>
      <c r="O67" s="37"/>
      <c r="P67" s="41">
        <f t="shared" si="52"/>
        <v>799.99</v>
      </c>
      <c r="Q67" s="37"/>
      <c r="R67" s="41">
        <f>0</f>
        <v>0</v>
      </c>
      <c r="S67" s="37"/>
      <c r="T67" s="41">
        <f t="shared" si="38"/>
        <v>19.999749999999999</v>
      </c>
      <c r="U67" s="37"/>
      <c r="V67" s="41">
        <f t="shared" si="47"/>
        <v>19.999749999999999</v>
      </c>
      <c r="W67" s="41"/>
      <c r="X67" s="41">
        <f t="shared" si="48"/>
        <v>799.99</v>
      </c>
      <c r="Y67" s="37"/>
      <c r="AA67" s="45">
        <v>15</v>
      </c>
      <c r="AB67" s="45"/>
      <c r="AC67" s="49">
        <f t="shared" si="53"/>
        <v>690.77856652493597</v>
      </c>
      <c r="AD67" s="45"/>
      <c r="AE67" s="49">
        <f t="shared" si="39"/>
        <v>14.914537231788369</v>
      </c>
      <c r="AF67" s="45"/>
      <c r="AG67" s="49">
        <f t="shared" si="40"/>
        <v>17.269464163123398</v>
      </c>
      <c r="AH67" s="45"/>
      <c r="AI67" s="49">
        <f t="shared" si="41"/>
        <v>32.184001394911768</v>
      </c>
      <c r="AJ67" s="49"/>
      <c r="AK67" s="49">
        <f t="shared" si="49"/>
        <v>675.86402929314761</v>
      </c>
      <c r="AL67" s="45"/>
      <c r="AN67" s="54">
        <v>15</v>
      </c>
      <c r="AO67" s="54"/>
      <c r="AP67" s="58">
        <f t="shared" si="54"/>
        <v>569.36746426499724</v>
      </c>
      <c r="AQ67" s="54"/>
      <c r="AR67" s="58">
        <f t="shared" si="42"/>
        <v>19.726650272393734</v>
      </c>
      <c r="AS67" s="54"/>
      <c r="AT67" s="58">
        <f t="shared" si="43"/>
        <v>14.234186606624929</v>
      </c>
      <c r="AU67" s="54"/>
      <c r="AV67" s="58">
        <f t="shared" si="44"/>
        <v>33.960836879018665</v>
      </c>
      <c r="AW67" s="58"/>
      <c r="AX67" s="58">
        <f t="shared" si="50"/>
        <v>549.64081399260351</v>
      </c>
      <c r="AY67" s="54"/>
    </row>
    <row r="68" spans="1:51" x14ac:dyDescent="0.25">
      <c r="A68" s="28">
        <v>16</v>
      </c>
      <c r="B68" s="28"/>
      <c r="C68" s="35">
        <f t="shared" si="51"/>
        <v>466.66083333333285</v>
      </c>
      <c r="D68" s="28"/>
      <c r="E68" s="35">
        <f t="shared" si="55"/>
        <v>22.221944444444446</v>
      </c>
      <c r="F68" s="28"/>
      <c r="G68" s="35">
        <f t="shared" si="37"/>
        <v>11.666520833333321</v>
      </c>
      <c r="H68" s="28"/>
      <c r="I68" s="35">
        <f t="shared" si="45"/>
        <v>33.888465277777769</v>
      </c>
      <c r="J68" s="35"/>
      <c r="K68" s="35">
        <f t="shared" si="46"/>
        <v>444.43888888888841</v>
      </c>
      <c r="L68" s="28"/>
      <c r="N68" s="38">
        <v>16</v>
      </c>
      <c r="O68" s="38"/>
      <c r="P68" s="43">
        <f t="shared" si="52"/>
        <v>799.99</v>
      </c>
      <c r="Q68" s="38"/>
      <c r="R68" s="43">
        <f>0</f>
        <v>0</v>
      </c>
      <c r="S68" s="38"/>
      <c r="T68" s="43">
        <f t="shared" si="38"/>
        <v>19.999749999999999</v>
      </c>
      <c r="U68" s="38"/>
      <c r="V68" s="43">
        <f t="shared" si="47"/>
        <v>19.999749999999999</v>
      </c>
      <c r="W68" s="43"/>
      <c r="X68" s="43">
        <f t="shared" si="48"/>
        <v>799.99</v>
      </c>
      <c r="Y68" s="38"/>
      <c r="AA68" s="46">
        <v>16</v>
      </c>
      <c r="AB68" s="46"/>
      <c r="AC68" s="52">
        <f t="shared" si="53"/>
        <v>675.86402929314761</v>
      </c>
      <c r="AD68" s="46"/>
      <c r="AE68" s="52">
        <f t="shared" si="39"/>
        <v>16.092000697455862</v>
      </c>
      <c r="AF68" s="46"/>
      <c r="AG68" s="52">
        <f t="shared" si="40"/>
        <v>16.89660073232869</v>
      </c>
      <c r="AH68" s="46"/>
      <c r="AI68" s="52">
        <f t="shared" si="41"/>
        <v>32.988601429784552</v>
      </c>
      <c r="AJ68" s="52"/>
      <c r="AK68" s="52">
        <f t="shared" si="49"/>
        <v>659.77202859569172</v>
      </c>
      <c r="AL68" s="46"/>
      <c r="AN68" s="55">
        <v>16</v>
      </c>
      <c r="AO68" s="55"/>
      <c r="AP68" s="60">
        <f t="shared" si="54"/>
        <v>549.64081399260351</v>
      </c>
      <c r="AQ68" s="55"/>
      <c r="AR68" s="60">
        <f t="shared" si="42"/>
        <v>20.219816529203577</v>
      </c>
      <c r="AS68" s="55"/>
      <c r="AT68" s="60">
        <f t="shared" si="43"/>
        <v>13.741020349815086</v>
      </c>
      <c r="AU68" s="55"/>
      <c r="AV68" s="60">
        <f t="shared" si="44"/>
        <v>33.960836879018665</v>
      </c>
      <c r="AW68" s="60"/>
      <c r="AX68" s="60">
        <f t="shared" si="50"/>
        <v>529.42099746339989</v>
      </c>
      <c r="AY68" s="55"/>
    </row>
    <row r="69" spans="1:51" x14ac:dyDescent="0.25">
      <c r="A69" s="27">
        <v>17</v>
      </c>
      <c r="B69" s="27"/>
      <c r="C69" s="33">
        <f t="shared" si="51"/>
        <v>444.43888888888841</v>
      </c>
      <c r="D69" s="27"/>
      <c r="E69" s="33">
        <f t="shared" si="55"/>
        <v>22.221944444444446</v>
      </c>
      <c r="F69" s="27"/>
      <c r="G69" s="33">
        <f t="shared" si="37"/>
        <v>11.110972222222209</v>
      </c>
      <c r="H69" s="27"/>
      <c r="I69" s="33">
        <f t="shared" si="45"/>
        <v>33.332916666666655</v>
      </c>
      <c r="J69" s="33"/>
      <c r="K69" s="33">
        <f t="shared" si="46"/>
        <v>422.21694444444398</v>
      </c>
      <c r="L69" s="27"/>
      <c r="N69" s="37">
        <v>17</v>
      </c>
      <c r="O69" s="37"/>
      <c r="P69" s="41">
        <f t="shared" si="52"/>
        <v>799.99</v>
      </c>
      <c r="Q69" s="37"/>
      <c r="R69" s="41">
        <f>0</f>
        <v>0</v>
      </c>
      <c r="S69" s="37"/>
      <c r="T69" s="41">
        <f t="shared" si="38"/>
        <v>19.999749999999999</v>
      </c>
      <c r="U69" s="37"/>
      <c r="V69" s="41">
        <f t="shared" si="47"/>
        <v>19.999749999999999</v>
      </c>
      <c r="W69" s="41"/>
      <c r="X69" s="41">
        <f t="shared" si="48"/>
        <v>799.99</v>
      </c>
      <c r="Y69" s="37"/>
      <c r="AA69" s="45">
        <v>17</v>
      </c>
      <c r="AB69" s="45"/>
      <c r="AC69" s="49">
        <f t="shared" si="53"/>
        <v>659.77202859569172</v>
      </c>
      <c r="AD69" s="45"/>
      <c r="AE69" s="49">
        <f t="shared" si="39"/>
        <v>17.319015750636872</v>
      </c>
      <c r="AF69" s="45"/>
      <c r="AG69" s="49">
        <f t="shared" si="40"/>
        <v>16.49430071489229</v>
      </c>
      <c r="AH69" s="45"/>
      <c r="AI69" s="49">
        <f t="shared" si="41"/>
        <v>33.813316465529162</v>
      </c>
      <c r="AJ69" s="49"/>
      <c r="AK69" s="49">
        <f t="shared" si="49"/>
        <v>642.4530128450549</v>
      </c>
      <c r="AL69" s="45"/>
      <c r="AN69" s="54">
        <v>17</v>
      </c>
      <c r="AO69" s="54"/>
      <c r="AP69" s="58">
        <f t="shared" si="54"/>
        <v>529.42099746339989</v>
      </c>
      <c r="AQ69" s="54"/>
      <c r="AR69" s="58">
        <f t="shared" si="42"/>
        <v>20.72531194243367</v>
      </c>
      <c r="AS69" s="54"/>
      <c r="AT69" s="58">
        <f t="shared" si="43"/>
        <v>13.235524936584996</v>
      </c>
      <c r="AU69" s="54"/>
      <c r="AV69" s="58">
        <f t="shared" si="44"/>
        <v>33.960836879018665</v>
      </c>
      <c r="AW69" s="58"/>
      <c r="AX69" s="58">
        <f t="shared" si="50"/>
        <v>508.69568552096621</v>
      </c>
      <c r="AY69" s="54"/>
    </row>
    <row r="70" spans="1:51" x14ac:dyDescent="0.25">
      <c r="A70" s="28">
        <v>18</v>
      </c>
      <c r="B70" s="28"/>
      <c r="C70" s="35">
        <f t="shared" si="51"/>
        <v>422.21694444444398</v>
      </c>
      <c r="D70" s="28"/>
      <c r="E70" s="35">
        <f t="shared" si="55"/>
        <v>22.221944444444446</v>
      </c>
      <c r="F70" s="28"/>
      <c r="G70" s="35">
        <f t="shared" si="37"/>
        <v>10.555423611111099</v>
      </c>
      <c r="H70" s="28"/>
      <c r="I70" s="35">
        <f t="shared" si="45"/>
        <v>32.777368055555542</v>
      </c>
      <c r="J70" s="35"/>
      <c r="K70" s="35">
        <f t="shared" si="46"/>
        <v>399.99499999999955</v>
      </c>
      <c r="L70" s="28"/>
      <c r="N70" s="38">
        <v>18</v>
      </c>
      <c r="O70" s="38"/>
      <c r="P70" s="43">
        <f t="shared" si="52"/>
        <v>799.99</v>
      </c>
      <c r="Q70" s="38"/>
      <c r="R70" s="43">
        <f>0</f>
        <v>0</v>
      </c>
      <c r="S70" s="38"/>
      <c r="T70" s="43">
        <f t="shared" si="38"/>
        <v>19.999749999999999</v>
      </c>
      <c r="U70" s="38"/>
      <c r="V70" s="43">
        <f t="shared" si="47"/>
        <v>19.999749999999999</v>
      </c>
      <c r="W70" s="43"/>
      <c r="X70" s="43">
        <f t="shared" si="48"/>
        <v>799.99</v>
      </c>
      <c r="Y70" s="38"/>
      <c r="AA70" s="46">
        <v>18</v>
      </c>
      <c r="AB70" s="46"/>
      <c r="AC70" s="52">
        <f t="shared" si="53"/>
        <v>642.4530128450549</v>
      </c>
      <c r="AD70" s="46"/>
      <c r="AE70" s="52">
        <f t="shared" si="39"/>
        <v>18.597324056041021</v>
      </c>
      <c r="AF70" s="46"/>
      <c r="AG70" s="52">
        <f t="shared" si="40"/>
        <v>16.061325321126372</v>
      </c>
      <c r="AH70" s="46"/>
      <c r="AI70" s="52">
        <f t="shared" si="41"/>
        <v>34.658649377167393</v>
      </c>
      <c r="AJ70" s="52"/>
      <c r="AK70" s="52">
        <f t="shared" si="49"/>
        <v>623.85568878901393</v>
      </c>
      <c r="AL70" s="46"/>
      <c r="AN70" s="55">
        <v>18</v>
      </c>
      <c r="AO70" s="55"/>
      <c r="AP70" s="60">
        <f t="shared" si="54"/>
        <v>508.69568552096621</v>
      </c>
      <c r="AQ70" s="55"/>
      <c r="AR70" s="60">
        <f t="shared" si="42"/>
        <v>21.243444740994512</v>
      </c>
      <c r="AS70" s="55"/>
      <c r="AT70" s="60">
        <f t="shared" si="43"/>
        <v>12.717392138024154</v>
      </c>
      <c r="AU70" s="55"/>
      <c r="AV70" s="60">
        <f t="shared" si="44"/>
        <v>33.960836879018665</v>
      </c>
      <c r="AW70" s="60"/>
      <c r="AX70" s="60">
        <f t="shared" si="50"/>
        <v>487.4522407799717</v>
      </c>
      <c r="AY70" s="55"/>
    </row>
    <row r="71" spans="1:51" x14ac:dyDescent="0.25">
      <c r="A71" s="27">
        <v>19</v>
      </c>
      <c r="B71" s="27"/>
      <c r="C71" s="33">
        <f t="shared" si="51"/>
        <v>399.99499999999955</v>
      </c>
      <c r="D71" s="27"/>
      <c r="E71" s="33">
        <f t="shared" si="55"/>
        <v>22.221944444444446</v>
      </c>
      <c r="F71" s="27"/>
      <c r="G71" s="33">
        <f t="shared" si="37"/>
        <v>9.9998749999999887</v>
      </c>
      <c r="H71" s="27"/>
      <c r="I71" s="33">
        <f t="shared" si="45"/>
        <v>32.221819444444435</v>
      </c>
      <c r="J71" s="33"/>
      <c r="K71" s="33">
        <f t="shared" si="46"/>
        <v>377.77305555555512</v>
      </c>
      <c r="L71" s="27"/>
      <c r="N71" s="37">
        <v>19</v>
      </c>
      <c r="O71" s="37"/>
      <c r="P71" s="41">
        <f t="shared" si="52"/>
        <v>799.99</v>
      </c>
      <c r="Q71" s="37"/>
      <c r="R71" s="41">
        <f>0</f>
        <v>0</v>
      </c>
      <c r="S71" s="37"/>
      <c r="T71" s="41">
        <f t="shared" si="38"/>
        <v>19.999749999999999</v>
      </c>
      <c r="U71" s="37"/>
      <c r="V71" s="41">
        <f t="shared" si="47"/>
        <v>19.999749999999999</v>
      </c>
      <c r="W71" s="41"/>
      <c r="X71" s="41">
        <f t="shared" si="48"/>
        <v>799.99</v>
      </c>
      <c r="Y71" s="37"/>
      <c r="AA71" s="45">
        <v>19</v>
      </c>
      <c r="AB71" s="45"/>
      <c r="AC71" s="49">
        <f t="shared" si="53"/>
        <v>623.85568878901393</v>
      </c>
      <c r="AD71" s="45"/>
      <c r="AE71" s="49">
        <f t="shared" si="39"/>
        <v>19.928723391871237</v>
      </c>
      <c r="AF71" s="45"/>
      <c r="AG71" s="49">
        <f t="shared" si="40"/>
        <v>15.596392219725347</v>
      </c>
      <c r="AH71" s="45"/>
      <c r="AI71" s="49">
        <f t="shared" si="41"/>
        <v>35.525115611596583</v>
      </c>
      <c r="AJ71" s="49"/>
      <c r="AK71" s="49">
        <f t="shared" si="49"/>
        <v>603.92696539714268</v>
      </c>
      <c r="AL71" s="45"/>
      <c r="AN71" s="54">
        <v>19</v>
      </c>
      <c r="AO71" s="54"/>
      <c r="AP71" s="58">
        <f t="shared" si="54"/>
        <v>487.4522407799717</v>
      </c>
      <c r="AQ71" s="54"/>
      <c r="AR71" s="58">
        <f t="shared" si="42"/>
        <v>21.774530859519373</v>
      </c>
      <c r="AS71" s="54"/>
      <c r="AT71" s="58">
        <f t="shared" si="43"/>
        <v>12.186306019499291</v>
      </c>
      <c r="AU71" s="54"/>
      <c r="AV71" s="58">
        <f t="shared" si="44"/>
        <v>33.960836879018665</v>
      </c>
      <c r="AW71" s="58"/>
      <c r="AX71" s="58">
        <f t="shared" si="50"/>
        <v>465.67770992045234</v>
      </c>
      <c r="AY71" s="54"/>
    </row>
    <row r="72" spans="1:51" x14ac:dyDescent="0.25">
      <c r="A72" s="28">
        <v>20</v>
      </c>
      <c r="B72" s="28"/>
      <c r="C72" s="35">
        <f t="shared" si="51"/>
        <v>377.77305555555512</v>
      </c>
      <c r="D72" s="28"/>
      <c r="E72" s="35">
        <f t="shared" si="55"/>
        <v>22.221944444444446</v>
      </c>
      <c r="F72" s="28"/>
      <c r="G72" s="35">
        <f t="shared" si="37"/>
        <v>9.4443263888888769</v>
      </c>
      <c r="H72" s="28"/>
      <c r="I72" s="35">
        <f t="shared" si="45"/>
        <v>31.666270833333321</v>
      </c>
      <c r="J72" s="35"/>
      <c r="K72" s="35">
        <f t="shared" si="46"/>
        <v>355.55111111111069</v>
      </c>
      <c r="L72" s="28"/>
      <c r="N72" s="38">
        <v>20</v>
      </c>
      <c r="O72" s="38"/>
      <c r="P72" s="43">
        <f t="shared" si="52"/>
        <v>799.99</v>
      </c>
      <c r="Q72" s="38"/>
      <c r="R72" s="43">
        <f>0</f>
        <v>0</v>
      </c>
      <c r="S72" s="38"/>
      <c r="T72" s="43">
        <f t="shared" si="38"/>
        <v>19.999749999999999</v>
      </c>
      <c r="U72" s="38"/>
      <c r="V72" s="43">
        <f t="shared" si="47"/>
        <v>19.999749999999999</v>
      </c>
      <c r="W72" s="43"/>
      <c r="X72" s="43">
        <f t="shared" si="48"/>
        <v>799.99</v>
      </c>
      <c r="Y72" s="38"/>
      <c r="AA72" s="46">
        <v>20</v>
      </c>
      <c r="AB72" s="46"/>
      <c r="AC72" s="52">
        <f t="shared" si="53"/>
        <v>603.92696539714268</v>
      </c>
      <c r="AD72" s="46"/>
      <c r="AE72" s="52">
        <f t="shared" si="39"/>
        <v>21.315069366957925</v>
      </c>
      <c r="AF72" s="46"/>
      <c r="AG72" s="52">
        <f t="shared" si="40"/>
        <v>15.098174134928566</v>
      </c>
      <c r="AH72" s="46"/>
      <c r="AI72" s="52">
        <f t="shared" si="41"/>
        <v>36.413243501886491</v>
      </c>
      <c r="AJ72" s="52"/>
      <c r="AK72" s="52">
        <f t="shared" si="49"/>
        <v>582.61189603018477</v>
      </c>
      <c r="AL72" s="46"/>
      <c r="AN72" s="55">
        <v>20</v>
      </c>
      <c r="AO72" s="55"/>
      <c r="AP72" s="60">
        <f t="shared" si="54"/>
        <v>465.67770992045234</v>
      </c>
      <c r="AQ72" s="55"/>
      <c r="AR72" s="60">
        <f t="shared" si="42"/>
        <v>22.318894131007355</v>
      </c>
      <c r="AS72" s="55"/>
      <c r="AT72" s="60">
        <f t="shared" si="43"/>
        <v>11.641942748011308</v>
      </c>
      <c r="AU72" s="55"/>
      <c r="AV72" s="60">
        <f t="shared" si="44"/>
        <v>33.960836879018665</v>
      </c>
      <c r="AW72" s="60"/>
      <c r="AX72" s="60">
        <f t="shared" si="50"/>
        <v>443.35881578944498</v>
      </c>
      <c r="AY72" s="55"/>
    </row>
    <row r="73" spans="1:51" x14ac:dyDescent="0.25">
      <c r="A73" s="27">
        <v>21</v>
      </c>
      <c r="B73" s="27"/>
      <c r="C73" s="33">
        <f t="shared" si="51"/>
        <v>355.55111111111069</v>
      </c>
      <c r="D73" s="27"/>
      <c r="E73" s="33">
        <f t="shared" si="55"/>
        <v>22.221944444444446</v>
      </c>
      <c r="F73" s="27"/>
      <c r="G73" s="33">
        <f t="shared" si="37"/>
        <v>8.8887777777777668</v>
      </c>
      <c r="H73" s="27"/>
      <c r="I73" s="33">
        <f t="shared" si="45"/>
        <v>31.110722222222215</v>
      </c>
      <c r="J73" s="33"/>
      <c r="K73" s="33">
        <f t="shared" si="46"/>
        <v>333.32916666666625</v>
      </c>
      <c r="L73" s="27"/>
      <c r="N73" s="37">
        <v>21</v>
      </c>
      <c r="O73" s="37"/>
      <c r="P73" s="41">
        <f t="shared" si="52"/>
        <v>799.99</v>
      </c>
      <c r="Q73" s="37"/>
      <c r="R73" s="41">
        <f>0</f>
        <v>0</v>
      </c>
      <c r="S73" s="37"/>
      <c r="T73" s="41">
        <f t="shared" si="38"/>
        <v>19.999749999999999</v>
      </c>
      <c r="U73" s="37"/>
      <c r="V73" s="41">
        <f t="shared" si="47"/>
        <v>19.999749999999999</v>
      </c>
      <c r="W73" s="41"/>
      <c r="X73" s="41">
        <f t="shared" si="48"/>
        <v>799.99</v>
      </c>
      <c r="Y73" s="37"/>
      <c r="AA73" s="45">
        <v>21</v>
      </c>
      <c r="AB73" s="45"/>
      <c r="AC73" s="49">
        <f t="shared" si="53"/>
        <v>582.61189603018477</v>
      </c>
      <c r="AD73" s="45"/>
      <c r="AE73" s="49">
        <f t="shared" si="39"/>
        <v>22.758277188679031</v>
      </c>
      <c r="AF73" s="45"/>
      <c r="AG73" s="49">
        <f t="shared" si="40"/>
        <v>14.565297400754618</v>
      </c>
      <c r="AH73" s="45"/>
      <c r="AI73" s="49">
        <f t="shared" si="41"/>
        <v>37.323574589433647</v>
      </c>
      <c r="AJ73" s="49"/>
      <c r="AK73" s="49">
        <f t="shared" si="49"/>
        <v>559.85361884150575</v>
      </c>
      <c r="AL73" s="45"/>
      <c r="AN73" s="54">
        <v>21</v>
      </c>
      <c r="AO73" s="54"/>
      <c r="AP73" s="58">
        <f t="shared" si="54"/>
        <v>443.35881578944498</v>
      </c>
      <c r="AQ73" s="54"/>
      <c r="AR73" s="58">
        <f t="shared" si="42"/>
        <v>22.876866484282541</v>
      </c>
      <c r="AS73" s="54"/>
      <c r="AT73" s="58">
        <f t="shared" si="43"/>
        <v>11.083970394736124</v>
      </c>
      <c r="AU73" s="54"/>
      <c r="AV73" s="58">
        <f t="shared" si="44"/>
        <v>33.960836879018665</v>
      </c>
      <c r="AW73" s="58"/>
      <c r="AX73" s="58">
        <f t="shared" si="50"/>
        <v>420.48194930516246</v>
      </c>
      <c r="AY73" s="54"/>
    </row>
    <row r="74" spans="1:51" x14ac:dyDescent="0.25">
      <c r="A74" s="28">
        <v>22</v>
      </c>
      <c r="B74" s="28"/>
      <c r="C74" s="35">
        <f t="shared" si="51"/>
        <v>333.32916666666625</v>
      </c>
      <c r="D74" s="28"/>
      <c r="E74" s="35">
        <f t="shared" si="55"/>
        <v>22.221944444444446</v>
      </c>
      <c r="F74" s="28"/>
      <c r="G74" s="35">
        <f t="shared" si="37"/>
        <v>8.3332291666666549</v>
      </c>
      <c r="H74" s="28"/>
      <c r="I74" s="35">
        <f t="shared" si="45"/>
        <v>30.555173611111101</v>
      </c>
      <c r="J74" s="35"/>
      <c r="K74" s="35">
        <f t="shared" si="46"/>
        <v>311.10722222222182</v>
      </c>
      <c r="L74" s="28"/>
      <c r="N74" s="38">
        <v>22</v>
      </c>
      <c r="O74" s="38"/>
      <c r="P74" s="43">
        <f t="shared" si="52"/>
        <v>799.99</v>
      </c>
      <c r="Q74" s="38"/>
      <c r="R74" s="43">
        <f>0</f>
        <v>0</v>
      </c>
      <c r="S74" s="38"/>
      <c r="T74" s="43">
        <f t="shared" si="38"/>
        <v>19.999749999999999</v>
      </c>
      <c r="U74" s="38"/>
      <c r="V74" s="43">
        <f t="shared" si="47"/>
        <v>19.999749999999999</v>
      </c>
      <c r="W74" s="43"/>
      <c r="X74" s="43">
        <f t="shared" si="48"/>
        <v>799.99</v>
      </c>
      <c r="Y74" s="38"/>
      <c r="AA74" s="46">
        <v>22</v>
      </c>
      <c r="AB74" s="46"/>
      <c r="AC74" s="52">
        <f t="shared" si="53"/>
        <v>559.85361884150575</v>
      </c>
      <c r="AD74" s="46"/>
      <c r="AE74" s="52">
        <f t="shared" si="39"/>
        <v>24.260323483131849</v>
      </c>
      <c r="AF74" s="46"/>
      <c r="AG74" s="52">
        <f t="shared" si="40"/>
        <v>13.996340471037643</v>
      </c>
      <c r="AH74" s="46"/>
      <c r="AI74" s="52">
        <f t="shared" si="41"/>
        <v>38.25666395416949</v>
      </c>
      <c r="AJ74" s="52"/>
      <c r="AK74" s="52">
        <f t="shared" si="49"/>
        <v>535.59329535837389</v>
      </c>
      <c r="AL74" s="46"/>
      <c r="AN74" s="55">
        <v>22</v>
      </c>
      <c r="AO74" s="55"/>
      <c r="AP74" s="60">
        <f t="shared" si="54"/>
        <v>420.48194930516246</v>
      </c>
      <c r="AQ74" s="55"/>
      <c r="AR74" s="60">
        <f t="shared" si="42"/>
        <v>23.448788146389603</v>
      </c>
      <c r="AS74" s="55"/>
      <c r="AT74" s="60">
        <f t="shared" si="43"/>
        <v>10.512048732629061</v>
      </c>
      <c r="AU74" s="55"/>
      <c r="AV74" s="60">
        <f t="shared" si="44"/>
        <v>33.960836879018665</v>
      </c>
      <c r="AW74" s="60"/>
      <c r="AX74" s="60">
        <f t="shared" si="50"/>
        <v>397.03316115877283</v>
      </c>
      <c r="AY74" s="55"/>
    </row>
    <row r="75" spans="1:51" x14ac:dyDescent="0.25">
      <c r="A75" s="27">
        <v>23</v>
      </c>
      <c r="B75" s="27"/>
      <c r="C75" s="33">
        <f t="shared" si="51"/>
        <v>311.10722222222182</v>
      </c>
      <c r="D75" s="27"/>
      <c r="E75" s="33">
        <f t="shared" si="55"/>
        <v>22.221944444444446</v>
      </c>
      <c r="F75" s="27"/>
      <c r="G75" s="33">
        <f t="shared" si="37"/>
        <v>7.7776805555555448</v>
      </c>
      <c r="H75" s="27"/>
      <c r="I75" s="33">
        <f t="shared" si="45"/>
        <v>29.999624999999991</v>
      </c>
      <c r="J75" s="33"/>
      <c r="K75" s="33">
        <f t="shared" si="46"/>
        <v>288.88527777777739</v>
      </c>
      <c r="L75" s="27"/>
      <c r="N75" s="37">
        <v>23</v>
      </c>
      <c r="O75" s="37"/>
      <c r="P75" s="41">
        <f t="shared" si="52"/>
        <v>799.99</v>
      </c>
      <c r="Q75" s="37"/>
      <c r="R75" s="41">
        <f>0</f>
        <v>0</v>
      </c>
      <c r="S75" s="37"/>
      <c r="T75" s="41">
        <f t="shared" si="38"/>
        <v>19.999749999999999</v>
      </c>
      <c r="U75" s="37"/>
      <c r="V75" s="41">
        <f t="shared" si="47"/>
        <v>19.999749999999999</v>
      </c>
      <c r="W75" s="41"/>
      <c r="X75" s="41">
        <f t="shared" si="48"/>
        <v>799.99</v>
      </c>
      <c r="Y75" s="37"/>
      <c r="AA75" s="45">
        <v>23</v>
      </c>
      <c r="AB75" s="45"/>
      <c r="AC75" s="49">
        <f t="shared" si="53"/>
        <v>535.59329535837389</v>
      </c>
      <c r="AD75" s="45"/>
      <c r="AE75" s="49">
        <f t="shared" si="39"/>
        <v>25.823248169064385</v>
      </c>
      <c r="AF75" s="45"/>
      <c r="AG75" s="49">
        <f t="shared" si="40"/>
        <v>13.389832383959346</v>
      </c>
      <c r="AH75" s="45"/>
      <c r="AI75" s="49">
        <f t="shared" si="41"/>
        <v>39.21308055302373</v>
      </c>
      <c r="AJ75" s="49"/>
      <c r="AK75" s="49">
        <f t="shared" si="49"/>
        <v>509.77004718930948</v>
      </c>
      <c r="AL75" s="45"/>
      <c r="AN75" s="54">
        <v>23</v>
      </c>
      <c r="AO75" s="54"/>
      <c r="AP75" s="58">
        <f t="shared" si="54"/>
        <v>397.03316115877283</v>
      </c>
      <c r="AQ75" s="54"/>
      <c r="AR75" s="58">
        <f t="shared" si="42"/>
        <v>24.035007850049347</v>
      </c>
      <c r="AS75" s="54"/>
      <c r="AT75" s="58">
        <f t="shared" si="43"/>
        <v>9.9258290289693196</v>
      </c>
      <c r="AU75" s="54"/>
      <c r="AV75" s="58">
        <f t="shared" si="44"/>
        <v>33.960836879018665</v>
      </c>
      <c r="AW75" s="58"/>
      <c r="AX75" s="58">
        <f t="shared" si="50"/>
        <v>372.99815330872349</v>
      </c>
      <c r="AY75" s="54"/>
    </row>
    <row r="76" spans="1:51" x14ac:dyDescent="0.25">
      <c r="A76" s="28">
        <v>24</v>
      </c>
      <c r="B76" s="28"/>
      <c r="C76" s="35">
        <f t="shared" si="51"/>
        <v>288.88527777777739</v>
      </c>
      <c r="D76" s="28"/>
      <c r="E76" s="35">
        <f t="shared" si="55"/>
        <v>22.221944444444446</v>
      </c>
      <c r="F76" s="28"/>
      <c r="G76" s="35">
        <f t="shared" si="37"/>
        <v>7.2221319444444338</v>
      </c>
      <c r="H76" s="28"/>
      <c r="I76" s="35">
        <f t="shared" si="45"/>
        <v>29.444076388888881</v>
      </c>
      <c r="J76" s="35"/>
      <c r="K76" s="35">
        <f t="shared" si="46"/>
        <v>266.66333333333296</v>
      </c>
      <c r="L76" s="28"/>
      <c r="N76" s="38">
        <v>24</v>
      </c>
      <c r="O76" s="38"/>
      <c r="P76" s="43">
        <f t="shared" si="52"/>
        <v>799.99</v>
      </c>
      <c r="Q76" s="38"/>
      <c r="R76" s="43">
        <f>0</f>
        <v>0</v>
      </c>
      <c r="S76" s="38"/>
      <c r="T76" s="43">
        <f t="shared" si="38"/>
        <v>19.999749999999999</v>
      </c>
      <c r="U76" s="38"/>
      <c r="V76" s="43">
        <f t="shared" si="47"/>
        <v>19.999749999999999</v>
      </c>
      <c r="W76" s="43"/>
      <c r="X76" s="43">
        <f t="shared" si="48"/>
        <v>799.99</v>
      </c>
      <c r="Y76" s="38"/>
      <c r="AA76" s="46">
        <v>24</v>
      </c>
      <c r="AB76" s="46"/>
      <c r="AC76" s="52">
        <f t="shared" si="53"/>
        <v>509.77004718930948</v>
      </c>
      <c r="AD76" s="46"/>
      <c r="AE76" s="52">
        <f t="shared" si="39"/>
        <v>27.449156387116581</v>
      </c>
      <c r="AF76" s="46"/>
      <c r="AG76" s="52">
        <f t="shared" si="40"/>
        <v>12.744251179732736</v>
      </c>
      <c r="AH76" s="46"/>
      <c r="AI76" s="52">
        <f t="shared" si="41"/>
        <v>40.193407566849316</v>
      </c>
      <c r="AJ76" s="52"/>
      <c r="AK76" s="52">
        <f t="shared" si="49"/>
        <v>482.32089080219288</v>
      </c>
      <c r="AL76" s="46"/>
      <c r="AN76" s="55">
        <v>24</v>
      </c>
      <c r="AO76" s="55"/>
      <c r="AP76" s="60">
        <f t="shared" si="54"/>
        <v>372.99815330872349</v>
      </c>
      <c r="AQ76" s="55"/>
      <c r="AR76" s="60">
        <f t="shared" si="42"/>
        <v>24.635883046300577</v>
      </c>
      <c r="AS76" s="55"/>
      <c r="AT76" s="60">
        <f t="shared" si="43"/>
        <v>9.3249538327180872</v>
      </c>
      <c r="AU76" s="55"/>
      <c r="AV76" s="60">
        <f t="shared" si="44"/>
        <v>33.960836879018665</v>
      </c>
      <c r="AW76" s="60"/>
      <c r="AX76" s="60">
        <f t="shared" si="50"/>
        <v>348.3622702624229</v>
      </c>
      <c r="AY76" s="55"/>
    </row>
    <row r="77" spans="1:51" x14ac:dyDescent="0.25">
      <c r="A77" s="27">
        <v>25</v>
      </c>
      <c r="B77" s="27"/>
      <c r="C77" s="33">
        <f t="shared" si="51"/>
        <v>266.66333333333296</v>
      </c>
      <c r="D77" s="27"/>
      <c r="E77" s="33">
        <f t="shared" si="55"/>
        <v>22.221944444444446</v>
      </c>
      <c r="F77" s="27"/>
      <c r="G77" s="33">
        <f t="shared" si="37"/>
        <v>6.6665833333333238</v>
      </c>
      <c r="H77" s="27"/>
      <c r="I77" s="33">
        <f t="shared" si="45"/>
        <v>28.888527777777771</v>
      </c>
      <c r="J77" s="33"/>
      <c r="K77" s="33">
        <f t="shared" si="46"/>
        <v>244.44138888888853</v>
      </c>
      <c r="L77" s="27"/>
      <c r="N77" s="37">
        <v>25</v>
      </c>
      <c r="O77" s="37"/>
      <c r="P77" s="41">
        <f t="shared" si="52"/>
        <v>799.99</v>
      </c>
      <c r="Q77" s="37"/>
      <c r="R77" s="41">
        <f>0</f>
        <v>0</v>
      </c>
      <c r="S77" s="37"/>
      <c r="T77" s="41">
        <f t="shared" si="38"/>
        <v>19.999749999999999</v>
      </c>
      <c r="U77" s="37"/>
      <c r="V77" s="41">
        <f t="shared" si="47"/>
        <v>19.999749999999999</v>
      </c>
      <c r="W77" s="41"/>
      <c r="X77" s="41">
        <f t="shared" si="48"/>
        <v>799.99</v>
      </c>
      <c r="Y77" s="37"/>
      <c r="AA77" s="45">
        <v>25</v>
      </c>
      <c r="AB77" s="45"/>
      <c r="AC77" s="49">
        <f t="shared" si="53"/>
        <v>482.32089080219288</v>
      </c>
      <c r="AD77" s="45"/>
      <c r="AE77" s="49">
        <f t="shared" si="39"/>
        <v>29.14022048596572</v>
      </c>
      <c r="AF77" s="45"/>
      <c r="AG77" s="49">
        <f t="shared" si="40"/>
        <v>12.058022270054821</v>
      </c>
      <c r="AH77" s="45"/>
      <c r="AI77" s="49">
        <f t="shared" si="41"/>
        <v>41.198242756020541</v>
      </c>
      <c r="AJ77" s="49"/>
      <c r="AK77" s="49">
        <f t="shared" si="49"/>
        <v>453.18067031622718</v>
      </c>
      <c r="AL77" s="45"/>
      <c r="AN77" s="54">
        <v>25</v>
      </c>
      <c r="AO77" s="54"/>
      <c r="AP77" s="58">
        <f t="shared" si="54"/>
        <v>348.3622702624229</v>
      </c>
      <c r="AQ77" s="54"/>
      <c r="AR77" s="58">
        <f t="shared" si="42"/>
        <v>25.251780122458094</v>
      </c>
      <c r="AS77" s="54"/>
      <c r="AT77" s="58">
        <f t="shared" si="43"/>
        <v>8.709056756560571</v>
      </c>
      <c r="AU77" s="54"/>
      <c r="AV77" s="58">
        <f t="shared" si="44"/>
        <v>33.960836879018665</v>
      </c>
      <c r="AW77" s="58"/>
      <c r="AX77" s="58">
        <f t="shared" si="50"/>
        <v>323.11049013996478</v>
      </c>
      <c r="AY77" s="54"/>
    </row>
    <row r="78" spans="1:51" x14ac:dyDescent="0.25">
      <c r="A78" s="28">
        <v>26</v>
      </c>
      <c r="B78" s="28"/>
      <c r="C78" s="35">
        <f t="shared" si="51"/>
        <v>244.44138888888853</v>
      </c>
      <c r="D78" s="28"/>
      <c r="E78" s="35">
        <f t="shared" si="55"/>
        <v>22.221944444444446</v>
      </c>
      <c r="F78" s="28"/>
      <c r="G78" s="35">
        <f t="shared" si="37"/>
        <v>6.1110347222222128</v>
      </c>
      <c r="H78" s="28"/>
      <c r="I78" s="35">
        <f t="shared" si="45"/>
        <v>28.332979166666661</v>
      </c>
      <c r="J78" s="35"/>
      <c r="K78" s="35">
        <f t="shared" si="46"/>
        <v>222.21944444444409</v>
      </c>
      <c r="L78" s="28"/>
      <c r="N78" s="38">
        <v>26</v>
      </c>
      <c r="O78" s="38"/>
      <c r="P78" s="43">
        <f t="shared" si="52"/>
        <v>799.99</v>
      </c>
      <c r="Q78" s="38"/>
      <c r="R78" s="43">
        <f>0</f>
        <v>0</v>
      </c>
      <c r="S78" s="38"/>
      <c r="T78" s="43">
        <f t="shared" si="38"/>
        <v>19.999749999999999</v>
      </c>
      <c r="U78" s="38"/>
      <c r="V78" s="43">
        <f t="shared" si="47"/>
        <v>19.999749999999999</v>
      </c>
      <c r="W78" s="43"/>
      <c r="X78" s="43">
        <f t="shared" si="48"/>
        <v>799.99</v>
      </c>
      <c r="Y78" s="38"/>
      <c r="AA78" s="46">
        <v>26</v>
      </c>
      <c r="AB78" s="46"/>
      <c r="AC78" s="52">
        <f t="shared" si="53"/>
        <v>453.18067031622718</v>
      </c>
      <c r="AD78" s="46"/>
      <c r="AE78" s="52">
        <f t="shared" si="39"/>
        <v>30.898682067015372</v>
      </c>
      <c r="AF78" s="46"/>
      <c r="AG78" s="52">
        <f t="shared" si="40"/>
        <v>11.329516757905678</v>
      </c>
      <c r="AH78" s="46"/>
      <c r="AI78" s="52">
        <f t="shared" si="41"/>
        <v>42.228198824921051</v>
      </c>
      <c r="AJ78" s="52"/>
      <c r="AK78" s="52">
        <f t="shared" si="49"/>
        <v>422.28198824921179</v>
      </c>
      <c r="AL78" s="46"/>
      <c r="AN78" s="55">
        <v>26</v>
      </c>
      <c r="AO78" s="55"/>
      <c r="AP78" s="60">
        <f t="shared" si="54"/>
        <v>323.11049013996478</v>
      </c>
      <c r="AQ78" s="55"/>
      <c r="AR78" s="60">
        <f t="shared" si="42"/>
        <v>25.883074625519548</v>
      </c>
      <c r="AS78" s="55"/>
      <c r="AT78" s="60">
        <f t="shared" si="43"/>
        <v>8.0777622534991185</v>
      </c>
      <c r="AU78" s="55"/>
      <c r="AV78" s="60">
        <f t="shared" si="44"/>
        <v>33.960836879018665</v>
      </c>
      <c r="AW78" s="60"/>
      <c r="AX78" s="60">
        <f t="shared" si="50"/>
        <v>297.22741551444523</v>
      </c>
      <c r="AY78" s="55"/>
    </row>
    <row r="79" spans="1:51" x14ac:dyDescent="0.25">
      <c r="A79" s="27">
        <v>27</v>
      </c>
      <c r="B79" s="27"/>
      <c r="C79" s="33">
        <f t="shared" si="51"/>
        <v>222.21944444444409</v>
      </c>
      <c r="D79" s="27"/>
      <c r="E79" s="33">
        <f t="shared" si="55"/>
        <v>22.221944444444446</v>
      </c>
      <c r="F79" s="27"/>
      <c r="G79" s="33">
        <f t="shared" si="37"/>
        <v>5.5554861111111018</v>
      </c>
      <c r="H79" s="27"/>
      <c r="I79" s="33">
        <f t="shared" si="45"/>
        <v>27.777430555555547</v>
      </c>
      <c r="J79" s="33"/>
      <c r="K79" s="33">
        <f t="shared" si="46"/>
        <v>199.99749999999966</v>
      </c>
      <c r="L79" s="27"/>
      <c r="N79" s="37">
        <v>27</v>
      </c>
      <c r="O79" s="37"/>
      <c r="P79" s="41">
        <f t="shared" si="52"/>
        <v>799.99</v>
      </c>
      <c r="Q79" s="37"/>
      <c r="R79" s="41">
        <f>0</f>
        <v>0</v>
      </c>
      <c r="S79" s="37"/>
      <c r="T79" s="41">
        <f t="shared" si="38"/>
        <v>19.999749999999999</v>
      </c>
      <c r="U79" s="37"/>
      <c r="V79" s="41">
        <f t="shared" si="47"/>
        <v>19.999749999999999</v>
      </c>
      <c r="W79" s="41"/>
      <c r="X79" s="41">
        <f t="shared" si="48"/>
        <v>799.99</v>
      </c>
      <c r="Y79" s="37"/>
      <c r="AA79" s="45">
        <v>27</v>
      </c>
      <c r="AB79" s="45"/>
      <c r="AC79" s="49">
        <f t="shared" si="53"/>
        <v>422.28198824921179</v>
      </c>
      <c r="AD79" s="45"/>
      <c r="AE79" s="49">
        <f t="shared" si="39"/>
        <v>32.726854089313782</v>
      </c>
      <c r="AF79" s="45"/>
      <c r="AG79" s="49">
        <f t="shared" si="40"/>
        <v>10.557049706230295</v>
      </c>
      <c r="AH79" s="45"/>
      <c r="AI79" s="49">
        <f t="shared" si="41"/>
        <v>43.283903795544077</v>
      </c>
      <c r="AJ79" s="49"/>
      <c r="AK79" s="49">
        <f t="shared" si="49"/>
        <v>389.55513415989799</v>
      </c>
      <c r="AL79" s="45"/>
      <c r="AN79" s="54">
        <v>27</v>
      </c>
      <c r="AO79" s="54"/>
      <c r="AP79" s="58">
        <f t="shared" si="54"/>
        <v>297.22741551444523</v>
      </c>
      <c r="AQ79" s="54"/>
      <c r="AR79" s="58">
        <f t="shared" si="42"/>
        <v>26.530151491157532</v>
      </c>
      <c r="AS79" s="54"/>
      <c r="AT79" s="58">
        <f t="shared" si="43"/>
        <v>7.4306853878611303</v>
      </c>
      <c r="AU79" s="54"/>
      <c r="AV79" s="58">
        <f t="shared" si="44"/>
        <v>33.960836879018665</v>
      </c>
      <c r="AW79" s="58"/>
      <c r="AX79" s="58">
        <f t="shared" si="50"/>
        <v>270.69726402328769</v>
      </c>
      <c r="AY79" s="54"/>
    </row>
    <row r="80" spans="1:51" x14ac:dyDescent="0.25">
      <c r="A80" s="28">
        <v>28</v>
      </c>
      <c r="B80" s="28"/>
      <c r="C80" s="35">
        <f t="shared" si="51"/>
        <v>199.99749999999966</v>
      </c>
      <c r="D80" s="28"/>
      <c r="E80" s="35">
        <f t="shared" si="55"/>
        <v>22.221944444444446</v>
      </c>
      <c r="F80" s="28"/>
      <c r="G80" s="35">
        <f t="shared" si="37"/>
        <v>4.9999374999999908</v>
      </c>
      <c r="H80" s="28"/>
      <c r="I80" s="35">
        <f t="shared" si="45"/>
        <v>27.221881944444437</v>
      </c>
      <c r="J80" s="35"/>
      <c r="K80" s="35">
        <f t="shared" si="46"/>
        <v>177.77555555555523</v>
      </c>
      <c r="L80" s="28"/>
      <c r="N80" s="38">
        <v>28</v>
      </c>
      <c r="O80" s="38"/>
      <c r="P80" s="43">
        <f t="shared" si="52"/>
        <v>799.99</v>
      </c>
      <c r="Q80" s="38"/>
      <c r="R80" s="43">
        <f>0</f>
        <v>0</v>
      </c>
      <c r="S80" s="38"/>
      <c r="T80" s="43">
        <f t="shared" si="38"/>
        <v>19.999749999999999</v>
      </c>
      <c r="U80" s="38"/>
      <c r="V80" s="43">
        <f t="shared" si="47"/>
        <v>19.999749999999999</v>
      </c>
      <c r="W80" s="43"/>
      <c r="X80" s="43">
        <f t="shared" si="48"/>
        <v>799.99</v>
      </c>
      <c r="Y80" s="38"/>
      <c r="AA80" s="46">
        <v>28</v>
      </c>
      <c r="AB80" s="46"/>
      <c r="AC80" s="52">
        <f t="shared" si="53"/>
        <v>389.55513415989799</v>
      </c>
      <c r="AD80" s="46"/>
      <c r="AE80" s="52">
        <f t="shared" si="39"/>
        <v>34.627123036435229</v>
      </c>
      <c r="AF80" s="46"/>
      <c r="AG80" s="52">
        <f t="shared" si="40"/>
        <v>9.7388783539974497</v>
      </c>
      <c r="AH80" s="46"/>
      <c r="AI80" s="52">
        <f t="shared" si="41"/>
        <v>44.366001390432679</v>
      </c>
      <c r="AJ80" s="52"/>
      <c r="AK80" s="52">
        <f t="shared" si="49"/>
        <v>354.92801112346274</v>
      </c>
      <c r="AL80" s="46"/>
      <c r="AN80" s="55">
        <v>28</v>
      </c>
      <c r="AO80" s="55"/>
      <c r="AP80" s="60">
        <f t="shared" si="54"/>
        <v>270.69726402328769</v>
      </c>
      <c r="AQ80" s="55"/>
      <c r="AR80" s="60">
        <f t="shared" si="42"/>
        <v>27.193405278436472</v>
      </c>
      <c r="AS80" s="55"/>
      <c r="AT80" s="60">
        <f t="shared" si="43"/>
        <v>6.7674316005821913</v>
      </c>
      <c r="AU80" s="55"/>
      <c r="AV80" s="60">
        <f t="shared" si="44"/>
        <v>33.960836879018665</v>
      </c>
      <c r="AW80" s="60"/>
      <c r="AX80" s="60">
        <f t="shared" si="50"/>
        <v>243.50385874485121</v>
      </c>
      <c r="AY80" s="55"/>
    </row>
    <row r="81" spans="1:51" x14ac:dyDescent="0.25">
      <c r="A81" s="27">
        <v>29</v>
      </c>
      <c r="B81" s="27"/>
      <c r="C81" s="33">
        <f t="shared" si="51"/>
        <v>177.77555555555523</v>
      </c>
      <c r="D81" s="27"/>
      <c r="E81" s="33">
        <f t="shared" si="55"/>
        <v>22.221944444444446</v>
      </c>
      <c r="F81" s="27"/>
      <c r="G81" s="33">
        <f t="shared" si="37"/>
        <v>4.4443888888888807</v>
      </c>
      <c r="H81" s="27"/>
      <c r="I81" s="33">
        <f t="shared" si="45"/>
        <v>26.666333333333327</v>
      </c>
      <c r="J81" s="33"/>
      <c r="K81" s="33">
        <f t="shared" si="46"/>
        <v>155.5536111111108</v>
      </c>
      <c r="L81" s="27"/>
      <c r="N81" s="37">
        <v>29</v>
      </c>
      <c r="O81" s="37"/>
      <c r="P81" s="41">
        <f t="shared" si="52"/>
        <v>799.99</v>
      </c>
      <c r="Q81" s="37"/>
      <c r="R81" s="41">
        <f>0</f>
        <v>0</v>
      </c>
      <c r="S81" s="37"/>
      <c r="T81" s="41">
        <f t="shared" si="38"/>
        <v>19.999749999999999</v>
      </c>
      <c r="U81" s="37"/>
      <c r="V81" s="41">
        <f t="shared" si="47"/>
        <v>19.999749999999999</v>
      </c>
      <c r="W81" s="41"/>
      <c r="X81" s="41">
        <f t="shared" si="48"/>
        <v>799.99</v>
      </c>
      <c r="Y81" s="37"/>
      <c r="AA81" s="45">
        <v>29</v>
      </c>
      <c r="AB81" s="45"/>
      <c r="AC81" s="49">
        <f t="shared" si="53"/>
        <v>354.92801112346274</v>
      </c>
      <c r="AD81" s="45"/>
      <c r="AE81" s="49">
        <f t="shared" si="39"/>
        <v>36.601951147106931</v>
      </c>
      <c r="AF81" s="45"/>
      <c r="AG81" s="49">
        <f t="shared" si="40"/>
        <v>8.8732002780865677</v>
      </c>
      <c r="AH81" s="45"/>
      <c r="AI81" s="49">
        <f t="shared" si="41"/>
        <v>45.475151425193502</v>
      </c>
      <c r="AJ81" s="49"/>
      <c r="AK81" s="49">
        <f t="shared" si="49"/>
        <v>318.32605997635579</v>
      </c>
      <c r="AL81" s="45"/>
      <c r="AN81" s="54">
        <v>29</v>
      </c>
      <c r="AO81" s="54"/>
      <c r="AP81" s="58">
        <f t="shared" si="54"/>
        <v>243.50385874485121</v>
      </c>
      <c r="AQ81" s="54"/>
      <c r="AR81" s="58">
        <f t="shared" si="42"/>
        <v>27.873240410397386</v>
      </c>
      <c r="AS81" s="54"/>
      <c r="AT81" s="58">
        <f t="shared" si="43"/>
        <v>6.08759646862128</v>
      </c>
      <c r="AU81" s="54"/>
      <c r="AV81" s="58">
        <f t="shared" si="44"/>
        <v>33.960836879018665</v>
      </c>
      <c r="AW81" s="58"/>
      <c r="AX81" s="58">
        <f t="shared" si="50"/>
        <v>215.63061833445383</v>
      </c>
      <c r="AY81" s="54"/>
    </row>
    <row r="82" spans="1:51" x14ac:dyDescent="0.25">
      <c r="A82" s="28">
        <v>30</v>
      </c>
      <c r="B82" s="28"/>
      <c r="C82" s="35">
        <f t="shared" si="51"/>
        <v>155.5536111111108</v>
      </c>
      <c r="D82" s="28"/>
      <c r="E82" s="35">
        <f t="shared" si="55"/>
        <v>22.221944444444446</v>
      </c>
      <c r="F82" s="28"/>
      <c r="G82" s="35">
        <f t="shared" si="37"/>
        <v>3.8888402777777697</v>
      </c>
      <c r="H82" s="28"/>
      <c r="I82" s="35">
        <f t="shared" si="45"/>
        <v>26.110784722222217</v>
      </c>
      <c r="J82" s="35"/>
      <c r="K82" s="35">
        <f t="shared" si="46"/>
        <v>133.33166666666637</v>
      </c>
      <c r="L82" s="28"/>
      <c r="N82" s="38">
        <v>30</v>
      </c>
      <c r="O82" s="38"/>
      <c r="P82" s="43">
        <f t="shared" si="52"/>
        <v>799.99</v>
      </c>
      <c r="Q82" s="38"/>
      <c r="R82" s="43">
        <f>0</f>
        <v>0</v>
      </c>
      <c r="S82" s="38"/>
      <c r="T82" s="43">
        <f t="shared" si="38"/>
        <v>19.999749999999999</v>
      </c>
      <c r="U82" s="38"/>
      <c r="V82" s="43">
        <f t="shared" si="47"/>
        <v>19.999749999999999</v>
      </c>
      <c r="W82" s="43"/>
      <c r="X82" s="43">
        <f t="shared" si="48"/>
        <v>799.99</v>
      </c>
      <c r="Y82" s="38"/>
      <c r="AA82" s="46">
        <v>30</v>
      </c>
      <c r="AB82" s="46"/>
      <c r="AC82" s="52">
        <f t="shared" si="53"/>
        <v>318.32605997635579</v>
      </c>
      <c r="AD82" s="46"/>
      <c r="AE82" s="52">
        <f t="shared" si="39"/>
        <v>38.653878711414436</v>
      </c>
      <c r="AF82" s="46"/>
      <c r="AG82" s="52">
        <f t="shared" si="40"/>
        <v>7.9581514994088938</v>
      </c>
      <c r="AH82" s="46"/>
      <c r="AI82" s="52">
        <f t="shared" si="41"/>
        <v>46.612030210823328</v>
      </c>
      <c r="AJ82" s="52"/>
      <c r="AK82" s="52">
        <f t="shared" si="49"/>
        <v>279.67218126494134</v>
      </c>
      <c r="AL82" s="46"/>
      <c r="AN82" s="55">
        <v>30</v>
      </c>
      <c r="AO82" s="55"/>
      <c r="AP82" s="60">
        <f t="shared" si="54"/>
        <v>215.63061833445383</v>
      </c>
      <c r="AQ82" s="55"/>
      <c r="AR82" s="60">
        <f t="shared" si="42"/>
        <v>28.570071420657321</v>
      </c>
      <c r="AS82" s="55"/>
      <c r="AT82" s="60">
        <f t="shared" si="43"/>
        <v>5.3907654583613454</v>
      </c>
      <c r="AU82" s="55"/>
      <c r="AV82" s="60">
        <f t="shared" si="44"/>
        <v>33.960836879018665</v>
      </c>
      <c r="AW82" s="60"/>
      <c r="AX82" s="60">
        <f t="shared" si="50"/>
        <v>187.06054691379651</v>
      </c>
      <c r="AY82" s="55"/>
    </row>
    <row r="83" spans="1:51" x14ac:dyDescent="0.25">
      <c r="A83" s="27">
        <v>31</v>
      </c>
      <c r="B83" s="27"/>
      <c r="C83" s="33">
        <f t="shared" si="51"/>
        <v>133.33166666666637</v>
      </c>
      <c r="D83" s="27"/>
      <c r="E83" s="33">
        <f t="shared" si="55"/>
        <v>22.221944444444446</v>
      </c>
      <c r="F83" s="27"/>
      <c r="G83" s="33">
        <f t="shared" si="37"/>
        <v>3.3332916666666588</v>
      </c>
      <c r="H83" s="27"/>
      <c r="I83" s="33">
        <f t="shared" si="45"/>
        <v>25.555236111111107</v>
      </c>
      <c r="J83" s="33"/>
      <c r="K83" s="33">
        <f t="shared" si="46"/>
        <v>111.10972222222192</v>
      </c>
      <c r="L83" s="27"/>
      <c r="N83" s="37">
        <v>31</v>
      </c>
      <c r="O83" s="37"/>
      <c r="P83" s="41">
        <f t="shared" si="52"/>
        <v>799.99</v>
      </c>
      <c r="Q83" s="37"/>
      <c r="R83" s="41">
        <f>0</f>
        <v>0</v>
      </c>
      <c r="S83" s="37"/>
      <c r="T83" s="41">
        <f t="shared" si="38"/>
        <v>19.999749999999999</v>
      </c>
      <c r="U83" s="37"/>
      <c r="V83" s="41">
        <f t="shared" si="47"/>
        <v>19.999749999999999</v>
      </c>
      <c r="W83" s="41"/>
      <c r="X83" s="41">
        <f t="shared" si="48"/>
        <v>799.99</v>
      </c>
      <c r="Y83" s="37"/>
      <c r="AA83" s="45">
        <v>31</v>
      </c>
      <c r="AB83" s="45"/>
      <c r="AC83" s="49">
        <f t="shared" si="53"/>
        <v>279.67218126494134</v>
      </c>
      <c r="AD83" s="45"/>
      <c r="AE83" s="49">
        <f t="shared" si="39"/>
        <v>40.785526434470384</v>
      </c>
      <c r="AF83" s="45"/>
      <c r="AG83" s="49">
        <f t="shared" si="40"/>
        <v>6.9918045316235329</v>
      </c>
      <c r="AH83" s="45"/>
      <c r="AI83" s="49">
        <f t="shared" si="41"/>
        <v>47.77733096609392</v>
      </c>
      <c r="AJ83" s="49"/>
      <c r="AK83" s="49">
        <f t="shared" si="49"/>
        <v>238.88665483047095</v>
      </c>
      <c r="AL83" s="45"/>
      <c r="AN83" s="54">
        <v>31</v>
      </c>
      <c r="AO83" s="54"/>
      <c r="AP83" s="58">
        <f t="shared" si="54"/>
        <v>187.06054691379651</v>
      </c>
      <c r="AQ83" s="54"/>
      <c r="AR83" s="58">
        <f t="shared" si="42"/>
        <v>29.284323206173752</v>
      </c>
      <c r="AS83" s="54"/>
      <c r="AT83" s="58">
        <f t="shared" si="43"/>
        <v>4.6765136728449122</v>
      </c>
      <c r="AU83" s="54"/>
      <c r="AV83" s="58">
        <f t="shared" si="44"/>
        <v>33.960836879018665</v>
      </c>
      <c r="AW83" s="58"/>
      <c r="AX83" s="58">
        <f t="shared" si="50"/>
        <v>157.77622370762276</v>
      </c>
      <c r="AY83" s="54"/>
    </row>
    <row r="84" spans="1:51" x14ac:dyDescent="0.25">
      <c r="A84" s="28">
        <v>32</v>
      </c>
      <c r="B84" s="28"/>
      <c r="C84" s="35">
        <f t="shared" si="51"/>
        <v>111.10972222222192</v>
      </c>
      <c r="D84" s="28"/>
      <c r="E84" s="35">
        <f t="shared" si="55"/>
        <v>22.221944444444446</v>
      </c>
      <c r="F84" s="28"/>
      <c r="G84" s="35">
        <f t="shared" si="37"/>
        <v>2.7777430555555478</v>
      </c>
      <c r="H84" s="28"/>
      <c r="I84" s="35">
        <f t="shared" si="45"/>
        <v>24.999687499999993</v>
      </c>
      <c r="J84" s="35"/>
      <c r="K84" s="35">
        <f t="shared" si="46"/>
        <v>88.887777777777472</v>
      </c>
      <c r="L84" s="28"/>
      <c r="N84" s="38">
        <v>32</v>
      </c>
      <c r="O84" s="38"/>
      <c r="P84" s="43">
        <f t="shared" si="52"/>
        <v>799.99</v>
      </c>
      <c r="Q84" s="38"/>
      <c r="R84" s="43">
        <f>0</f>
        <v>0</v>
      </c>
      <c r="S84" s="38"/>
      <c r="T84" s="43">
        <f t="shared" si="38"/>
        <v>19.999749999999999</v>
      </c>
      <c r="U84" s="38"/>
      <c r="V84" s="43">
        <f t="shared" si="47"/>
        <v>19.999749999999999</v>
      </c>
      <c r="W84" s="43"/>
      <c r="X84" s="43">
        <f t="shared" si="48"/>
        <v>799.99</v>
      </c>
      <c r="Y84" s="38"/>
      <c r="AA84" s="46">
        <v>32</v>
      </c>
      <c r="AB84" s="46"/>
      <c r="AC84" s="52">
        <f t="shared" si="53"/>
        <v>238.88665483047095</v>
      </c>
      <c r="AD84" s="46"/>
      <c r="AE84" s="52">
        <f t="shared" si="39"/>
        <v>42.999597869484489</v>
      </c>
      <c r="AF84" s="46"/>
      <c r="AG84" s="52">
        <f t="shared" si="40"/>
        <v>5.9721663707617729</v>
      </c>
      <c r="AH84" s="46"/>
      <c r="AI84" s="52">
        <f t="shared" si="41"/>
        <v>48.971764240246259</v>
      </c>
      <c r="AJ84" s="52"/>
      <c r="AK84" s="52">
        <f t="shared" si="49"/>
        <v>195.88705696098646</v>
      </c>
      <c r="AL84" s="46"/>
      <c r="AN84" s="55">
        <v>32</v>
      </c>
      <c r="AO84" s="55"/>
      <c r="AP84" s="60">
        <f t="shared" si="54"/>
        <v>157.77622370762276</v>
      </c>
      <c r="AQ84" s="55"/>
      <c r="AR84" s="60">
        <f t="shared" si="42"/>
        <v>30.016431286328096</v>
      </c>
      <c r="AS84" s="55"/>
      <c r="AT84" s="60">
        <f t="shared" si="43"/>
        <v>3.9444055926905688</v>
      </c>
      <c r="AU84" s="55"/>
      <c r="AV84" s="60">
        <f t="shared" si="44"/>
        <v>33.960836879018665</v>
      </c>
      <c r="AW84" s="60"/>
      <c r="AX84" s="60">
        <f t="shared" si="50"/>
        <v>127.75979242129466</v>
      </c>
      <c r="AY84" s="55"/>
    </row>
    <row r="85" spans="1:51" x14ac:dyDescent="0.25">
      <c r="A85" s="27">
        <v>33</v>
      </c>
      <c r="B85" s="27"/>
      <c r="C85" s="33">
        <f t="shared" si="51"/>
        <v>88.887777777777472</v>
      </c>
      <c r="D85" s="27"/>
      <c r="E85" s="33">
        <f t="shared" si="55"/>
        <v>22.221944444444446</v>
      </c>
      <c r="F85" s="27"/>
      <c r="G85" s="33">
        <f t="shared" si="37"/>
        <v>2.2221944444444368</v>
      </c>
      <c r="H85" s="27"/>
      <c r="I85" s="33">
        <f t="shared" si="45"/>
        <v>24.444138888888883</v>
      </c>
      <c r="J85" s="33"/>
      <c r="K85" s="33">
        <f t="shared" si="46"/>
        <v>66.665833333333026</v>
      </c>
      <c r="L85" s="27"/>
      <c r="N85" s="37">
        <v>33</v>
      </c>
      <c r="O85" s="37"/>
      <c r="P85" s="41">
        <f t="shared" si="52"/>
        <v>799.99</v>
      </c>
      <c r="Q85" s="37"/>
      <c r="R85" s="41">
        <f>0</f>
        <v>0</v>
      </c>
      <c r="S85" s="37"/>
      <c r="T85" s="41">
        <f t="shared" si="38"/>
        <v>19.999749999999999</v>
      </c>
      <c r="U85" s="37"/>
      <c r="V85" s="41">
        <f t="shared" si="47"/>
        <v>19.999749999999999</v>
      </c>
      <c r="W85" s="41"/>
      <c r="X85" s="41">
        <f t="shared" si="48"/>
        <v>799.99</v>
      </c>
      <c r="Y85" s="37"/>
      <c r="AA85" s="45">
        <v>33</v>
      </c>
      <c r="AB85" s="45"/>
      <c r="AC85" s="49">
        <f t="shared" si="53"/>
        <v>195.88705696098646</v>
      </c>
      <c r="AD85" s="45"/>
      <c r="AE85" s="49">
        <f t="shared" si="39"/>
        <v>45.29888192222775</v>
      </c>
      <c r="AF85" s="45"/>
      <c r="AG85" s="49">
        <f t="shared" si="40"/>
        <v>4.8971764240246607</v>
      </c>
      <c r="AH85" s="45"/>
      <c r="AI85" s="49">
        <f t="shared" si="41"/>
        <v>50.196058346252414</v>
      </c>
      <c r="AJ85" s="49"/>
      <c r="AK85" s="49">
        <f t="shared" si="49"/>
        <v>150.58817503875872</v>
      </c>
      <c r="AL85" s="45"/>
      <c r="AN85" s="54">
        <v>33</v>
      </c>
      <c r="AO85" s="54"/>
      <c r="AP85" s="58">
        <f t="shared" si="54"/>
        <v>127.75979242129466</v>
      </c>
      <c r="AQ85" s="54"/>
      <c r="AR85" s="58">
        <f t="shared" si="42"/>
        <v>30.766842068486298</v>
      </c>
      <c r="AS85" s="54"/>
      <c r="AT85" s="58">
        <f t="shared" si="43"/>
        <v>3.1939948105323661</v>
      </c>
      <c r="AU85" s="54"/>
      <c r="AV85" s="58">
        <f t="shared" si="44"/>
        <v>33.960836879018665</v>
      </c>
      <c r="AW85" s="58"/>
      <c r="AX85" s="58">
        <f t="shared" si="50"/>
        <v>96.992950352808364</v>
      </c>
      <c r="AY85" s="54"/>
    </row>
    <row r="86" spans="1:51" x14ac:dyDescent="0.25">
      <c r="A86" s="28">
        <v>34</v>
      </c>
      <c r="B86" s="28"/>
      <c r="C86" s="35">
        <f t="shared" si="51"/>
        <v>66.665833333333026</v>
      </c>
      <c r="D86" s="28"/>
      <c r="E86" s="35">
        <f t="shared" si="55"/>
        <v>22.221944444444446</v>
      </c>
      <c r="F86" s="28"/>
      <c r="G86" s="35">
        <f t="shared" si="37"/>
        <v>1.6666458333333256</v>
      </c>
      <c r="H86" s="28"/>
      <c r="I86" s="35">
        <f t="shared" si="45"/>
        <v>23.888590277777773</v>
      </c>
      <c r="J86" s="35"/>
      <c r="K86" s="35">
        <f t="shared" si="46"/>
        <v>44.44388888888858</v>
      </c>
      <c r="L86" s="28"/>
      <c r="N86" s="38">
        <v>34</v>
      </c>
      <c r="O86" s="38"/>
      <c r="P86" s="43">
        <f t="shared" si="52"/>
        <v>799.99</v>
      </c>
      <c r="Q86" s="38"/>
      <c r="R86" s="43">
        <f>0</f>
        <v>0</v>
      </c>
      <c r="S86" s="38"/>
      <c r="T86" s="43">
        <f t="shared" si="38"/>
        <v>19.999749999999999</v>
      </c>
      <c r="U86" s="38"/>
      <c r="V86" s="43">
        <f t="shared" si="47"/>
        <v>19.999749999999999</v>
      </c>
      <c r="W86" s="43"/>
      <c r="X86" s="43">
        <f t="shared" si="48"/>
        <v>799.99</v>
      </c>
      <c r="Y86" s="38"/>
      <c r="AA86" s="46">
        <v>34</v>
      </c>
      <c r="AB86" s="46"/>
      <c r="AC86" s="52">
        <f t="shared" si="53"/>
        <v>150.58817503875872</v>
      </c>
      <c r="AD86" s="46"/>
      <c r="AE86" s="52">
        <f t="shared" si="39"/>
        <v>47.686255428939752</v>
      </c>
      <c r="AF86" s="46"/>
      <c r="AG86" s="52">
        <f t="shared" si="40"/>
        <v>3.7647043759689676</v>
      </c>
      <c r="AH86" s="46"/>
      <c r="AI86" s="52">
        <f t="shared" si="41"/>
        <v>51.45095980490872</v>
      </c>
      <c r="AJ86" s="52"/>
      <c r="AK86" s="52">
        <f t="shared" si="49"/>
        <v>102.90191960981898</v>
      </c>
      <c r="AL86" s="46"/>
      <c r="AN86" s="55">
        <v>34</v>
      </c>
      <c r="AO86" s="55"/>
      <c r="AP86" s="60">
        <f t="shared" si="54"/>
        <v>96.992950352808364</v>
      </c>
      <c r="AQ86" s="55"/>
      <c r="AR86" s="60">
        <f t="shared" si="42"/>
        <v>31.536013120198454</v>
      </c>
      <c r="AS86" s="55"/>
      <c r="AT86" s="60">
        <f t="shared" si="43"/>
        <v>2.4248237588202088</v>
      </c>
      <c r="AU86" s="55"/>
      <c r="AV86" s="60">
        <f t="shared" si="44"/>
        <v>33.960836879018665</v>
      </c>
      <c r="AW86" s="60"/>
      <c r="AX86" s="60">
        <f t="shared" si="50"/>
        <v>65.456937232609903</v>
      </c>
      <c r="AY86" s="55"/>
    </row>
    <row r="87" spans="1:51" x14ac:dyDescent="0.25">
      <c r="A87" s="27">
        <v>35</v>
      </c>
      <c r="B87" s="27"/>
      <c r="C87" s="33">
        <f t="shared" si="51"/>
        <v>44.44388888888858</v>
      </c>
      <c r="D87" s="27"/>
      <c r="E87" s="33">
        <f t="shared" si="55"/>
        <v>22.221944444444446</v>
      </c>
      <c r="F87" s="27"/>
      <c r="G87" s="33">
        <f t="shared" si="37"/>
        <v>1.1110972222222144</v>
      </c>
      <c r="H87" s="27"/>
      <c r="I87" s="33">
        <f t="shared" si="45"/>
        <v>23.333041666666659</v>
      </c>
      <c r="J87" s="33"/>
      <c r="K87" s="33">
        <f t="shared" si="46"/>
        <v>22.221944444444134</v>
      </c>
      <c r="L87" s="27"/>
      <c r="N87" s="37">
        <v>35</v>
      </c>
      <c r="O87" s="37"/>
      <c r="P87" s="41">
        <f t="shared" si="52"/>
        <v>799.99</v>
      </c>
      <c r="Q87" s="37"/>
      <c r="R87" s="41">
        <f>0</f>
        <v>0</v>
      </c>
      <c r="S87" s="37"/>
      <c r="T87" s="41">
        <f t="shared" si="38"/>
        <v>19.999749999999999</v>
      </c>
      <c r="U87" s="37"/>
      <c r="V87" s="41">
        <f t="shared" si="47"/>
        <v>19.999749999999999</v>
      </c>
      <c r="W87" s="41"/>
      <c r="X87" s="41">
        <f t="shared" si="48"/>
        <v>799.99</v>
      </c>
      <c r="Y87" s="37"/>
      <c r="AA87" s="45">
        <v>35</v>
      </c>
      <c r="AB87" s="45"/>
      <c r="AC87" s="49">
        <f t="shared" si="53"/>
        <v>102.90191960981898</v>
      </c>
      <c r="AD87" s="45"/>
      <c r="AE87" s="49">
        <f t="shared" si="39"/>
        <v>50.164685809785958</v>
      </c>
      <c r="AF87" s="45"/>
      <c r="AG87" s="49">
        <f t="shared" si="40"/>
        <v>2.5725479902454742</v>
      </c>
      <c r="AH87" s="45"/>
      <c r="AI87" s="49">
        <f>($AC$53/36)*((1+$E$4)^AA87)</f>
        <v>52.737233800031433</v>
      </c>
      <c r="AJ87" s="49"/>
      <c r="AK87" s="49">
        <f t="shared" si="49"/>
        <v>52.737233800033017</v>
      </c>
      <c r="AL87" s="45"/>
      <c r="AN87" s="54">
        <v>35</v>
      </c>
      <c r="AO87" s="54"/>
      <c r="AP87" s="58">
        <f t="shared" si="54"/>
        <v>65.456937232609903</v>
      </c>
      <c r="AQ87" s="54"/>
      <c r="AR87" s="58">
        <f t="shared" si="42"/>
        <v>32.324413448203416</v>
      </c>
      <c r="AS87" s="54"/>
      <c r="AT87" s="58">
        <f t="shared" si="43"/>
        <v>1.6364234308152474</v>
      </c>
      <c r="AU87" s="54"/>
      <c r="AV87" s="58">
        <f t="shared" si="44"/>
        <v>33.960836879018665</v>
      </c>
      <c r="AW87" s="58"/>
      <c r="AX87" s="58">
        <f t="shared" si="50"/>
        <v>33.132523784406487</v>
      </c>
      <c r="AY87" s="54"/>
    </row>
    <row r="88" spans="1:51" x14ac:dyDescent="0.25">
      <c r="A88" s="28">
        <v>36</v>
      </c>
      <c r="B88" s="28"/>
      <c r="C88" s="35">
        <f t="shared" si="51"/>
        <v>22.221944444444134</v>
      </c>
      <c r="D88" s="28"/>
      <c r="E88" s="35">
        <f t="shared" si="55"/>
        <v>22.221944444444446</v>
      </c>
      <c r="F88" s="28"/>
      <c r="G88" s="35">
        <f t="shared" si="37"/>
        <v>0.55554861111110332</v>
      </c>
      <c r="H88" s="28"/>
      <c r="I88" s="35">
        <f t="shared" si="45"/>
        <v>22.777493055555549</v>
      </c>
      <c r="J88" s="35"/>
      <c r="K88" s="35">
        <f t="shared" si="46"/>
        <v>-3.1263880373444408E-13</v>
      </c>
      <c r="L88" s="28"/>
      <c r="N88" s="38">
        <v>36</v>
      </c>
      <c r="O88" s="38"/>
      <c r="P88" s="43">
        <f t="shared" si="52"/>
        <v>799.99</v>
      </c>
      <c r="Q88" s="38"/>
      <c r="R88" s="43">
        <f>C4</f>
        <v>799.99</v>
      </c>
      <c r="S88" s="38"/>
      <c r="T88" s="43">
        <f t="shared" si="38"/>
        <v>19.999749999999999</v>
      </c>
      <c r="U88" s="38"/>
      <c r="V88" s="43">
        <f t="shared" si="47"/>
        <v>819.98974999999996</v>
      </c>
      <c r="W88" s="43"/>
      <c r="X88" s="43">
        <f t="shared" si="48"/>
        <v>0</v>
      </c>
      <c r="Y88" s="38"/>
      <c r="AA88" s="46">
        <v>36</v>
      </c>
      <c r="AB88" s="46"/>
      <c r="AC88" s="52">
        <f t="shared" si="53"/>
        <v>52.737233800033017</v>
      </c>
      <c r="AD88" s="46"/>
      <c r="AE88" s="52">
        <f t="shared" si="39"/>
        <v>52.737233800031397</v>
      </c>
      <c r="AF88" s="46"/>
      <c r="AG88" s="52">
        <f t="shared" si="40"/>
        <v>1.3184308450008253</v>
      </c>
      <c r="AH88" s="46"/>
      <c r="AI88" s="52">
        <f t="shared" si="41"/>
        <v>54.055664645032223</v>
      </c>
      <c r="AJ88" s="52"/>
      <c r="AK88" s="52">
        <f t="shared" si="49"/>
        <v>1.6200374375330284E-12</v>
      </c>
      <c r="AL88" s="46"/>
      <c r="AN88" s="55">
        <v>36</v>
      </c>
      <c r="AO88" s="55"/>
      <c r="AP88" s="60">
        <f t="shared" si="54"/>
        <v>33.132523784406487</v>
      </c>
      <c r="AQ88" s="55"/>
      <c r="AR88" s="60">
        <f t="shared" si="42"/>
        <v>33.132523784408505</v>
      </c>
      <c r="AS88" s="55"/>
      <c r="AT88" s="60">
        <f t="shared" si="43"/>
        <v>0.82831309461016212</v>
      </c>
      <c r="AU88" s="55"/>
      <c r="AV88" s="60">
        <f>$AP$53*($E$4/(1-((1+$E$4)^(-36))))</f>
        <v>33.960836879018665</v>
      </c>
      <c r="AW88" s="60"/>
      <c r="AX88" s="60">
        <f t="shared" si="50"/>
        <v>-2.0179413695586845E-12</v>
      </c>
      <c r="AY88" s="55"/>
    </row>
    <row r="89" spans="1:51" ht="15.75" x14ac:dyDescent="0.3">
      <c r="A89" s="34" t="s">
        <v>38</v>
      </c>
      <c r="B89" s="34"/>
      <c r="C89" s="34"/>
      <c r="D89" s="34"/>
      <c r="E89" s="34"/>
      <c r="F89" s="34"/>
      <c r="G89" s="33">
        <f>SUM(G53:H88)</f>
        <v>369.99537499999957</v>
      </c>
      <c r="H89" s="27"/>
      <c r="I89" s="33">
        <f>SUM(I53:I88)</f>
        <v>1169.9853749999997</v>
      </c>
      <c r="J89" s="27"/>
      <c r="K89" s="5"/>
      <c r="L89" s="5"/>
      <c r="N89" s="42" t="s">
        <v>38</v>
      </c>
      <c r="O89" s="42"/>
      <c r="P89" s="42"/>
      <c r="Q89" s="42"/>
      <c r="R89" s="42"/>
      <c r="S89" s="42"/>
      <c r="T89" s="41">
        <f>SUM(T53:U88)</f>
        <v>719.99099999999953</v>
      </c>
      <c r="U89" s="37"/>
      <c r="V89" s="41">
        <f>SUM(V53:V88)</f>
        <v>1519.9809999999995</v>
      </c>
      <c r="W89" s="37"/>
      <c r="X89" s="6"/>
      <c r="Y89" s="6"/>
      <c r="AA89" s="51" t="s">
        <v>38</v>
      </c>
      <c r="AB89" s="51"/>
      <c r="AC89" s="51"/>
      <c r="AD89" s="51"/>
      <c r="AE89" s="51"/>
      <c r="AF89" s="51"/>
      <c r="AG89" s="49">
        <f>SUM(AG53:AH88)</f>
        <v>505.19252822410289</v>
      </c>
      <c r="AH89" s="45"/>
      <c r="AI89" s="49">
        <f>SUM(AI53:AI88)</f>
        <v>1305.1825282241014</v>
      </c>
      <c r="AJ89" s="45"/>
      <c r="AK89" s="7"/>
      <c r="AL89" s="7"/>
      <c r="AN89" s="59" t="s">
        <v>38</v>
      </c>
      <c r="AO89" s="59"/>
      <c r="AP89" s="59"/>
      <c r="AQ89" s="59"/>
      <c r="AR89" s="58">
        <f>SUM(AR53:AS88)</f>
        <v>799.99000000000183</v>
      </c>
      <c r="AS89" s="54"/>
      <c r="AT89" s="58">
        <f>SUM(AT53:AU88)</f>
        <v>422.60012764467007</v>
      </c>
      <c r="AU89" s="54"/>
      <c r="AV89" s="58">
        <f>SUM(AV53:AV88)</f>
        <v>1222.5901276446714</v>
      </c>
      <c r="AW89" s="54"/>
      <c r="AX89" s="8"/>
      <c r="AY89" s="8"/>
    </row>
    <row r="90" spans="1:51" x14ac:dyDescent="0.25">
      <c r="AA90" s="3"/>
      <c r="AB90" s="3"/>
      <c r="AC90" s="3"/>
      <c r="AD90" s="3"/>
      <c r="AE90" s="3"/>
      <c r="AF90" s="3"/>
      <c r="AG90" s="3"/>
      <c r="AH90" s="3"/>
      <c r="AI90" s="3"/>
      <c r="AJ90" s="3"/>
      <c r="AK90" s="3"/>
      <c r="AL90" s="3"/>
      <c r="AN90" s="3"/>
      <c r="AO90" s="3"/>
      <c r="AP90" s="3"/>
      <c r="AQ90" s="3"/>
      <c r="AR90" s="3"/>
      <c r="AS90" s="3"/>
      <c r="AT90" s="3"/>
      <c r="AU90" s="3"/>
      <c r="AV90" s="3"/>
      <c r="AW90" s="3"/>
      <c r="AX90" s="3"/>
      <c r="AY90" s="3"/>
    </row>
    <row r="91" spans="1:51" x14ac:dyDescent="0.25">
      <c r="A91" s="27" t="s">
        <v>42</v>
      </c>
      <c r="B91" s="27"/>
      <c r="C91" s="27"/>
      <c r="D91" s="27"/>
      <c r="E91" s="27"/>
      <c r="F91" s="27"/>
      <c r="G91" s="27"/>
      <c r="H91" s="27"/>
      <c r="I91" s="27"/>
      <c r="J91" s="27"/>
      <c r="K91" s="27"/>
      <c r="L91" s="27"/>
      <c r="N91" s="37" t="s">
        <v>42</v>
      </c>
      <c r="O91" s="37"/>
      <c r="P91" s="37"/>
      <c r="Q91" s="37"/>
      <c r="R91" s="37"/>
      <c r="S91" s="37"/>
      <c r="T91" s="37"/>
      <c r="U91" s="37"/>
      <c r="V91" s="37"/>
      <c r="W91" s="37"/>
      <c r="X91" s="37"/>
      <c r="Y91" s="37"/>
      <c r="AA91" s="45" t="s">
        <v>42</v>
      </c>
      <c r="AB91" s="45"/>
      <c r="AC91" s="45"/>
      <c r="AD91" s="45"/>
      <c r="AE91" s="45"/>
      <c r="AF91" s="45"/>
      <c r="AG91" s="45"/>
      <c r="AH91" s="45"/>
      <c r="AI91" s="45"/>
      <c r="AJ91" s="45"/>
      <c r="AK91" s="45"/>
      <c r="AL91" s="45"/>
      <c r="AN91" s="54" t="s">
        <v>42</v>
      </c>
      <c r="AO91" s="54"/>
      <c r="AP91" s="54"/>
      <c r="AQ91" s="54"/>
      <c r="AR91" s="54"/>
      <c r="AS91" s="54"/>
      <c r="AT91" s="54"/>
      <c r="AU91" s="54"/>
      <c r="AV91" s="54"/>
      <c r="AW91" s="54"/>
      <c r="AX91" s="54"/>
      <c r="AY91" s="54"/>
    </row>
    <row r="92" spans="1:51" x14ac:dyDescent="0.25">
      <c r="A92" s="28" t="s">
        <v>29</v>
      </c>
      <c r="B92" s="28"/>
      <c r="C92" s="28" t="s">
        <v>30</v>
      </c>
      <c r="D92" s="28"/>
      <c r="E92" s="28" t="s">
        <v>31</v>
      </c>
      <c r="F92" s="28"/>
      <c r="G92" s="28" t="s">
        <v>32</v>
      </c>
      <c r="H92" s="28"/>
      <c r="I92" s="28" t="s">
        <v>33</v>
      </c>
      <c r="J92" s="28"/>
      <c r="K92" s="28" t="s">
        <v>34</v>
      </c>
      <c r="L92" s="28"/>
      <c r="N92" s="38" t="s">
        <v>29</v>
      </c>
      <c r="O92" s="38"/>
      <c r="P92" s="38" t="s">
        <v>30</v>
      </c>
      <c r="Q92" s="38"/>
      <c r="R92" s="38" t="s">
        <v>31</v>
      </c>
      <c r="S92" s="38"/>
      <c r="T92" s="38" t="s">
        <v>32</v>
      </c>
      <c r="U92" s="38"/>
      <c r="V92" s="38" t="s">
        <v>33</v>
      </c>
      <c r="W92" s="38"/>
      <c r="X92" s="38" t="s">
        <v>34</v>
      </c>
      <c r="Y92" s="38"/>
      <c r="AA92" s="46" t="s">
        <v>29</v>
      </c>
      <c r="AB92" s="46"/>
      <c r="AC92" s="46" t="s">
        <v>30</v>
      </c>
      <c r="AD92" s="46"/>
      <c r="AE92" s="46" t="s">
        <v>31</v>
      </c>
      <c r="AF92" s="46"/>
      <c r="AG92" s="46" t="s">
        <v>32</v>
      </c>
      <c r="AH92" s="46"/>
      <c r="AI92" s="46" t="s">
        <v>33</v>
      </c>
      <c r="AJ92" s="46"/>
      <c r="AK92" s="46" t="s">
        <v>34</v>
      </c>
      <c r="AL92" s="46"/>
      <c r="AN92" s="55" t="s">
        <v>29</v>
      </c>
      <c r="AO92" s="55"/>
      <c r="AP92" s="55" t="s">
        <v>30</v>
      </c>
      <c r="AQ92" s="55"/>
      <c r="AR92" s="55" t="s">
        <v>31</v>
      </c>
      <c r="AS92" s="55"/>
      <c r="AT92" s="55" t="s">
        <v>32</v>
      </c>
      <c r="AU92" s="55"/>
      <c r="AV92" s="55" t="s">
        <v>33</v>
      </c>
      <c r="AW92" s="55"/>
      <c r="AX92" s="55" t="s">
        <v>34</v>
      </c>
      <c r="AY92" s="55"/>
    </row>
    <row r="93" spans="1:51" x14ac:dyDescent="0.25">
      <c r="A93" s="27">
        <v>1</v>
      </c>
      <c r="B93" s="27"/>
      <c r="C93" s="31">
        <f>C4</f>
        <v>799.99</v>
      </c>
      <c r="D93" s="31"/>
      <c r="E93" s="31">
        <f>$C$4/48</f>
        <v>16.666458333333335</v>
      </c>
      <c r="F93" s="31"/>
      <c r="G93" s="31">
        <f>C4*$E$4</f>
        <v>19.999749999999999</v>
      </c>
      <c r="H93" s="31"/>
      <c r="I93" s="31">
        <f>E93+G93</f>
        <v>36.66620833333333</v>
      </c>
      <c r="J93" s="31"/>
      <c r="K93" s="31">
        <f>C93-E93</f>
        <v>783.32354166666664</v>
      </c>
      <c r="L93" s="31"/>
      <c r="N93" s="37">
        <v>1</v>
      </c>
      <c r="O93" s="37"/>
      <c r="P93" s="39">
        <f>C4</f>
        <v>799.99</v>
      </c>
      <c r="Q93" s="39"/>
      <c r="R93" s="39">
        <f>0</f>
        <v>0</v>
      </c>
      <c r="S93" s="39"/>
      <c r="T93" s="39">
        <f>P93*$E$4</f>
        <v>19.999749999999999</v>
      </c>
      <c r="U93" s="39"/>
      <c r="V93" s="39">
        <f>R93+T93</f>
        <v>19.999749999999999</v>
      </c>
      <c r="W93" s="39"/>
      <c r="X93" s="39">
        <f>P93-R93</f>
        <v>799.99</v>
      </c>
      <c r="Y93" s="39"/>
      <c r="AA93" s="45">
        <v>1</v>
      </c>
      <c r="AB93" s="45"/>
      <c r="AC93" s="47">
        <f>C4</f>
        <v>799.99</v>
      </c>
      <c r="AD93" s="47"/>
      <c r="AE93" s="47">
        <f>AI93-AG93</f>
        <v>-2.9166302083333306</v>
      </c>
      <c r="AF93" s="47"/>
      <c r="AG93" s="47">
        <f>AC93*$E$4</f>
        <v>19.999749999999999</v>
      </c>
      <c r="AH93" s="47"/>
      <c r="AI93" s="47">
        <f>($AC$93/48)*((1+$E$4)^AA93)</f>
        <v>17.083119791666668</v>
      </c>
      <c r="AJ93" s="47"/>
      <c r="AK93" s="47">
        <f>AC93-AE93</f>
        <v>802.90663020833335</v>
      </c>
      <c r="AL93" s="47"/>
      <c r="AN93" s="54">
        <v>1</v>
      </c>
      <c r="AO93" s="54"/>
      <c r="AP93" s="56">
        <f>C4</f>
        <v>799.99</v>
      </c>
      <c r="AQ93" s="56"/>
      <c r="AR93" s="56">
        <f>AV93-AT93</f>
        <v>8.8046849723995635</v>
      </c>
      <c r="AS93" s="56"/>
      <c r="AT93" s="56">
        <f>AP93*$E$4</f>
        <v>19.999749999999999</v>
      </c>
      <c r="AU93" s="56"/>
      <c r="AV93" s="56">
        <f>$AP$93*($E$4/(1-((1+$E$4)^(-48))))</f>
        <v>28.804434972399562</v>
      </c>
      <c r="AW93" s="56"/>
      <c r="AX93" s="56">
        <f>AP93-AR93</f>
        <v>791.1853150276005</v>
      </c>
      <c r="AY93" s="56"/>
    </row>
    <row r="94" spans="1:51" x14ac:dyDescent="0.25">
      <c r="A94" s="28">
        <v>2</v>
      </c>
      <c r="B94" s="28"/>
      <c r="C94" s="32">
        <f>K93</f>
        <v>783.32354166666664</v>
      </c>
      <c r="D94" s="32"/>
      <c r="E94" s="32">
        <f t="shared" ref="E94:E140" si="56">$C$4/48</f>
        <v>16.666458333333335</v>
      </c>
      <c r="F94" s="32"/>
      <c r="G94" s="32">
        <f>C94*$E$4</f>
        <v>19.583088541666665</v>
      </c>
      <c r="H94" s="32"/>
      <c r="I94" s="32">
        <f t="shared" ref="I94:I140" si="57">E94+G94</f>
        <v>36.249546875</v>
      </c>
      <c r="J94" s="32"/>
      <c r="K94" s="32">
        <f t="shared" ref="K94:K140" si="58">C94-E94</f>
        <v>766.65708333333328</v>
      </c>
      <c r="L94" s="32"/>
      <c r="N94" s="38">
        <v>2</v>
      </c>
      <c r="O94" s="38"/>
      <c r="P94" s="40">
        <f>X93</f>
        <v>799.99</v>
      </c>
      <c r="Q94" s="40"/>
      <c r="R94" s="40">
        <f>0</f>
        <v>0</v>
      </c>
      <c r="S94" s="40"/>
      <c r="T94" s="40">
        <f>P94*$E$4</f>
        <v>19.999749999999999</v>
      </c>
      <c r="U94" s="40"/>
      <c r="V94" s="40">
        <f t="shared" ref="V94:V140" si="59">R94+T94</f>
        <v>19.999749999999999</v>
      </c>
      <c r="W94" s="40"/>
      <c r="X94" s="40">
        <f t="shared" ref="X94:X140" si="60">P94-R94</f>
        <v>799.99</v>
      </c>
      <c r="Y94" s="40"/>
      <c r="AA94" s="46">
        <v>2</v>
      </c>
      <c r="AB94" s="46"/>
      <c r="AC94" s="48">
        <f>AK93</f>
        <v>802.90663020833335</v>
      </c>
      <c r="AD94" s="48"/>
      <c r="AE94" s="48">
        <f t="shared" ref="AE94:AE140" si="61">AI94-AG94</f>
        <v>-2.5624679687499992</v>
      </c>
      <c r="AF94" s="48"/>
      <c r="AG94" s="48">
        <f>AC94*$E$4</f>
        <v>20.072665755208334</v>
      </c>
      <c r="AH94" s="48"/>
      <c r="AI94" s="48">
        <f t="shared" ref="AI94:AI140" si="62">($AC$93/48)*((1+$E$4)^AA94)</f>
        <v>17.510197786458335</v>
      </c>
      <c r="AJ94" s="48"/>
      <c r="AK94" s="48">
        <f t="shared" ref="AK94:AK140" si="63">AC94-AE94</f>
        <v>805.46909817708331</v>
      </c>
      <c r="AL94" s="48"/>
      <c r="AN94" s="55">
        <v>2</v>
      </c>
      <c r="AO94" s="55"/>
      <c r="AP94" s="57">
        <f>AX93</f>
        <v>791.1853150276005</v>
      </c>
      <c r="AQ94" s="57"/>
      <c r="AR94" s="57">
        <f t="shared" ref="AR94:AR140" si="64">AV94-AT94</f>
        <v>9.0248020967095499</v>
      </c>
      <c r="AS94" s="57"/>
      <c r="AT94" s="57">
        <f>AP94*$E$4</f>
        <v>19.779632875690012</v>
      </c>
      <c r="AU94" s="57"/>
      <c r="AV94" s="57">
        <f t="shared" ref="AV94:AV139" si="65">$AP$93*($E$4/(1-((1+$E$4)^(-48))))</f>
        <v>28.804434972399562</v>
      </c>
      <c r="AW94" s="57"/>
      <c r="AX94" s="57">
        <f t="shared" ref="AX94:AX140" si="66">AP94-AR94</f>
        <v>782.16051293089095</v>
      </c>
      <c r="AY94" s="57"/>
    </row>
    <row r="95" spans="1:51" x14ac:dyDescent="0.25">
      <c r="A95" s="27">
        <v>3</v>
      </c>
      <c r="B95" s="27"/>
      <c r="C95" s="31">
        <f t="shared" ref="C95:C140" si="67">K94</f>
        <v>766.65708333333328</v>
      </c>
      <c r="D95" s="31"/>
      <c r="E95" s="31">
        <f t="shared" si="56"/>
        <v>16.666458333333335</v>
      </c>
      <c r="F95" s="31"/>
      <c r="G95" s="31">
        <f t="shared" ref="G95:G140" si="68">C95*$E$4</f>
        <v>19.166427083333332</v>
      </c>
      <c r="H95" s="31"/>
      <c r="I95" s="31">
        <f t="shared" si="57"/>
        <v>35.83288541666667</v>
      </c>
      <c r="J95" s="31"/>
      <c r="K95" s="31">
        <f t="shared" si="58"/>
        <v>749.99062499999991</v>
      </c>
      <c r="L95" s="31"/>
      <c r="N95" s="37">
        <v>3</v>
      </c>
      <c r="O95" s="37"/>
      <c r="P95" s="39">
        <f t="shared" ref="P95:P140" si="69">X94</f>
        <v>799.99</v>
      </c>
      <c r="Q95" s="39"/>
      <c r="R95" s="39">
        <f>0</f>
        <v>0</v>
      </c>
      <c r="S95" s="39"/>
      <c r="T95" s="39">
        <f t="shared" ref="T95:T140" si="70">P95*$E$4</f>
        <v>19.999749999999999</v>
      </c>
      <c r="U95" s="39"/>
      <c r="V95" s="39">
        <f t="shared" si="59"/>
        <v>19.999749999999999</v>
      </c>
      <c r="W95" s="39"/>
      <c r="X95" s="39">
        <f t="shared" si="60"/>
        <v>799.99</v>
      </c>
      <c r="Y95" s="39"/>
      <c r="AA95" s="45">
        <v>3</v>
      </c>
      <c r="AB95" s="45"/>
      <c r="AC95" s="47">
        <f t="shared" ref="AC95:AC140" si="71">AK94</f>
        <v>805.46909817708331</v>
      </c>
      <c r="AD95" s="47"/>
      <c r="AE95" s="47">
        <f t="shared" si="61"/>
        <v>-2.1887747233072901</v>
      </c>
      <c r="AF95" s="47"/>
      <c r="AG95" s="47">
        <f t="shared" ref="AG95:AG140" si="72">AC95*$E$4</f>
        <v>20.136727454427081</v>
      </c>
      <c r="AH95" s="47"/>
      <c r="AI95" s="47">
        <f t="shared" si="62"/>
        <v>17.947952731119791</v>
      </c>
      <c r="AJ95" s="47"/>
      <c r="AK95" s="47">
        <f t="shared" si="63"/>
        <v>807.65787290039066</v>
      </c>
      <c r="AL95" s="47"/>
      <c r="AN95" s="54">
        <v>3</v>
      </c>
      <c r="AO95" s="54"/>
      <c r="AP95" s="56">
        <f t="shared" ref="AP95:AP140" si="73">AX94</f>
        <v>782.16051293089095</v>
      </c>
      <c r="AQ95" s="56"/>
      <c r="AR95" s="56">
        <f t="shared" si="64"/>
        <v>9.2504221491272887</v>
      </c>
      <c r="AS95" s="56"/>
      <c r="AT95" s="56">
        <f t="shared" ref="AT95:AT140" si="74">AP95*$E$4</f>
        <v>19.554012823272274</v>
      </c>
      <c r="AU95" s="56"/>
      <c r="AV95" s="56">
        <f t="shared" si="65"/>
        <v>28.804434972399562</v>
      </c>
      <c r="AW95" s="56"/>
      <c r="AX95" s="56">
        <f t="shared" si="66"/>
        <v>772.91009078176364</v>
      </c>
      <c r="AY95" s="56"/>
    </row>
    <row r="96" spans="1:51" x14ac:dyDescent="0.25">
      <c r="A96" s="28">
        <v>4</v>
      </c>
      <c r="B96" s="28"/>
      <c r="C96" s="32">
        <f t="shared" si="67"/>
        <v>749.99062499999991</v>
      </c>
      <c r="D96" s="32"/>
      <c r="E96" s="32">
        <f t="shared" si="56"/>
        <v>16.666458333333335</v>
      </c>
      <c r="F96" s="32"/>
      <c r="G96" s="32">
        <f t="shared" si="68"/>
        <v>18.749765624999995</v>
      </c>
      <c r="H96" s="32"/>
      <c r="I96" s="32">
        <f t="shared" si="57"/>
        <v>35.416223958333333</v>
      </c>
      <c r="J96" s="32"/>
      <c r="K96" s="32">
        <f t="shared" si="58"/>
        <v>733.32416666666654</v>
      </c>
      <c r="L96" s="32"/>
      <c r="N96" s="38">
        <v>4</v>
      </c>
      <c r="O96" s="38"/>
      <c r="P96" s="40">
        <f t="shared" si="69"/>
        <v>799.99</v>
      </c>
      <c r="Q96" s="40"/>
      <c r="R96" s="40">
        <f>0</f>
        <v>0</v>
      </c>
      <c r="S96" s="40"/>
      <c r="T96" s="40">
        <f t="shared" si="70"/>
        <v>19.999749999999999</v>
      </c>
      <c r="U96" s="40"/>
      <c r="V96" s="40">
        <f t="shared" si="59"/>
        <v>19.999749999999999</v>
      </c>
      <c r="W96" s="40"/>
      <c r="X96" s="40">
        <f t="shared" si="60"/>
        <v>799.99</v>
      </c>
      <c r="Y96" s="40"/>
      <c r="AA96" s="46">
        <v>4</v>
      </c>
      <c r="AB96" s="46"/>
      <c r="AC96" s="48">
        <f t="shared" si="71"/>
        <v>807.65787290039066</v>
      </c>
      <c r="AD96" s="48"/>
      <c r="AE96" s="48">
        <f t="shared" si="61"/>
        <v>-1.7947952731119798</v>
      </c>
      <c r="AF96" s="48"/>
      <c r="AG96" s="48">
        <f t="shared" si="72"/>
        <v>20.191446822509764</v>
      </c>
      <c r="AH96" s="48"/>
      <c r="AI96" s="48">
        <f t="shared" si="62"/>
        <v>18.396651549397784</v>
      </c>
      <c r="AJ96" s="48"/>
      <c r="AK96" s="48">
        <f t="shared" si="63"/>
        <v>809.45266817350262</v>
      </c>
      <c r="AL96" s="48"/>
      <c r="AN96" s="55">
        <v>4</v>
      </c>
      <c r="AO96" s="55"/>
      <c r="AP96" s="57">
        <f t="shared" si="73"/>
        <v>772.91009078176364</v>
      </c>
      <c r="AQ96" s="57"/>
      <c r="AR96" s="57">
        <f t="shared" si="64"/>
        <v>9.4816827028554727</v>
      </c>
      <c r="AS96" s="57"/>
      <c r="AT96" s="57">
        <f t="shared" si="74"/>
        <v>19.32275226954409</v>
      </c>
      <c r="AU96" s="57"/>
      <c r="AV96" s="57">
        <f t="shared" si="65"/>
        <v>28.804434972399562</v>
      </c>
      <c r="AW96" s="57"/>
      <c r="AX96" s="57">
        <f t="shared" si="66"/>
        <v>763.42840807890821</v>
      </c>
      <c r="AY96" s="57"/>
    </row>
    <row r="97" spans="1:51" x14ac:dyDescent="0.25">
      <c r="A97" s="27">
        <v>5</v>
      </c>
      <c r="B97" s="27"/>
      <c r="C97" s="31">
        <f t="shared" si="67"/>
        <v>733.32416666666654</v>
      </c>
      <c r="D97" s="31"/>
      <c r="E97" s="31">
        <f t="shared" si="56"/>
        <v>16.666458333333335</v>
      </c>
      <c r="F97" s="31"/>
      <c r="G97" s="31">
        <f t="shared" si="68"/>
        <v>18.333104166666661</v>
      </c>
      <c r="H97" s="31"/>
      <c r="I97" s="31">
        <f t="shared" si="57"/>
        <v>34.999562499999996</v>
      </c>
      <c r="J97" s="31"/>
      <c r="K97" s="31">
        <f t="shared" si="58"/>
        <v>716.65770833333318</v>
      </c>
      <c r="L97" s="31"/>
      <c r="N97" s="37">
        <v>5</v>
      </c>
      <c r="O97" s="37"/>
      <c r="P97" s="39">
        <f t="shared" si="69"/>
        <v>799.99</v>
      </c>
      <c r="Q97" s="39"/>
      <c r="R97" s="39">
        <f>0</f>
        <v>0</v>
      </c>
      <c r="S97" s="39"/>
      <c r="T97" s="39">
        <f t="shared" si="70"/>
        <v>19.999749999999999</v>
      </c>
      <c r="U97" s="39"/>
      <c r="V97" s="39">
        <f t="shared" si="59"/>
        <v>19.999749999999999</v>
      </c>
      <c r="W97" s="39"/>
      <c r="X97" s="39">
        <f t="shared" si="60"/>
        <v>799.99</v>
      </c>
      <c r="Y97" s="39"/>
      <c r="AA97" s="45">
        <v>5</v>
      </c>
      <c r="AB97" s="45"/>
      <c r="AC97" s="47">
        <f t="shared" si="71"/>
        <v>809.45266817350262</v>
      </c>
      <c r="AD97" s="47"/>
      <c r="AE97" s="47">
        <f t="shared" si="61"/>
        <v>-1.3797488662048387</v>
      </c>
      <c r="AF97" s="47"/>
      <c r="AG97" s="47">
        <f t="shared" si="72"/>
        <v>20.236316704337565</v>
      </c>
      <c r="AH97" s="47"/>
      <c r="AI97" s="47">
        <f t="shared" si="62"/>
        <v>18.856567838132726</v>
      </c>
      <c r="AJ97" s="47"/>
      <c r="AK97" s="47">
        <f t="shared" si="63"/>
        <v>810.83241703970748</v>
      </c>
      <c r="AL97" s="47"/>
      <c r="AN97" s="54">
        <v>5</v>
      </c>
      <c r="AO97" s="54"/>
      <c r="AP97" s="56">
        <f t="shared" si="73"/>
        <v>763.42840807890821</v>
      </c>
      <c r="AQ97" s="56"/>
      <c r="AR97" s="56">
        <f t="shared" si="64"/>
        <v>9.71872477042686</v>
      </c>
      <c r="AS97" s="56"/>
      <c r="AT97" s="56">
        <f t="shared" si="74"/>
        <v>19.085710201972702</v>
      </c>
      <c r="AU97" s="56"/>
      <c r="AV97" s="56">
        <f t="shared" si="65"/>
        <v>28.804434972399562</v>
      </c>
      <c r="AW97" s="56"/>
      <c r="AX97" s="56">
        <f t="shared" si="66"/>
        <v>753.70968330848132</v>
      </c>
      <c r="AY97" s="56"/>
    </row>
    <row r="98" spans="1:51" x14ac:dyDescent="0.25">
      <c r="A98" s="28">
        <v>6</v>
      </c>
      <c r="B98" s="28"/>
      <c r="C98" s="32">
        <f t="shared" si="67"/>
        <v>716.65770833333318</v>
      </c>
      <c r="D98" s="32"/>
      <c r="E98" s="32">
        <f t="shared" si="56"/>
        <v>16.666458333333335</v>
      </c>
      <c r="F98" s="32"/>
      <c r="G98" s="32">
        <f t="shared" si="68"/>
        <v>17.916442708333328</v>
      </c>
      <c r="H98" s="32"/>
      <c r="I98" s="32">
        <f t="shared" si="57"/>
        <v>34.582901041666659</v>
      </c>
      <c r="J98" s="32"/>
      <c r="K98" s="32">
        <f t="shared" si="58"/>
        <v>699.99124999999981</v>
      </c>
      <c r="L98" s="32"/>
      <c r="N98" s="38">
        <v>6</v>
      </c>
      <c r="O98" s="38"/>
      <c r="P98" s="40">
        <f t="shared" si="69"/>
        <v>799.99</v>
      </c>
      <c r="Q98" s="40"/>
      <c r="R98" s="40">
        <f>0</f>
        <v>0</v>
      </c>
      <c r="S98" s="40"/>
      <c r="T98" s="40">
        <f t="shared" si="70"/>
        <v>19.999749999999999</v>
      </c>
      <c r="U98" s="40"/>
      <c r="V98" s="40">
        <f t="shared" si="59"/>
        <v>19.999749999999999</v>
      </c>
      <c r="W98" s="40"/>
      <c r="X98" s="40">
        <f t="shared" si="60"/>
        <v>799.99</v>
      </c>
      <c r="Y98" s="40"/>
      <c r="AA98" s="46">
        <v>6</v>
      </c>
      <c r="AB98" s="46"/>
      <c r="AC98" s="48">
        <f t="shared" si="71"/>
        <v>810.83241703970748</v>
      </c>
      <c r="AD98" s="48"/>
      <c r="AE98" s="48">
        <f t="shared" si="61"/>
        <v>-0.94282839190664092</v>
      </c>
      <c r="AF98" s="48"/>
      <c r="AG98" s="48">
        <f t="shared" si="72"/>
        <v>20.270810425992686</v>
      </c>
      <c r="AH98" s="48"/>
      <c r="AI98" s="48">
        <f t="shared" si="62"/>
        <v>19.327982034086045</v>
      </c>
      <c r="AJ98" s="48"/>
      <c r="AK98" s="48">
        <f t="shared" si="63"/>
        <v>811.77524543161417</v>
      </c>
      <c r="AL98" s="48"/>
      <c r="AN98" s="55">
        <v>6</v>
      </c>
      <c r="AO98" s="55"/>
      <c r="AP98" s="57">
        <f t="shared" si="73"/>
        <v>753.70968330848132</v>
      </c>
      <c r="AQ98" s="57"/>
      <c r="AR98" s="57">
        <f t="shared" si="64"/>
        <v>9.9616928896875301</v>
      </c>
      <c r="AS98" s="57"/>
      <c r="AT98" s="57">
        <f t="shared" si="74"/>
        <v>18.842742082712032</v>
      </c>
      <c r="AU98" s="57"/>
      <c r="AV98" s="57">
        <f t="shared" si="65"/>
        <v>28.804434972399562</v>
      </c>
      <c r="AW98" s="57"/>
      <c r="AX98" s="57">
        <f t="shared" si="66"/>
        <v>743.74799041879373</v>
      </c>
      <c r="AY98" s="57"/>
    </row>
    <row r="99" spans="1:51" x14ac:dyDescent="0.25">
      <c r="A99" s="27">
        <v>7</v>
      </c>
      <c r="B99" s="27"/>
      <c r="C99" s="31">
        <f t="shared" si="67"/>
        <v>699.99124999999981</v>
      </c>
      <c r="D99" s="31"/>
      <c r="E99" s="31">
        <f t="shared" si="56"/>
        <v>16.666458333333335</v>
      </c>
      <c r="F99" s="31"/>
      <c r="G99" s="31">
        <f t="shared" si="68"/>
        <v>17.499781249999995</v>
      </c>
      <c r="H99" s="31"/>
      <c r="I99" s="31">
        <f t="shared" si="57"/>
        <v>34.166239583333329</v>
      </c>
      <c r="J99" s="31"/>
      <c r="K99" s="31">
        <f t="shared" si="58"/>
        <v>683.32479166666644</v>
      </c>
      <c r="L99" s="31"/>
      <c r="N99" s="37">
        <v>7</v>
      </c>
      <c r="O99" s="37"/>
      <c r="P99" s="39">
        <f t="shared" si="69"/>
        <v>799.99</v>
      </c>
      <c r="Q99" s="39"/>
      <c r="R99" s="39">
        <f>0</f>
        <v>0</v>
      </c>
      <c r="S99" s="39"/>
      <c r="T99" s="39">
        <f t="shared" si="70"/>
        <v>19.999749999999999</v>
      </c>
      <c r="U99" s="39"/>
      <c r="V99" s="39">
        <f t="shared" si="59"/>
        <v>19.999749999999999</v>
      </c>
      <c r="W99" s="39"/>
      <c r="X99" s="39">
        <f t="shared" si="60"/>
        <v>799.99</v>
      </c>
      <c r="Y99" s="39"/>
      <c r="AA99" s="45">
        <v>7</v>
      </c>
      <c r="AB99" s="45"/>
      <c r="AC99" s="47">
        <f t="shared" si="71"/>
        <v>811.77524543161417</v>
      </c>
      <c r="AD99" s="47"/>
      <c r="AE99" s="47">
        <f t="shared" si="61"/>
        <v>-0.48319955085215582</v>
      </c>
      <c r="AF99" s="47"/>
      <c r="AG99" s="47">
        <f t="shared" si="72"/>
        <v>20.294381135790353</v>
      </c>
      <c r="AH99" s="47"/>
      <c r="AI99" s="47">
        <f t="shared" si="62"/>
        <v>19.811181584938197</v>
      </c>
      <c r="AJ99" s="47"/>
      <c r="AK99" s="47">
        <f t="shared" si="63"/>
        <v>812.25844498246636</v>
      </c>
      <c r="AL99" s="47"/>
      <c r="AN99" s="54">
        <v>7</v>
      </c>
      <c r="AO99" s="54"/>
      <c r="AP99" s="56">
        <f t="shared" si="73"/>
        <v>743.74799041879373</v>
      </c>
      <c r="AQ99" s="56"/>
      <c r="AR99" s="56">
        <f t="shared" si="64"/>
        <v>10.21073521192972</v>
      </c>
      <c r="AS99" s="56"/>
      <c r="AT99" s="56">
        <f t="shared" si="74"/>
        <v>18.593699760469843</v>
      </c>
      <c r="AU99" s="56"/>
      <c r="AV99" s="56">
        <f t="shared" si="65"/>
        <v>28.804434972399562</v>
      </c>
      <c r="AW99" s="56"/>
      <c r="AX99" s="56">
        <f t="shared" si="66"/>
        <v>733.53725520686396</v>
      </c>
      <c r="AY99" s="56"/>
    </row>
    <row r="100" spans="1:51" x14ac:dyDescent="0.25">
      <c r="A100" s="28">
        <v>8</v>
      </c>
      <c r="B100" s="28"/>
      <c r="C100" s="32">
        <f t="shared" si="67"/>
        <v>683.32479166666644</v>
      </c>
      <c r="D100" s="32"/>
      <c r="E100" s="32">
        <f t="shared" si="56"/>
        <v>16.666458333333335</v>
      </c>
      <c r="F100" s="32"/>
      <c r="G100" s="32">
        <f t="shared" si="68"/>
        <v>17.083119791666661</v>
      </c>
      <c r="H100" s="32"/>
      <c r="I100" s="32">
        <f t="shared" si="57"/>
        <v>33.749578124999999</v>
      </c>
      <c r="J100" s="32"/>
      <c r="K100" s="32">
        <f t="shared" si="58"/>
        <v>666.65833333333308</v>
      </c>
      <c r="L100" s="32"/>
      <c r="N100" s="38">
        <v>8</v>
      </c>
      <c r="O100" s="38"/>
      <c r="P100" s="40">
        <f t="shared" si="69"/>
        <v>799.99</v>
      </c>
      <c r="Q100" s="40"/>
      <c r="R100" s="40">
        <f>0</f>
        <v>0</v>
      </c>
      <c r="S100" s="40"/>
      <c r="T100" s="40">
        <f t="shared" si="70"/>
        <v>19.999749999999999</v>
      </c>
      <c r="U100" s="40"/>
      <c r="V100" s="40">
        <f t="shared" si="59"/>
        <v>19.999749999999999</v>
      </c>
      <c r="W100" s="40"/>
      <c r="X100" s="40">
        <f t="shared" si="60"/>
        <v>799.99</v>
      </c>
      <c r="Y100" s="40"/>
      <c r="AA100" s="46">
        <v>8</v>
      </c>
      <c r="AB100" s="46"/>
      <c r="AC100" s="48">
        <f t="shared" si="71"/>
        <v>812.25844498246636</v>
      </c>
      <c r="AD100" s="48"/>
      <c r="AE100" s="48">
        <f t="shared" si="61"/>
        <v>0</v>
      </c>
      <c r="AF100" s="48"/>
      <c r="AG100" s="48">
        <f t="shared" si="72"/>
        <v>20.306461124561658</v>
      </c>
      <c r="AH100" s="48"/>
      <c r="AI100" s="48">
        <f t="shared" si="62"/>
        <v>20.30646112456165</v>
      </c>
      <c r="AJ100" s="48"/>
      <c r="AK100" s="48">
        <f t="shared" si="63"/>
        <v>812.25844498246636</v>
      </c>
      <c r="AL100" s="48"/>
      <c r="AN100" s="55">
        <v>8</v>
      </c>
      <c r="AO100" s="55"/>
      <c r="AP100" s="57">
        <f t="shared" si="73"/>
        <v>733.53725520686396</v>
      </c>
      <c r="AQ100" s="57"/>
      <c r="AR100" s="57">
        <f t="shared" si="64"/>
        <v>10.466003592227963</v>
      </c>
      <c r="AS100" s="57"/>
      <c r="AT100" s="57">
        <f t="shared" si="74"/>
        <v>18.338431380171599</v>
      </c>
      <c r="AU100" s="57"/>
      <c r="AV100" s="57">
        <f t="shared" si="65"/>
        <v>28.804434972399562</v>
      </c>
      <c r="AW100" s="57"/>
      <c r="AX100" s="57">
        <f t="shared" si="66"/>
        <v>723.07125161463603</v>
      </c>
      <c r="AY100" s="57"/>
    </row>
    <row r="101" spans="1:51" x14ac:dyDescent="0.25">
      <c r="A101" s="27">
        <v>9</v>
      </c>
      <c r="B101" s="27"/>
      <c r="C101" s="31">
        <f t="shared" si="67"/>
        <v>666.65833333333308</v>
      </c>
      <c r="D101" s="31"/>
      <c r="E101" s="31">
        <f t="shared" si="56"/>
        <v>16.666458333333335</v>
      </c>
      <c r="F101" s="31"/>
      <c r="G101" s="31">
        <f t="shared" si="68"/>
        <v>16.666458333333324</v>
      </c>
      <c r="H101" s="31"/>
      <c r="I101" s="31">
        <f t="shared" si="57"/>
        <v>33.332916666666662</v>
      </c>
      <c r="J101" s="31"/>
      <c r="K101" s="31">
        <f t="shared" si="58"/>
        <v>649.99187499999971</v>
      </c>
      <c r="L101" s="31"/>
      <c r="N101" s="37">
        <v>9</v>
      </c>
      <c r="O101" s="37"/>
      <c r="P101" s="39">
        <f t="shared" si="69"/>
        <v>799.99</v>
      </c>
      <c r="Q101" s="39"/>
      <c r="R101" s="39">
        <f>0</f>
        <v>0</v>
      </c>
      <c r="S101" s="39"/>
      <c r="T101" s="39">
        <f t="shared" si="70"/>
        <v>19.999749999999999</v>
      </c>
      <c r="U101" s="39"/>
      <c r="V101" s="39">
        <f t="shared" si="59"/>
        <v>19.999749999999999</v>
      </c>
      <c r="W101" s="39"/>
      <c r="X101" s="39">
        <f t="shared" si="60"/>
        <v>799.99</v>
      </c>
      <c r="Y101" s="39"/>
      <c r="AA101" s="45">
        <v>9</v>
      </c>
      <c r="AB101" s="45"/>
      <c r="AC101" s="47">
        <f t="shared" si="71"/>
        <v>812.25844498246636</v>
      </c>
      <c r="AD101" s="47"/>
      <c r="AE101" s="47">
        <f t="shared" si="61"/>
        <v>0.50766152811402776</v>
      </c>
      <c r="AF101" s="47"/>
      <c r="AG101" s="47">
        <f t="shared" si="72"/>
        <v>20.306461124561658</v>
      </c>
      <c r="AH101" s="47"/>
      <c r="AI101" s="47">
        <f t="shared" si="62"/>
        <v>20.814122652675685</v>
      </c>
      <c r="AJ101" s="47"/>
      <c r="AK101" s="47">
        <f t="shared" si="63"/>
        <v>811.75078345435236</v>
      </c>
      <c r="AL101" s="47"/>
      <c r="AN101" s="54">
        <v>9</v>
      </c>
      <c r="AO101" s="54"/>
      <c r="AP101" s="56">
        <f t="shared" si="73"/>
        <v>723.07125161463603</v>
      </c>
      <c r="AQ101" s="56"/>
      <c r="AR101" s="56">
        <f t="shared" si="64"/>
        <v>10.727653682033662</v>
      </c>
      <c r="AS101" s="56"/>
      <c r="AT101" s="56">
        <f t="shared" si="74"/>
        <v>18.076781290365901</v>
      </c>
      <c r="AU101" s="56"/>
      <c r="AV101" s="56">
        <f t="shared" si="65"/>
        <v>28.804434972399562</v>
      </c>
      <c r="AW101" s="56"/>
      <c r="AX101" s="56">
        <f t="shared" si="66"/>
        <v>712.34359793260239</v>
      </c>
      <c r="AY101" s="56"/>
    </row>
    <row r="102" spans="1:51" x14ac:dyDescent="0.25">
      <c r="A102" s="28">
        <v>10</v>
      </c>
      <c r="B102" s="28"/>
      <c r="C102" s="32">
        <f t="shared" si="67"/>
        <v>649.99187499999971</v>
      </c>
      <c r="D102" s="32"/>
      <c r="E102" s="32">
        <f t="shared" si="56"/>
        <v>16.666458333333335</v>
      </c>
      <c r="F102" s="32"/>
      <c r="G102" s="32">
        <f t="shared" si="68"/>
        <v>16.249796874999991</v>
      </c>
      <c r="H102" s="32"/>
      <c r="I102" s="32">
        <f t="shared" si="57"/>
        <v>32.916255208333325</v>
      </c>
      <c r="J102" s="32"/>
      <c r="K102" s="32">
        <f t="shared" si="58"/>
        <v>633.32541666666634</v>
      </c>
      <c r="L102" s="32"/>
      <c r="N102" s="38">
        <v>10</v>
      </c>
      <c r="O102" s="38"/>
      <c r="P102" s="40">
        <f t="shared" si="69"/>
        <v>799.99</v>
      </c>
      <c r="Q102" s="40"/>
      <c r="R102" s="40">
        <f>0</f>
        <v>0</v>
      </c>
      <c r="S102" s="40"/>
      <c r="T102" s="40">
        <f t="shared" si="70"/>
        <v>19.999749999999999</v>
      </c>
      <c r="U102" s="40"/>
      <c r="V102" s="40">
        <f t="shared" si="59"/>
        <v>19.999749999999999</v>
      </c>
      <c r="W102" s="40"/>
      <c r="X102" s="40">
        <f t="shared" si="60"/>
        <v>799.99</v>
      </c>
      <c r="Y102" s="40"/>
      <c r="AA102" s="46">
        <v>10</v>
      </c>
      <c r="AB102" s="46"/>
      <c r="AC102" s="48">
        <f t="shared" si="71"/>
        <v>811.75078345435236</v>
      </c>
      <c r="AD102" s="48"/>
      <c r="AE102" s="48">
        <f t="shared" si="61"/>
        <v>1.0407061326337725</v>
      </c>
      <c r="AF102" s="48"/>
      <c r="AG102" s="48">
        <f t="shared" si="72"/>
        <v>20.293769586358806</v>
      </c>
      <c r="AH102" s="48"/>
      <c r="AI102" s="48">
        <f t="shared" si="62"/>
        <v>21.334475718992579</v>
      </c>
      <c r="AJ102" s="48"/>
      <c r="AK102" s="48">
        <f t="shared" si="63"/>
        <v>810.71007732171859</v>
      </c>
      <c r="AL102" s="48"/>
      <c r="AN102" s="55">
        <v>10</v>
      </c>
      <c r="AO102" s="55"/>
      <c r="AP102" s="57">
        <f t="shared" si="73"/>
        <v>712.34359793260239</v>
      </c>
      <c r="AQ102" s="57"/>
      <c r="AR102" s="57">
        <f t="shared" si="64"/>
        <v>10.995845024084502</v>
      </c>
      <c r="AS102" s="57"/>
      <c r="AT102" s="57">
        <f t="shared" si="74"/>
        <v>17.80858994831506</v>
      </c>
      <c r="AU102" s="57"/>
      <c r="AV102" s="57">
        <f t="shared" si="65"/>
        <v>28.804434972399562</v>
      </c>
      <c r="AW102" s="57"/>
      <c r="AX102" s="57">
        <f t="shared" si="66"/>
        <v>701.34775290851792</v>
      </c>
      <c r="AY102" s="57"/>
    </row>
    <row r="103" spans="1:51" x14ac:dyDescent="0.25">
      <c r="A103" s="27">
        <v>11</v>
      </c>
      <c r="B103" s="27"/>
      <c r="C103" s="31">
        <f t="shared" si="67"/>
        <v>633.32541666666634</v>
      </c>
      <c r="D103" s="31"/>
      <c r="E103" s="31">
        <f t="shared" si="56"/>
        <v>16.666458333333335</v>
      </c>
      <c r="F103" s="31"/>
      <c r="G103" s="31">
        <f t="shared" si="68"/>
        <v>15.833135416666657</v>
      </c>
      <c r="H103" s="31"/>
      <c r="I103" s="31">
        <f t="shared" si="57"/>
        <v>32.499593749999988</v>
      </c>
      <c r="J103" s="31"/>
      <c r="K103" s="31">
        <f t="shared" si="58"/>
        <v>616.65895833333298</v>
      </c>
      <c r="L103" s="31"/>
      <c r="N103" s="37">
        <v>11</v>
      </c>
      <c r="O103" s="37"/>
      <c r="P103" s="39">
        <f t="shared" si="69"/>
        <v>799.99</v>
      </c>
      <c r="Q103" s="39"/>
      <c r="R103" s="39">
        <f>0</f>
        <v>0</v>
      </c>
      <c r="S103" s="39"/>
      <c r="T103" s="39">
        <f t="shared" si="70"/>
        <v>19.999749999999999</v>
      </c>
      <c r="U103" s="39"/>
      <c r="V103" s="39">
        <f t="shared" si="59"/>
        <v>19.999749999999999</v>
      </c>
      <c r="W103" s="39"/>
      <c r="X103" s="39">
        <f t="shared" si="60"/>
        <v>799.99</v>
      </c>
      <c r="Y103" s="39"/>
      <c r="AA103" s="45">
        <v>11</v>
      </c>
      <c r="AB103" s="45"/>
      <c r="AC103" s="47">
        <f t="shared" si="71"/>
        <v>810.71007732171859</v>
      </c>
      <c r="AD103" s="47"/>
      <c r="AE103" s="47">
        <f t="shared" si="61"/>
        <v>1.6000856789244295</v>
      </c>
      <c r="AF103" s="47"/>
      <c r="AG103" s="47">
        <f t="shared" si="72"/>
        <v>20.267751933042963</v>
      </c>
      <c r="AH103" s="47"/>
      <c r="AI103" s="47">
        <f t="shared" si="62"/>
        <v>21.867837611967392</v>
      </c>
      <c r="AJ103" s="47"/>
      <c r="AK103" s="47">
        <f t="shared" si="63"/>
        <v>809.10999164279417</v>
      </c>
      <c r="AL103" s="47"/>
      <c r="AN103" s="54">
        <v>11</v>
      </c>
      <c r="AO103" s="54"/>
      <c r="AP103" s="56">
        <f t="shared" si="73"/>
        <v>701.34775290851792</v>
      </c>
      <c r="AQ103" s="56"/>
      <c r="AR103" s="56">
        <f t="shared" si="64"/>
        <v>11.270741149686614</v>
      </c>
      <c r="AS103" s="56"/>
      <c r="AT103" s="56">
        <f t="shared" si="74"/>
        <v>17.533693822712948</v>
      </c>
      <c r="AU103" s="56"/>
      <c r="AV103" s="56">
        <f t="shared" si="65"/>
        <v>28.804434972399562</v>
      </c>
      <c r="AW103" s="56"/>
      <c r="AX103" s="56">
        <f t="shared" si="66"/>
        <v>690.0770117588313</v>
      </c>
      <c r="AY103" s="56"/>
    </row>
    <row r="104" spans="1:51" x14ac:dyDescent="0.25">
      <c r="A104" s="28">
        <v>12</v>
      </c>
      <c r="B104" s="28"/>
      <c r="C104" s="32">
        <f t="shared" si="67"/>
        <v>616.65895833333298</v>
      </c>
      <c r="D104" s="32"/>
      <c r="E104" s="32">
        <f t="shared" si="56"/>
        <v>16.666458333333335</v>
      </c>
      <c r="F104" s="32"/>
      <c r="G104" s="32">
        <f t="shared" si="68"/>
        <v>15.416473958333324</v>
      </c>
      <c r="H104" s="32"/>
      <c r="I104" s="32">
        <f t="shared" si="57"/>
        <v>32.082932291666658</v>
      </c>
      <c r="J104" s="32"/>
      <c r="K104" s="32">
        <f t="shared" si="58"/>
        <v>599.99249999999961</v>
      </c>
      <c r="L104" s="32"/>
      <c r="N104" s="38">
        <v>12</v>
      </c>
      <c r="O104" s="38"/>
      <c r="P104" s="40">
        <f t="shared" si="69"/>
        <v>799.99</v>
      </c>
      <c r="Q104" s="40"/>
      <c r="R104" s="40">
        <f>0</f>
        <v>0</v>
      </c>
      <c r="S104" s="40"/>
      <c r="T104" s="40">
        <f t="shared" si="70"/>
        <v>19.999749999999999</v>
      </c>
      <c r="U104" s="40"/>
      <c r="V104" s="40">
        <f t="shared" si="59"/>
        <v>19.999749999999999</v>
      </c>
      <c r="W104" s="40"/>
      <c r="X104" s="40">
        <f t="shared" si="60"/>
        <v>799.99</v>
      </c>
      <c r="Y104" s="40"/>
      <c r="AA104" s="46">
        <v>12</v>
      </c>
      <c r="AB104" s="46"/>
      <c r="AC104" s="48">
        <f t="shared" si="71"/>
        <v>809.10999164279417</v>
      </c>
      <c r="AD104" s="48"/>
      <c r="AE104" s="48">
        <f t="shared" si="61"/>
        <v>2.1867837611967218</v>
      </c>
      <c r="AF104" s="48"/>
      <c r="AG104" s="48">
        <f t="shared" si="72"/>
        <v>20.227749791069854</v>
      </c>
      <c r="AH104" s="48"/>
      <c r="AI104" s="48">
        <f t="shared" si="62"/>
        <v>22.414533552266576</v>
      </c>
      <c r="AJ104" s="48"/>
      <c r="AK104" s="48">
        <f t="shared" si="63"/>
        <v>806.92320788159748</v>
      </c>
      <c r="AL104" s="48"/>
      <c r="AN104" s="55">
        <v>12</v>
      </c>
      <c r="AO104" s="55"/>
      <c r="AP104" s="57">
        <f t="shared" si="73"/>
        <v>690.0770117588313</v>
      </c>
      <c r="AQ104" s="57"/>
      <c r="AR104" s="57">
        <f t="shared" si="64"/>
        <v>11.55250967842878</v>
      </c>
      <c r="AS104" s="57"/>
      <c r="AT104" s="57">
        <f t="shared" si="74"/>
        <v>17.251925293970782</v>
      </c>
      <c r="AU104" s="57"/>
      <c r="AV104" s="57">
        <f t="shared" si="65"/>
        <v>28.804434972399562</v>
      </c>
      <c r="AW104" s="57"/>
      <c r="AX104" s="57">
        <f t="shared" si="66"/>
        <v>678.5245020804025</v>
      </c>
      <c r="AY104" s="57"/>
    </row>
    <row r="105" spans="1:51" x14ac:dyDescent="0.25">
      <c r="A105" s="27">
        <v>13</v>
      </c>
      <c r="B105" s="27"/>
      <c r="C105" s="31">
        <f t="shared" si="67"/>
        <v>599.99249999999961</v>
      </c>
      <c r="D105" s="31"/>
      <c r="E105" s="31">
        <f t="shared" si="56"/>
        <v>16.666458333333335</v>
      </c>
      <c r="F105" s="31"/>
      <c r="G105" s="31">
        <f t="shared" si="68"/>
        <v>14.999812499999988</v>
      </c>
      <c r="H105" s="31"/>
      <c r="I105" s="31">
        <f t="shared" si="57"/>
        <v>31.666270833333321</v>
      </c>
      <c r="J105" s="31"/>
      <c r="K105" s="31">
        <f t="shared" si="58"/>
        <v>583.32604166666624</v>
      </c>
      <c r="L105" s="31"/>
      <c r="N105" s="37">
        <v>13</v>
      </c>
      <c r="O105" s="37"/>
      <c r="P105" s="39">
        <f t="shared" si="69"/>
        <v>799.99</v>
      </c>
      <c r="Q105" s="39"/>
      <c r="R105" s="39">
        <f>0</f>
        <v>0</v>
      </c>
      <c r="S105" s="39"/>
      <c r="T105" s="39">
        <f t="shared" si="70"/>
        <v>19.999749999999999</v>
      </c>
      <c r="U105" s="39"/>
      <c r="V105" s="39">
        <f t="shared" si="59"/>
        <v>19.999749999999999</v>
      </c>
      <c r="W105" s="39"/>
      <c r="X105" s="39">
        <f t="shared" si="60"/>
        <v>799.99</v>
      </c>
      <c r="Y105" s="39"/>
      <c r="AA105" s="45">
        <v>13</v>
      </c>
      <c r="AB105" s="45"/>
      <c r="AC105" s="47">
        <f t="shared" si="71"/>
        <v>806.92320788159748</v>
      </c>
      <c r="AD105" s="47"/>
      <c r="AE105" s="47">
        <f t="shared" si="61"/>
        <v>2.8018166940333025</v>
      </c>
      <c r="AF105" s="47"/>
      <c r="AG105" s="47">
        <f t="shared" si="72"/>
        <v>20.173080197039937</v>
      </c>
      <c r="AH105" s="47"/>
      <c r="AI105" s="47">
        <f t="shared" si="62"/>
        <v>22.974896891073239</v>
      </c>
      <c r="AJ105" s="47"/>
      <c r="AK105" s="47">
        <f t="shared" si="63"/>
        <v>804.1213911875642</v>
      </c>
      <c r="AL105" s="47"/>
      <c r="AN105" s="54">
        <v>13</v>
      </c>
      <c r="AO105" s="54"/>
      <c r="AP105" s="56">
        <f t="shared" si="73"/>
        <v>678.5245020804025</v>
      </c>
      <c r="AQ105" s="56"/>
      <c r="AR105" s="56">
        <f t="shared" si="64"/>
        <v>11.841322420389503</v>
      </c>
      <c r="AS105" s="56"/>
      <c r="AT105" s="56">
        <f t="shared" si="74"/>
        <v>16.96311255201006</v>
      </c>
      <c r="AU105" s="56"/>
      <c r="AV105" s="56">
        <f t="shared" si="65"/>
        <v>28.804434972399562</v>
      </c>
      <c r="AW105" s="56"/>
      <c r="AX105" s="56">
        <f t="shared" si="66"/>
        <v>666.68317966001302</v>
      </c>
      <c r="AY105" s="56"/>
    </row>
    <row r="106" spans="1:51" x14ac:dyDescent="0.25">
      <c r="A106" s="28">
        <v>14</v>
      </c>
      <c r="B106" s="28"/>
      <c r="C106" s="32">
        <f t="shared" si="67"/>
        <v>583.32604166666624</v>
      </c>
      <c r="D106" s="32"/>
      <c r="E106" s="32">
        <f t="shared" si="56"/>
        <v>16.666458333333335</v>
      </c>
      <c r="F106" s="32"/>
      <c r="G106" s="32">
        <f t="shared" si="68"/>
        <v>14.583151041666655</v>
      </c>
      <c r="H106" s="32"/>
      <c r="I106" s="32">
        <f t="shared" si="57"/>
        <v>31.249609374999991</v>
      </c>
      <c r="J106" s="32"/>
      <c r="K106" s="32">
        <f t="shared" si="58"/>
        <v>566.65958333333288</v>
      </c>
      <c r="L106" s="32"/>
      <c r="N106" s="38">
        <v>14</v>
      </c>
      <c r="O106" s="38"/>
      <c r="P106" s="40">
        <f t="shared" si="69"/>
        <v>799.99</v>
      </c>
      <c r="Q106" s="40"/>
      <c r="R106" s="40">
        <f>0</f>
        <v>0</v>
      </c>
      <c r="S106" s="40"/>
      <c r="T106" s="40">
        <f t="shared" si="70"/>
        <v>19.999749999999999</v>
      </c>
      <c r="U106" s="40"/>
      <c r="V106" s="40">
        <f t="shared" si="59"/>
        <v>19.999749999999999</v>
      </c>
      <c r="W106" s="40"/>
      <c r="X106" s="40">
        <f t="shared" si="60"/>
        <v>799.99</v>
      </c>
      <c r="Y106" s="40"/>
      <c r="AA106" s="46">
        <v>14</v>
      </c>
      <c r="AB106" s="46"/>
      <c r="AC106" s="48">
        <f t="shared" si="71"/>
        <v>804.1213911875642</v>
      </c>
      <c r="AD106" s="48"/>
      <c r="AE106" s="48">
        <f t="shared" si="61"/>
        <v>3.446234533660963</v>
      </c>
      <c r="AF106" s="48"/>
      <c r="AG106" s="48">
        <f t="shared" si="72"/>
        <v>20.103034779689104</v>
      </c>
      <c r="AH106" s="48"/>
      <c r="AI106" s="48">
        <f t="shared" si="62"/>
        <v>23.549269313350067</v>
      </c>
      <c r="AJ106" s="48"/>
      <c r="AK106" s="48">
        <f t="shared" si="63"/>
        <v>800.67515665390329</v>
      </c>
      <c r="AL106" s="48"/>
      <c r="AN106" s="55">
        <v>14</v>
      </c>
      <c r="AO106" s="55"/>
      <c r="AP106" s="57">
        <f t="shared" si="73"/>
        <v>666.68317966001302</v>
      </c>
      <c r="AQ106" s="57"/>
      <c r="AR106" s="57">
        <f t="shared" si="64"/>
        <v>12.137355480899238</v>
      </c>
      <c r="AS106" s="57"/>
      <c r="AT106" s="57">
        <f t="shared" si="74"/>
        <v>16.667079491500324</v>
      </c>
      <c r="AU106" s="57"/>
      <c r="AV106" s="57">
        <f t="shared" si="65"/>
        <v>28.804434972399562</v>
      </c>
      <c r="AW106" s="57"/>
      <c r="AX106" s="57">
        <f t="shared" si="66"/>
        <v>654.54582417911377</v>
      </c>
      <c r="AY106" s="57"/>
    </row>
    <row r="107" spans="1:51" x14ac:dyDescent="0.25">
      <c r="A107" s="27">
        <v>15</v>
      </c>
      <c r="B107" s="27"/>
      <c r="C107" s="31">
        <f t="shared" si="67"/>
        <v>566.65958333333288</v>
      </c>
      <c r="D107" s="31"/>
      <c r="E107" s="31">
        <f t="shared" si="56"/>
        <v>16.666458333333335</v>
      </c>
      <c r="F107" s="31"/>
      <c r="G107" s="31">
        <f t="shared" si="68"/>
        <v>14.166489583333322</v>
      </c>
      <c r="H107" s="31"/>
      <c r="I107" s="31">
        <f t="shared" si="57"/>
        <v>30.832947916666654</v>
      </c>
      <c r="J107" s="31"/>
      <c r="K107" s="31">
        <f t="shared" si="58"/>
        <v>549.99312499999951</v>
      </c>
      <c r="L107" s="31"/>
      <c r="N107" s="37">
        <v>15</v>
      </c>
      <c r="O107" s="37"/>
      <c r="P107" s="39">
        <f t="shared" si="69"/>
        <v>799.99</v>
      </c>
      <c r="Q107" s="39"/>
      <c r="R107" s="39">
        <f>0</f>
        <v>0</v>
      </c>
      <c r="S107" s="39"/>
      <c r="T107" s="39">
        <f t="shared" si="70"/>
        <v>19.999749999999999</v>
      </c>
      <c r="U107" s="39"/>
      <c r="V107" s="39">
        <f t="shared" si="59"/>
        <v>19.999749999999999</v>
      </c>
      <c r="W107" s="39"/>
      <c r="X107" s="39">
        <f t="shared" si="60"/>
        <v>799.99</v>
      </c>
      <c r="Y107" s="39"/>
      <c r="AA107" s="45">
        <v>15</v>
      </c>
      <c r="AB107" s="45"/>
      <c r="AC107" s="47">
        <f t="shared" si="71"/>
        <v>800.67515665390329</v>
      </c>
      <c r="AD107" s="47"/>
      <c r="AE107" s="47">
        <f t="shared" si="61"/>
        <v>4.1211221298362446</v>
      </c>
      <c r="AF107" s="47"/>
      <c r="AG107" s="47">
        <f t="shared" si="72"/>
        <v>20.016878916347579</v>
      </c>
      <c r="AH107" s="47"/>
      <c r="AI107" s="47">
        <f t="shared" si="62"/>
        <v>24.138001046183824</v>
      </c>
      <c r="AJ107" s="47"/>
      <c r="AK107" s="47">
        <f t="shared" si="63"/>
        <v>796.55403452406699</v>
      </c>
      <c r="AL107" s="47"/>
      <c r="AN107" s="54">
        <v>15</v>
      </c>
      <c r="AO107" s="54"/>
      <c r="AP107" s="56">
        <f t="shared" si="73"/>
        <v>654.54582417911377</v>
      </c>
      <c r="AQ107" s="56"/>
      <c r="AR107" s="56">
        <f t="shared" si="64"/>
        <v>12.44078936792172</v>
      </c>
      <c r="AS107" s="56"/>
      <c r="AT107" s="56">
        <f t="shared" si="74"/>
        <v>16.363645604477842</v>
      </c>
      <c r="AU107" s="56"/>
      <c r="AV107" s="56">
        <f t="shared" si="65"/>
        <v>28.804434972399562</v>
      </c>
      <c r="AW107" s="56"/>
      <c r="AX107" s="56">
        <f t="shared" si="66"/>
        <v>642.10503481119201</v>
      </c>
      <c r="AY107" s="56"/>
    </row>
    <row r="108" spans="1:51" x14ac:dyDescent="0.25">
      <c r="A108" s="28">
        <v>16</v>
      </c>
      <c r="B108" s="28"/>
      <c r="C108" s="32">
        <f t="shared" si="67"/>
        <v>549.99312499999951</v>
      </c>
      <c r="D108" s="32"/>
      <c r="E108" s="32">
        <f t="shared" si="56"/>
        <v>16.666458333333335</v>
      </c>
      <c r="F108" s="32"/>
      <c r="G108" s="32">
        <f t="shared" si="68"/>
        <v>13.749828124999986</v>
      </c>
      <c r="H108" s="32"/>
      <c r="I108" s="32">
        <f t="shared" si="57"/>
        <v>30.416286458333321</v>
      </c>
      <c r="J108" s="32"/>
      <c r="K108" s="32">
        <f t="shared" si="58"/>
        <v>533.32666666666614</v>
      </c>
      <c r="L108" s="32"/>
      <c r="N108" s="38">
        <v>16</v>
      </c>
      <c r="O108" s="38"/>
      <c r="P108" s="40">
        <f t="shared" si="69"/>
        <v>799.99</v>
      </c>
      <c r="Q108" s="40"/>
      <c r="R108" s="40">
        <f>0</f>
        <v>0</v>
      </c>
      <c r="S108" s="40"/>
      <c r="T108" s="40">
        <f t="shared" si="70"/>
        <v>19.999749999999999</v>
      </c>
      <c r="U108" s="40"/>
      <c r="V108" s="40">
        <f t="shared" si="59"/>
        <v>19.999749999999999</v>
      </c>
      <c r="W108" s="40"/>
      <c r="X108" s="40">
        <f t="shared" si="60"/>
        <v>799.99</v>
      </c>
      <c r="Y108" s="40"/>
      <c r="AA108" s="46">
        <v>16</v>
      </c>
      <c r="AB108" s="46"/>
      <c r="AC108" s="48">
        <f t="shared" si="71"/>
        <v>796.55403452406699</v>
      </c>
      <c r="AD108" s="48"/>
      <c r="AE108" s="48">
        <f t="shared" si="61"/>
        <v>4.8276002092367456</v>
      </c>
      <c r="AF108" s="48"/>
      <c r="AG108" s="48">
        <f t="shared" si="72"/>
        <v>19.913850863101672</v>
      </c>
      <c r="AH108" s="48"/>
      <c r="AI108" s="48">
        <f t="shared" si="62"/>
        <v>24.741451072338418</v>
      </c>
      <c r="AJ108" s="48"/>
      <c r="AK108" s="48">
        <f t="shared" si="63"/>
        <v>791.72643431483027</v>
      </c>
      <c r="AL108" s="48"/>
      <c r="AN108" s="55">
        <v>16</v>
      </c>
      <c r="AO108" s="55"/>
      <c r="AP108" s="57">
        <f t="shared" si="73"/>
        <v>642.10503481119201</v>
      </c>
      <c r="AQ108" s="57"/>
      <c r="AR108" s="57">
        <f t="shared" si="64"/>
        <v>12.751809102119765</v>
      </c>
      <c r="AS108" s="57"/>
      <c r="AT108" s="57">
        <f t="shared" si="74"/>
        <v>16.052625870279797</v>
      </c>
      <c r="AU108" s="57"/>
      <c r="AV108" s="57">
        <f t="shared" si="65"/>
        <v>28.804434972399562</v>
      </c>
      <c r="AW108" s="57"/>
      <c r="AX108" s="57">
        <f t="shared" si="66"/>
        <v>629.35322570907226</v>
      </c>
      <c r="AY108" s="57"/>
    </row>
    <row r="109" spans="1:51" x14ac:dyDescent="0.25">
      <c r="A109" s="27">
        <v>17</v>
      </c>
      <c r="B109" s="27"/>
      <c r="C109" s="31">
        <f t="shared" si="67"/>
        <v>533.32666666666614</v>
      </c>
      <c r="D109" s="31"/>
      <c r="E109" s="31">
        <f t="shared" si="56"/>
        <v>16.666458333333335</v>
      </c>
      <c r="F109" s="31"/>
      <c r="G109" s="31">
        <f t="shared" si="68"/>
        <v>13.333166666666653</v>
      </c>
      <c r="H109" s="31"/>
      <c r="I109" s="31">
        <f t="shared" si="57"/>
        <v>29.999624999999988</v>
      </c>
      <c r="J109" s="31"/>
      <c r="K109" s="31">
        <f t="shared" si="58"/>
        <v>516.66020833333278</v>
      </c>
      <c r="L109" s="31"/>
      <c r="N109" s="37">
        <v>17</v>
      </c>
      <c r="O109" s="37"/>
      <c r="P109" s="39">
        <f t="shared" si="69"/>
        <v>799.99</v>
      </c>
      <c r="Q109" s="39"/>
      <c r="R109" s="39">
        <f>0</f>
        <v>0</v>
      </c>
      <c r="S109" s="39"/>
      <c r="T109" s="39">
        <f t="shared" si="70"/>
        <v>19.999749999999999</v>
      </c>
      <c r="U109" s="39"/>
      <c r="V109" s="39">
        <f t="shared" si="59"/>
        <v>19.999749999999999</v>
      </c>
      <c r="W109" s="39"/>
      <c r="X109" s="39">
        <f t="shared" si="60"/>
        <v>799.99</v>
      </c>
      <c r="Y109" s="39"/>
      <c r="AA109" s="45">
        <v>17</v>
      </c>
      <c r="AB109" s="45"/>
      <c r="AC109" s="47">
        <f t="shared" si="71"/>
        <v>791.72643431483027</v>
      </c>
      <c r="AD109" s="47"/>
      <c r="AE109" s="47">
        <f t="shared" si="61"/>
        <v>5.5668264912761174</v>
      </c>
      <c r="AF109" s="47"/>
      <c r="AG109" s="47">
        <f t="shared" si="72"/>
        <v>19.793160857870756</v>
      </c>
      <c r="AH109" s="47"/>
      <c r="AI109" s="47">
        <f t="shared" si="62"/>
        <v>25.359987349146873</v>
      </c>
      <c r="AJ109" s="47"/>
      <c r="AK109" s="47">
        <f t="shared" si="63"/>
        <v>786.1596078235541</v>
      </c>
      <c r="AL109" s="47"/>
      <c r="AN109" s="54">
        <v>17</v>
      </c>
      <c r="AO109" s="54"/>
      <c r="AP109" s="56">
        <f t="shared" si="73"/>
        <v>629.35322570907226</v>
      </c>
      <c r="AQ109" s="56"/>
      <c r="AR109" s="56">
        <f t="shared" si="64"/>
        <v>13.070604329672758</v>
      </c>
      <c r="AS109" s="56"/>
      <c r="AT109" s="56">
        <f t="shared" si="74"/>
        <v>15.733830642726804</v>
      </c>
      <c r="AU109" s="56"/>
      <c r="AV109" s="56">
        <f t="shared" si="65"/>
        <v>28.804434972399562</v>
      </c>
      <c r="AW109" s="56"/>
      <c r="AX109" s="56">
        <f t="shared" si="66"/>
        <v>616.28262137939953</v>
      </c>
      <c r="AY109" s="56"/>
    </row>
    <row r="110" spans="1:51" x14ac:dyDescent="0.25">
      <c r="A110" s="28">
        <v>18</v>
      </c>
      <c r="B110" s="28"/>
      <c r="C110" s="32">
        <f t="shared" si="67"/>
        <v>516.66020833333278</v>
      </c>
      <c r="D110" s="32"/>
      <c r="E110" s="32">
        <f t="shared" si="56"/>
        <v>16.666458333333335</v>
      </c>
      <c r="F110" s="32"/>
      <c r="G110" s="32">
        <f t="shared" si="68"/>
        <v>12.916505208333318</v>
      </c>
      <c r="H110" s="32"/>
      <c r="I110" s="32">
        <f t="shared" si="57"/>
        <v>29.582963541666651</v>
      </c>
      <c r="J110" s="32"/>
      <c r="K110" s="32">
        <f t="shared" si="58"/>
        <v>499.99374999999947</v>
      </c>
      <c r="L110" s="32"/>
      <c r="N110" s="38">
        <v>18</v>
      </c>
      <c r="O110" s="38"/>
      <c r="P110" s="40">
        <f t="shared" si="69"/>
        <v>799.99</v>
      </c>
      <c r="Q110" s="40"/>
      <c r="R110" s="40">
        <f>0</f>
        <v>0</v>
      </c>
      <c r="S110" s="40"/>
      <c r="T110" s="40">
        <f t="shared" si="70"/>
        <v>19.999749999999999</v>
      </c>
      <c r="U110" s="40"/>
      <c r="V110" s="40">
        <f t="shared" si="59"/>
        <v>19.999749999999999</v>
      </c>
      <c r="W110" s="40"/>
      <c r="X110" s="40">
        <f t="shared" si="60"/>
        <v>799.99</v>
      </c>
      <c r="Y110" s="40"/>
      <c r="AA110" s="46">
        <v>18</v>
      </c>
      <c r="AB110" s="46"/>
      <c r="AC110" s="48">
        <f t="shared" si="71"/>
        <v>786.1596078235541</v>
      </c>
      <c r="AD110" s="48"/>
      <c r="AE110" s="48">
        <f t="shared" si="61"/>
        <v>6.3399968372866979</v>
      </c>
      <c r="AF110" s="48"/>
      <c r="AG110" s="48">
        <f t="shared" si="72"/>
        <v>19.65399019558885</v>
      </c>
      <c r="AH110" s="48"/>
      <c r="AI110" s="48">
        <f t="shared" si="62"/>
        <v>25.993987032875548</v>
      </c>
      <c r="AJ110" s="48"/>
      <c r="AK110" s="48">
        <f t="shared" si="63"/>
        <v>779.81961098626743</v>
      </c>
      <c r="AL110" s="48"/>
      <c r="AN110" s="55">
        <v>18</v>
      </c>
      <c r="AO110" s="55"/>
      <c r="AP110" s="57">
        <f t="shared" si="73"/>
        <v>616.28262137939953</v>
      </c>
      <c r="AQ110" s="57"/>
      <c r="AR110" s="57">
        <f t="shared" si="64"/>
        <v>13.397369437914575</v>
      </c>
      <c r="AS110" s="57"/>
      <c r="AT110" s="57">
        <f t="shared" si="74"/>
        <v>15.407065534484987</v>
      </c>
      <c r="AU110" s="57"/>
      <c r="AV110" s="57">
        <f t="shared" si="65"/>
        <v>28.804434972399562</v>
      </c>
      <c r="AW110" s="57"/>
      <c r="AX110" s="57">
        <f t="shared" si="66"/>
        <v>602.88525194148497</v>
      </c>
      <c r="AY110" s="57"/>
    </row>
    <row r="111" spans="1:51" x14ac:dyDescent="0.25">
      <c r="A111" s="27">
        <v>19</v>
      </c>
      <c r="B111" s="27"/>
      <c r="C111" s="31">
        <f t="shared" si="67"/>
        <v>499.99374999999947</v>
      </c>
      <c r="D111" s="31"/>
      <c r="E111" s="31">
        <f t="shared" si="56"/>
        <v>16.666458333333335</v>
      </c>
      <c r="F111" s="31"/>
      <c r="G111" s="31">
        <f t="shared" si="68"/>
        <v>12.499843749999986</v>
      </c>
      <c r="H111" s="31"/>
      <c r="I111" s="31">
        <f t="shared" si="57"/>
        <v>29.166302083333321</v>
      </c>
      <c r="J111" s="31"/>
      <c r="K111" s="31">
        <f t="shared" si="58"/>
        <v>483.32729166666616</v>
      </c>
      <c r="L111" s="31"/>
      <c r="N111" s="37">
        <v>19</v>
      </c>
      <c r="O111" s="37"/>
      <c r="P111" s="39">
        <f t="shared" si="69"/>
        <v>799.99</v>
      </c>
      <c r="Q111" s="39"/>
      <c r="R111" s="39">
        <f>0</f>
        <v>0</v>
      </c>
      <c r="S111" s="39"/>
      <c r="T111" s="39">
        <f t="shared" si="70"/>
        <v>19.999749999999999</v>
      </c>
      <c r="U111" s="39"/>
      <c r="V111" s="39">
        <f t="shared" si="59"/>
        <v>19.999749999999999</v>
      </c>
      <c r="W111" s="39"/>
      <c r="X111" s="39">
        <f t="shared" si="60"/>
        <v>799.99</v>
      </c>
      <c r="Y111" s="39"/>
      <c r="AA111" s="45">
        <v>19</v>
      </c>
      <c r="AB111" s="45"/>
      <c r="AC111" s="47">
        <f t="shared" si="71"/>
        <v>779.81961098626743</v>
      </c>
      <c r="AD111" s="47"/>
      <c r="AE111" s="47">
        <f t="shared" si="61"/>
        <v>7.1483464340407501</v>
      </c>
      <c r="AF111" s="47"/>
      <c r="AG111" s="47">
        <f t="shared" si="72"/>
        <v>19.495490274656685</v>
      </c>
      <c r="AH111" s="47"/>
      <c r="AI111" s="47">
        <f t="shared" si="62"/>
        <v>26.643836708697435</v>
      </c>
      <c r="AJ111" s="47"/>
      <c r="AK111" s="47">
        <f t="shared" si="63"/>
        <v>772.67126455222672</v>
      </c>
      <c r="AL111" s="47"/>
      <c r="AN111" s="54">
        <v>19</v>
      </c>
      <c r="AO111" s="54"/>
      <c r="AP111" s="56">
        <f t="shared" si="73"/>
        <v>602.88525194148497</v>
      </c>
      <c r="AQ111" s="56"/>
      <c r="AR111" s="56">
        <f t="shared" si="64"/>
        <v>13.73230367386244</v>
      </c>
      <c r="AS111" s="56"/>
      <c r="AT111" s="56">
        <f t="shared" si="74"/>
        <v>15.072131298537123</v>
      </c>
      <c r="AU111" s="56"/>
      <c r="AV111" s="56">
        <f t="shared" si="65"/>
        <v>28.804434972399562</v>
      </c>
      <c r="AW111" s="56"/>
      <c r="AX111" s="56">
        <f t="shared" si="66"/>
        <v>589.15294826762249</v>
      </c>
      <c r="AY111" s="56"/>
    </row>
    <row r="112" spans="1:51" x14ac:dyDescent="0.25">
      <c r="A112" s="28">
        <v>20</v>
      </c>
      <c r="B112" s="28"/>
      <c r="C112" s="32">
        <f t="shared" si="67"/>
        <v>483.32729166666616</v>
      </c>
      <c r="D112" s="32"/>
      <c r="E112" s="32">
        <f t="shared" si="56"/>
        <v>16.666458333333335</v>
      </c>
      <c r="F112" s="32"/>
      <c r="G112" s="32">
        <f t="shared" si="68"/>
        <v>12.083182291666652</v>
      </c>
      <c r="H112" s="32"/>
      <c r="I112" s="32">
        <f t="shared" si="57"/>
        <v>28.749640624999987</v>
      </c>
      <c r="J112" s="32"/>
      <c r="K112" s="32">
        <f t="shared" si="58"/>
        <v>466.66083333333285</v>
      </c>
      <c r="L112" s="32"/>
      <c r="N112" s="38">
        <v>20</v>
      </c>
      <c r="O112" s="38"/>
      <c r="P112" s="40">
        <f t="shared" si="69"/>
        <v>799.99</v>
      </c>
      <c r="Q112" s="40"/>
      <c r="R112" s="40">
        <f>0</f>
        <v>0</v>
      </c>
      <c r="S112" s="40"/>
      <c r="T112" s="40">
        <f t="shared" si="70"/>
        <v>19.999749999999999</v>
      </c>
      <c r="U112" s="40"/>
      <c r="V112" s="40">
        <f t="shared" si="59"/>
        <v>19.999749999999999</v>
      </c>
      <c r="W112" s="40"/>
      <c r="X112" s="40">
        <f t="shared" si="60"/>
        <v>799.99</v>
      </c>
      <c r="Y112" s="40"/>
      <c r="AA112" s="46">
        <v>20</v>
      </c>
      <c r="AB112" s="46"/>
      <c r="AC112" s="48">
        <f t="shared" si="71"/>
        <v>772.67126455222672</v>
      </c>
      <c r="AD112" s="48"/>
      <c r="AE112" s="48">
        <f t="shared" si="61"/>
        <v>7.9931510126092</v>
      </c>
      <c r="AF112" s="48"/>
      <c r="AG112" s="48">
        <f t="shared" si="72"/>
        <v>19.316781613805666</v>
      </c>
      <c r="AH112" s="48"/>
      <c r="AI112" s="48">
        <f t="shared" si="62"/>
        <v>27.309932626414867</v>
      </c>
      <c r="AJ112" s="48"/>
      <c r="AK112" s="48">
        <f t="shared" si="63"/>
        <v>764.67811353961747</v>
      </c>
      <c r="AL112" s="48"/>
      <c r="AN112" s="55">
        <v>20</v>
      </c>
      <c r="AO112" s="55"/>
      <c r="AP112" s="57">
        <f t="shared" si="73"/>
        <v>589.15294826762249</v>
      </c>
      <c r="AQ112" s="57"/>
      <c r="AR112" s="57">
        <f t="shared" si="64"/>
        <v>14.075611265709002</v>
      </c>
      <c r="AS112" s="57"/>
      <c r="AT112" s="57">
        <f t="shared" si="74"/>
        <v>14.728823706690561</v>
      </c>
      <c r="AU112" s="57"/>
      <c r="AV112" s="57">
        <f t="shared" si="65"/>
        <v>28.804434972399562</v>
      </c>
      <c r="AW112" s="57"/>
      <c r="AX112" s="57">
        <f t="shared" si="66"/>
        <v>575.07733700191352</v>
      </c>
      <c r="AY112" s="57"/>
    </row>
    <row r="113" spans="1:51" x14ac:dyDescent="0.25">
      <c r="A113" s="27">
        <v>21</v>
      </c>
      <c r="B113" s="27"/>
      <c r="C113" s="31">
        <f t="shared" si="67"/>
        <v>466.66083333333285</v>
      </c>
      <c r="D113" s="31"/>
      <c r="E113" s="31">
        <f t="shared" si="56"/>
        <v>16.666458333333335</v>
      </c>
      <c r="F113" s="31"/>
      <c r="G113" s="31">
        <f t="shared" si="68"/>
        <v>11.666520833333321</v>
      </c>
      <c r="H113" s="31"/>
      <c r="I113" s="31">
        <f t="shared" si="57"/>
        <v>28.332979166666654</v>
      </c>
      <c r="J113" s="31"/>
      <c r="K113" s="31">
        <f t="shared" si="58"/>
        <v>449.99437499999954</v>
      </c>
      <c r="L113" s="31"/>
      <c r="N113" s="37">
        <v>21</v>
      </c>
      <c r="O113" s="37"/>
      <c r="P113" s="39">
        <f t="shared" si="69"/>
        <v>799.99</v>
      </c>
      <c r="Q113" s="39"/>
      <c r="R113" s="39">
        <f>0</f>
        <v>0</v>
      </c>
      <c r="S113" s="39"/>
      <c r="T113" s="39">
        <f t="shared" si="70"/>
        <v>19.999749999999999</v>
      </c>
      <c r="U113" s="39"/>
      <c r="V113" s="39">
        <f t="shared" si="59"/>
        <v>19.999749999999999</v>
      </c>
      <c r="W113" s="39"/>
      <c r="X113" s="39">
        <f t="shared" si="60"/>
        <v>799.99</v>
      </c>
      <c r="Y113" s="39"/>
      <c r="AA113" s="45">
        <v>21</v>
      </c>
      <c r="AB113" s="45"/>
      <c r="AC113" s="47">
        <f t="shared" si="71"/>
        <v>764.67811353961747</v>
      </c>
      <c r="AD113" s="47"/>
      <c r="AE113" s="47">
        <f t="shared" si="61"/>
        <v>8.8757281035848017</v>
      </c>
      <c r="AF113" s="47"/>
      <c r="AG113" s="47">
        <f t="shared" si="72"/>
        <v>19.116952838490434</v>
      </c>
      <c r="AH113" s="47"/>
      <c r="AI113" s="47">
        <f t="shared" si="62"/>
        <v>27.992680942075236</v>
      </c>
      <c r="AJ113" s="47"/>
      <c r="AK113" s="47">
        <f t="shared" si="63"/>
        <v>755.80238543603264</v>
      </c>
      <c r="AL113" s="47"/>
      <c r="AN113" s="54">
        <v>21</v>
      </c>
      <c r="AO113" s="54"/>
      <c r="AP113" s="56">
        <f t="shared" si="73"/>
        <v>575.07733700191352</v>
      </c>
      <c r="AQ113" s="56"/>
      <c r="AR113" s="56">
        <f t="shared" si="64"/>
        <v>14.427501547351726</v>
      </c>
      <c r="AS113" s="56"/>
      <c r="AT113" s="56">
        <f t="shared" si="74"/>
        <v>14.376933425047836</v>
      </c>
      <c r="AU113" s="56"/>
      <c r="AV113" s="56">
        <f t="shared" si="65"/>
        <v>28.804434972399562</v>
      </c>
      <c r="AW113" s="56"/>
      <c r="AX113" s="56">
        <f t="shared" si="66"/>
        <v>560.64983545456175</v>
      </c>
      <c r="AY113" s="56"/>
    </row>
    <row r="114" spans="1:51" x14ac:dyDescent="0.25">
      <c r="A114" s="28">
        <v>22</v>
      </c>
      <c r="B114" s="28"/>
      <c r="C114" s="32">
        <f t="shared" si="67"/>
        <v>449.99437499999954</v>
      </c>
      <c r="D114" s="32"/>
      <c r="E114" s="32">
        <f t="shared" si="56"/>
        <v>16.666458333333335</v>
      </c>
      <c r="F114" s="32"/>
      <c r="G114" s="32">
        <f t="shared" si="68"/>
        <v>11.249859374999987</v>
      </c>
      <c r="H114" s="32"/>
      <c r="I114" s="32">
        <f t="shared" si="57"/>
        <v>27.916317708333324</v>
      </c>
      <c r="J114" s="32"/>
      <c r="K114" s="32">
        <f t="shared" si="58"/>
        <v>433.32791666666623</v>
      </c>
      <c r="L114" s="32"/>
      <c r="N114" s="38">
        <v>22</v>
      </c>
      <c r="O114" s="38"/>
      <c r="P114" s="40">
        <f t="shared" si="69"/>
        <v>799.99</v>
      </c>
      <c r="Q114" s="40"/>
      <c r="R114" s="40">
        <f>0</f>
        <v>0</v>
      </c>
      <c r="S114" s="40"/>
      <c r="T114" s="40">
        <f t="shared" si="70"/>
        <v>19.999749999999999</v>
      </c>
      <c r="U114" s="40"/>
      <c r="V114" s="40">
        <f t="shared" si="59"/>
        <v>19.999749999999999</v>
      </c>
      <c r="W114" s="40"/>
      <c r="X114" s="40">
        <f t="shared" si="60"/>
        <v>799.99</v>
      </c>
      <c r="Y114" s="40"/>
      <c r="AA114" s="46">
        <v>22</v>
      </c>
      <c r="AB114" s="46"/>
      <c r="AC114" s="48">
        <f t="shared" si="71"/>
        <v>755.80238543603264</v>
      </c>
      <c r="AD114" s="48"/>
      <c r="AE114" s="48">
        <f t="shared" si="61"/>
        <v>9.797438329726301</v>
      </c>
      <c r="AF114" s="48"/>
      <c r="AG114" s="48">
        <f t="shared" si="72"/>
        <v>18.895059635900814</v>
      </c>
      <c r="AH114" s="48"/>
      <c r="AI114" s="48">
        <f t="shared" si="62"/>
        <v>28.692497965627116</v>
      </c>
      <c r="AJ114" s="48"/>
      <c r="AK114" s="48">
        <f t="shared" si="63"/>
        <v>746.0049471063063</v>
      </c>
      <c r="AL114" s="48"/>
      <c r="AN114" s="55">
        <v>22</v>
      </c>
      <c r="AO114" s="55"/>
      <c r="AP114" s="57">
        <f t="shared" si="73"/>
        <v>560.64983545456175</v>
      </c>
      <c r="AQ114" s="57"/>
      <c r="AR114" s="57">
        <f t="shared" si="64"/>
        <v>14.788189086035519</v>
      </c>
      <c r="AS114" s="57"/>
      <c r="AT114" s="57">
        <f t="shared" si="74"/>
        <v>14.016245886364043</v>
      </c>
      <c r="AU114" s="57"/>
      <c r="AV114" s="57">
        <f t="shared" si="65"/>
        <v>28.804434972399562</v>
      </c>
      <c r="AW114" s="57"/>
      <c r="AX114" s="57">
        <f t="shared" si="66"/>
        <v>545.86164636852618</v>
      </c>
      <c r="AY114" s="57"/>
    </row>
    <row r="115" spans="1:51" x14ac:dyDescent="0.25">
      <c r="A115" s="27">
        <v>23</v>
      </c>
      <c r="B115" s="27"/>
      <c r="C115" s="31">
        <f t="shared" si="67"/>
        <v>433.32791666666623</v>
      </c>
      <c r="D115" s="31"/>
      <c r="E115" s="31">
        <f t="shared" si="56"/>
        <v>16.666458333333335</v>
      </c>
      <c r="F115" s="31"/>
      <c r="G115" s="31">
        <f t="shared" si="68"/>
        <v>10.833197916666654</v>
      </c>
      <c r="H115" s="31"/>
      <c r="I115" s="31">
        <f t="shared" si="57"/>
        <v>27.499656249999987</v>
      </c>
      <c r="J115" s="31"/>
      <c r="K115" s="31">
        <f t="shared" si="58"/>
        <v>416.66145833333292</v>
      </c>
      <c r="L115" s="31"/>
      <c r="N115" s="37">
        <v>23</v>
      </c>
      <c r="O115" s="37"/>
      <c r="P115" s="39">
        <f t="shared" si="69"/>
        <v>799.99</v>
      </c>
      <c r="Q115" s="39"/>
      <c r="R115" s="39">
        <f>0</f>
        <v>0</v>
      </c>
      <c r="S115" s="39"/>
      <c r="T115" s="39">
        <f t="shared" si="70"/>
        <v>19.999749999999999</v>
      </c>
      <c r="U115" s="39"/>
      <c r="V115" s="39">
        <f t="shared" si="59"/>
        <v>19.999749999999999</v>
      </c>
      <c r="W115" s="39"/>
      <c r="X115" s="39">
        <f t="shared" si="60"/>
        <v>799.99</v>
      </c>
      <c r="Y115" s="39"/>
      <c r="AA115" s="45">
        <v>23</v>
      </c>
      <c r="AB115" s="45"/>
      <c r="AC115" s="47">
        <f t="shared" si="71"/>
        <v>746.0049471063063</v>
      </c>
      <c r="AD115" s="47"/>
      <c r="AE115" s="47">
        <f t="shared" si="61"/>
        <v>10.759686737110137</v>
      </c>
      <c r="AF115" s="47"/>
      <c r="AG115" s="47">
        <f t="shared" si="72"/>
        <v>18.650123677657657</v>
      </c>
      <c r="AH115" s="47"/>
      <c r="AI115" s="47">
        <f t="shared" si="62"/>
        <v>29.409810414767794</v>
      </c>
      <c r="AJ115" s="47"/>
      <c r="AK115" s="47">
        <f t="shared" si="63"/>
        <v>735.24526036919622</v>
      </c>
      <c r="AL115" s="47"/>
      <c r="AN115" s="54">
        <v>23</v>
      </c>
      <c r="AO115" s="54"/>
      <c r="AP115" s="56">
        <f t="shared" si="73"/>
        <v>545.86164636852618</v>
      </c>
      <c r="AQ115" s="56"/>
      <c r="AR115" s="56">
        <f t="shared" si="64"/>
        <v>15.157893813186408</v>
      </c>
      <c r="AS115" s="56"/>
      <c r="AT115" s="56">
        <f t="shared" si="74"/>
        <v>13.646541159213154</v>
      </c>
      <c r="AU115" s="56"/>
      <c r="AV115" s="56">
        <f t="shared" si="65"/>
        <v>28.804434972399562</v>
      </c>
      <c r="AW115" s="56"/>
      <c r="AX115" s="56">
        <f t="shared" si="66"/>
        <v>530.70375255533975</v>
      </c>
      <c r="AY115" s="56"/>
    </row>
    <row r="116" spans="1:51" x14ac:dyDescent="0.25">
      <c r="A116" s="28">
        <v>24</v>
      </c>
      <c r="B116" s="28"/>
      <c r="C116" s="32">
        <f t="shared" si="67"/>
        <v>416.66145833333292</v>
      </c>
      <c r="D116" s="32"/>
      <c r="E116" s="32">
        <f t="shared" si="56"/>
        <v>16.666458333333335</v>
      </c>
      <c r="F116" s="32"/>
      <c r="G116" s="32">
        <f t="shared" si="68"/>
        <v>10.416536458333322</v>
      </c>
      <c r="H116" s="32"/>
      <c r="I116" s="32">
        <f t="shared" si="57"/>
        <v>27.082994791666657</v>
      </c>
      <c r="J116" s="32"/>
      <c r="K116" s="32">
        <f t="shared" si="58"/>
        <v>399.99499999999961</v>
      </c>
      <c r="L116" s="32"/>
      <c r="N116" s="38">
        <v>24</v>
      </c>
      <c r="O116" s="38"/>
      <c r="P116" s="40">
        <f t="shared" si="69"/>
        <v>799.99</v>
      </c>
      <c r="Q116" s="40"/>
      <c r="R116" s="40">
        <f>0</f>
        <v>0</v>
      </c>
      <c r="S116" s="40"/>
      <c r="T116" s="40">
        <f t="shared" si="70"/>
        <v>19.999749999999999</v>
      </c>
      <c r="U116" s="40"/>
      <c r="V116" s="40">
        <f t="shared" si="59"/>
        <v>19.999749999999999</v>
      </c>
      <c r="W116" s="40"/>
      <c r="X116" s="40">
        <f t="shared" si="60"/>
        <v>799.99</v>
      </c>
      <c r="Y116" s="40"/>
      <c r="AA116" s="46">
        <v>24</v>
      </c>
      <c r="AB116" s="46"/>
      <c r="AC116" s="48">
        <f t="shared" si="71"/>
        <v>735.24526036919622</v>
      </c>
      <c r="AD116" s="48"/>
      <c r="AE116" s="48">
        <f t="shared" si="61"/>
        <v>11.763924165907085</v>
      </c>
      <c r="AF116" s="48"/>
      <c r="AG116" s="48">
        <f t="shared" si="72"/>
        <v>18.381131509229903</v>
      </c>
      <c r="AH116" s="48"/>
      <c r="AI116" s="48">
        <f t="shared" si="62"/>
        <v>30.145055675136987</v>
      </c>
      <c r="AJ116" s="48"/>
      <c r="AK116" s="48">
        <f t="shared" si="63"/>
        <v>723.48133620328917</v>
      </c>
      <c r="AL116" s="48"/>
      <c r="AN116" s="55">
        <v>24</v>
      </c>
      <c r="AO116" s="55"/>
      <c r="AP116" s="57">
        <f t="shared" si="73"/>
        <v>530.70375255533975</v>
      </c>
      <c r="AQ116" s="57"/>
      <c r="AR116" s="57">
        <f t="shared" si="64"/>
        <v>15.53684115851607</v>
      </c>
      <c r="AS116" s="57"/>
      <c r="AT116" s="57">
        <f t="shared" si="74"/>
        <v>13.267593813883492</v>
      </c>
      <c r="AU116" s="57"/>
      <c r="AV116" s="57">
        <f t="shared" si="65"/>
        <v>28.804434972399562</v>
      </c>
      <c r="AW116" s="57"/>
      <c r="AX116" s="57">
        <f t="shared" si="66"/>
        <v>515.16691139682371</v>
      </c>
      <c r="AY116" s="57"/>
    </row>
    <row r="117" spans="1:51" x14ac:dyDescent="0.25">
      <c r="A117" s="27">
        <v>25</v>
      </c>
      <c r="B117" s="27"/>
      <c r="C117" s="31">
        <f t="shared" si="67"/>
        <v>399.99499999999961</v>
      </c>
      <c r="D117" s="31"/>
      <c r="E117" s="31">
        <f t="shared" si="56"/>
        <v>16.666458333333335</v>
      </c>
      <c r="F117" s="31"/>
      <c r="G117" s="31">
        <f t="shared" si="68"/>
        <v>9.9998749999999887</v>
      </c>
      <c r="H117" s="31"/>
      <c r="I117" s="31">
        <f t="shared" si="57"/>
        <v>26.666333333333323</v>
      </c>
      <c r="J117" s="31"/>
      <c r="K117" s="31">
        <f t="shared" si="58"/>
        <v>383.3285416666663</v>
      </c>
      <c r="L117" s="31"/>
      <c r="N117" s="37">
        <v>25</v>
      </c>
      <c r="O117" s="37"/>
      <c r="P117" s="39">
        <f t="shared" si="69"/>
        <v>799.99</v>
      </c>
      <c r="Q117" s="39"/>
      <c r="R117" s="39">
        <f>0</f>
        <v>0</v>
      </c>
      <c r="S117" s="39"/>
      <c r="T117" s="39">
        <f t="shared" si="70"/>
        <v>19.999749999999999</v>
      </c>
      <c r="U117" s="39"/>
      <c r="V117" s="39">
        <f t="shared" si="59"/>
        <v>19.999749999999999</v>
      </c>
      <c r="W117" s="39"/>
      <c r="X117" s="39">
        <f t="shared" si="60"/>
        <v>799.99</v>
      </c>
      <c r="Y117" s="39"/>
      <c r="AA117" s="45">
        <v>25</v>
      </c>
      <c r="AB117" s="45"/>
      <c r="AC117" s="47">
        <f t="shared" si="71"/>
        <v>723.48133620328917</v>
      </c>
      <c r="AD117" s="47"/>
      <c r="AE117" s="47">
        <f t="shared" si="61"/>
        <v>12.81164866193318</v>
      </c>
      <c r="AF117" s="47"/>
      <c r="AG117" s="47">
        <f t="shared" si="72"/>
        <v>18.087033405082227</v>
      </c>
      <c r="AH117" s="47"/>
      <c r="AI117" s="47">
        <f t="shared" si="62"/>
        <v>30.898682067015407</v>
      </c>
      <c r="AJ117" s="47"/>
      <c r="AK117" s="47">
        <f t="shared" si="63"/>
        <v>710.66968754135598</v>
      </c>
      <c r="AL117" s="47"/>
      <c r="AN117" s="54">
        <v>25</v>
      </c>
      <c r="AO117" s="54"/>
      <c r="AP117" s="56">
        <f t="shared" si="73"/>
        <v>515.16691139682371</v>
      </c>
      <c r="AQ117" s="56"/>
      <c r="AR117" s="56">
        <f t="shared" si="64"/>
        <v>15.925262187478971</v>
      </c>
      <c r="AS117" s="56"/>
      <c r="AT117" s="56">
        <f t="shared" si="74"/>
        <v>12.879172784920591</v>
      </c>
      <c r="AU117" s="56"/>
      <c r="AV117" s="56">
        <f t="shared" si="65"/>
        <v>28.804434972399562</v>
      </c>
      <c r="AW117" s="56"/>
      <c r="AX117" s="56">
        <f t="shared" si="66"/>
        <v>499.24164920934476</v>
      </c>
      <c r="AY117" s="56"/>
    </row>
    <row r="118" spans="1:51" x14ac:dyDescent="0.25">
      <c r="A118" s="28">
        <v>26</v>
      </c>
      <c r="B118" s="28"/>
      <c r="C118" s="32">
        <f t="shared" si="67"/>
        <v>383.3285416666663</v>
      </c>
      <c r="D118" s="32"/>
      <c r="E118" s="32">
        <f t="shared" si="56"/>
        <v>16.666458333333335</v>
      </c>
      <c r="F118" s="32"/>
      <c r="G118" s="32">
        <f t="shared" si="68"/>
        <v>9.5832135416666571</v>
      </c>
      <c r="H118" s="32"/>
      <c r="I118" s="32">
        <f t="shared" si="57"/>
        <v>26.24967187499999</v>
      </c>
      <c r="J118" s="32"/>
      <c r="K118" s="32">
        <f t="shared" si="58"/>
        <v>366.66208333333299</v>
      </c>
      <c r="L118" s="32"/>
      <c r="N118" s="38">
        <v>26</v>
      </c>
      <c r="O118" s="38"/>
      <c r="P118" s="40">
        <f t="shared" si="69"/>
        <v>799.99</v>
      </c>
      <c r="Q118" s="40"/>
      <c r="R118" s="40">
        <f>0</f>
        <v>0</v>
      </c>
      <c r="S118" s="40"/>
      <c r="T118" s="40">
        <f t="shared" si="70"/>
        <v>19.999749999999999</v>
      </c>
      <c r="U118" s="40"/>
      <c r="V118" s="40">
        <f t="shared" si="59"/>
        <v>19.999749999999999</v>
      </c>
      <c r="W118" s="40"/>
      <c r="X118" s="40">
        <f t="shared" si="60"/>
        <v>799.99</v>
      </c>
      <c r="Y118" s="40"/>
      <c r="AA118" s="46">
        <v>26</v>
      </c>
      <c r="AB118" s="46"/>
      <c r="AC118" s="48">
        <f t="shared" si="71"/>
        <v>710.66968754135598</v>
      </c>
      <c r="AD118" s="48"/>
      <c r="AE118" s="48">
        <f t="shared" si="61"/>
        <v>13.904406930156895</v>
      </c>
      <c r="AF118" s="48"/>
      <c r="AG118" s="48">
        <f t="shared" si="72"/>
        <v>17.766742188533897</v>
      </c>
      <c r="AH118" s="48"/>
      <c r="AI118" s="48">
        <f t="shared" si="62"/>
        <v>31.671149118690792</v>
      </c>
      <c r="AJ118" s="48"/>
      <c r="AK118" s="48">
        <f t="shared" si="63"/>
        <v>696.76528061119905</v>
      </c>
      <c r="AL118" s="48"/>
      <c r="AN118" s="55">
        <v>26</v>
      </c>
      <c r="AO118" s="55"/>
      <c r="AP118" s="57">
        <f t="shared" si="73"/>
        <v>499.24164920934476</v>
      </c>
      <c r="AQ118" s="57"/>
      <c r="AR118" s="57">
        <f t="shared" si="64"/>
        <v>16.323393742165944</v>
      </c>
      <c r="AS118" s="57"/>
      <c r="AT118" s="57">
        <f t="shared" si="74"/>
        <v>12.481041230233618</v>
      </c>
      <c r="AU118" s="57"/>
      <c r="AV118" s="57">
        <f t="shared" si="65"/>
        <v>28.804434972399562</v>
      </c>
      <c r="AW118" s="57"/>
      <c r="AX118" s="57">
        <f t="shared" si="66"/>
        <v>482.91825546717882</v>
      </c>
      <c r="AY118" s="57"/>
    </row>
    <row r="119" spans="1:51" x14ac:dyDescent="0.25">
      <c r="A119" s="27">
        <v>27</v>
      </c>
      <c r="B119" s="27"/>
      <c r="C119" s="31">
        <f t="shared" si="67"/>
        <v>366.66208333333299</v>
      </c>
      <c r="D119" s="31"/>
      <c r="E119" s="31">
        <f t="shared" si="56"/>
        <v>16.666458333333335</v>
      </c>
      <c r="F119" s="31"/>
      <c r="G119" s="31">
        <f t="shared" si="68"/>
        <v>9.1665520833333236</v>
      </c>
      <c r="H119" s="31"/>
      <c r="I119" s="31">
        <f t="shared" si="57"/>
        <v>25.83301041666666</v>
      </c>
      <c r="J119" s="31"/>
      <c r="K119" s="31">
        <f t="shared" si="58"/>
        <v>349.99562499999968</v>
      </c>
      <c r="L119" s="31"/>
      <c r="N119" s="37">
        <v>27</v>
      </c>
      <c r="O119" s="37"/>
      <c r="P119" s="39">
        <f t="shared" si="69"/>
        <v>799.99</v>
      </c>
      <c r="Q119" s="39"/>
      <c r="R119" s="39">
        <f>0</f>
        <v>0</v>
      </c>
      <c r="S119" s="39"/>
      <c r="T119" s="39">
        <f t="shared" si="70"/>
        <v>19.999749999999999</v>
      </c>
      <c r="U119" s="39"/>
      <c r="V119" s="39">
        <f t="shared" si="59"/>
        <v>19.999749999999999</v>
      </c>
      <c r="W119" s="39"/>
      <c r="X119" s="39">
        <f t="shared" si="60"/>
        <v>799.99</v>
      </c>
      <c r="Y119" s="39"/>
      <c r="AA119" s="45">
        <v>27</v>
      </c>
      <c r="AB119" s="45"/>
      <c r="AC119" s="47">
        <f t="shared" si="71"/>
        <v>696.76528061119905</v>
      </c>
      <c r="AD119" s="47"/>
      <c r="AE119" s="47">
        <f t="shared" si="61"/>
        <v>15.043795831378088</v>
      </c>
      <c r="AF119" s="47"/>
      <c r="AG119" s="47">
        <f t="shared" si="72"/>
        <v>17.419132015279974</v>
      </c>
      <c r="AH119" s="47"/>
      <c r="AI119" s="47">
        <f t="shared" si="62"/>
        <v>32.462927846658062</v>
      </c>
      <c r="AJ119" s="47"/>
      <c r="AK119" s="47">
        <f t="shared" si="63"/>
        <v>681.72148477982091</v>
      </c>
      <c r="AL119" s="47"/>
      <c r="AN119" s="54">
        <v>27</v>
      </c>
      <c r="AO119" s="54"/>
      <c r="AP119" s="56">
        <f t="shared" si="73"/>
        <v>482.91825546717882</v>
      </c>
      <c r="AQ119" s="56"/>
      <c r="AR119" s="56">
        <f t="shared" si="64"/>
        <v>16.73147858572009</v>
      </c>
      <c r="AS119" s="56"/>
      <c r="AT119" s="56">
        <f t="shared" si="74"/>
        <v>12.07295638667947</v>
      </c>
      <c r="AU119" s="56"/>
      <c r="AV119" s="56">
        <f t="shared" si="65"/>
        <v>28.804434972399562</v>
      </c>
      <c r="AW119" s="56"/>
      <c r="AX119" s="56">
        <f t="shared" si="66"/>
        <v>466.18677688145874</v>
      </c>
      <c r="AY119" s="56"/>
    </row>
    <row r="120" spans="1:51" x14ac:dyDescent="0.25">
      <c r="A120" s="28">
        <v>28</v>
      </c>
      <c r="B120" s="28"/>
      <c r="C120" s="32">
        <f t="shared" si="67"/>
        <v>349.99562499999968</v>
      </c>
      <c r="D120" s="32"/>
      <c r="E120" s="32">
        <f t="shared" si="56"/>
        <v>16.666458333333335</v>
      </c>
      <c r="F120" s="32"/>
      <c r="G120" s="32">
        <f t="shared" si="68"/>
        <v>8.7498906249999919</v>
      </c>
      <c r="H120" s="32"/>
      <c r="I120" s="32">
        <f t="shared" si="57"/>
        <v>25.416348958333327</v>
      </c>
      <c r="J120" s="32"/>
      <c r="K120" s="32">
        <f t="shared" si="58"/>
        <v>333.32916666666637</v>
      </c>
      <c r="L120" s="32"/>
      <c r="N120" s="38">
        <v>28</v>
      </c>
      <c r="O120" s="38"/>
      <c r="P120" s="40">
        <f t="shared" si="69"/>
        <v>799.99</v>
      </c>
      <c r="Q120" s="40"/>
      <c r="R120" s="40">
        <f>0</f>
        <v>0</v>
      </c>
      <c r="S120" s="40"/>
      <c r="T120" s="40">
        <f t="shared" si="70"/>
        <v>19.999749999999999</v>
      </c>
      <c r="U120" s="40"/>
      <c r="V120" s="40">
        <f t="shared" si="59"/>
        <v>19.999749999999999</v>
      </c>
      <c r="W120" s="40"/>
      <c r="X120" s="40">
        <f t="shared" si="60"/>
        <v>799.99</v>
      </c>
      <c r="Y120" s="40"/>
      <c r="AA120" s="46">
        <v>28</v>
      </c>
      <c r="AB120" s="46"/>
      <c r="AC120" s="48">
        <f t="shared" si="71"/>
        <v>681.72148477982091</v>
      </c>
      <c r="AD120" s="48"/>
      <c r="AE120" s="48">
        <f t="shared" si="61"/>
        <v>16.231463923328988</v>
      </c>
      <c r="AF120" s="48"/>
      <c r="AG120" s="48">
        <f t="shared" si="72"/>
        <v>17.043037119495523</v>
      </c>
      <c r="AH120" s="48"/>
      <c r="AI120" s="48">
        <f t="shared" si="62"/>
        <v>33.274501042824511</v>
      </c>
      <c r="AJ120" s="48"/>
      <c r="AK120" s="48">
        <f t="shared" si="63"/>
        <v>665.49002085649192</v>
      </c>
      <c r="AL120" s="48"/>
      <c r="AN120" s="55">
        <v>28</v>
      </c>
      <c r="AO120" s="55"/>
      <c r="AP120" s="57">
        <f t="shared" si="73"/>
        <v>466.18677688145874</v>
      </c>
      <c r="AQ120" s="57"/>
      <c r="AR120" s="57">
        <f t="shared" si="64"/>
        <v>17.149765550363092</v>
      </c>
      <c r="AS120" s="57"/>
      <c r="AT120" s="57">
        <f t="shared" si="74"/>
        <v>11.654669422036468</v>
      </c>
      <c r="AU120" s="57"/>
      <c r="AV120" s="57">
        <f t="shared" si="65"/>
        <v>28.804434972399562</v>
      </c>
      <c r="AW120" s="57"/>
      <c r="AX120" s="57">
        <f t="shared" si="66"/>
        <v>449.03701133109564</v>
      </c>
      <c r="AY120" s="57"/>
    </row>
    <row r="121" spans="1:51" x14ac:dyDescent="0.25">
      <c r="A121" s="27">
        <v>29</v>
      </c>
      <c r="B121" s="27"/>
      <c r="C121" s="31">
        <f t="shared" si="67"/>
        <v>333.32916666666637</v>
      </c>
      <c r="D121" s="31"/>
      <c r="E121" s="31">
        <f t="shared" si="56"/>
        <v>16.666458333333335</v>
      </c>
      <c r="F121" s="31"/>
      <c r="G121" s="31">
        <f t="shared" si="68"/>
        <v>8.3332291666666585</v>
      </c>
      <c r="H121" s="31"/>
      <c r="I121" s="31">
        <f t="shared" si="57"/>
        <v>24.999687499999993</v>
      </c>
      <c r="J121" s="31"/>
      <c r="K121" s="31">
        <f t="shared" si="58"/>
        <v>316.66270833333306</v>
      </c>
      <c r="L121" s="31"/>
      <c r="N121" s="37">
        <v>29</v>
      </c>
      <c r="O121" s="37"/>
      <c r="P121" s="39">
        <f t="shared" si="69"/>
        <v>799.99</v>
      </c>
      <c r="Q121" s="39"/>
      <c r="R121" s="39">
        <f>0</f>
        <v>0</v>
      </c>
      <c r="S121" s="39"/>
      <c r="T121" s="39">
        <f t="shared" si="70"/>
        <v>19.999749999999999</v>
      </c>
      <c r="U121" s="39"/>
      <c r="V121" s="39">
        <f t="shared" si="59"/>
        <v>19.999749999999999</v>
      </c>
      <c r="W121" s="39"/>
      <c r="X121" s="39">
        <f t="shared" si="60"/>
        <v>799.99</v>
      </c>
      <c r="Y121" s="39"/>
      <c r="AA121" s="45">
        <v>29</v>
      </c>
      <c r="AB121" s="45"/>
      <c r="AC121" s="47">
        <f t="shared" si="71"/>
        <v>665.49002085649192</v>
      </c>
      <c r="AD121" s="47"/>
      <c r="AE121" s="47">
        <f t="shared" si="61"/>
        <v>17.469113047482828</v>
      </c>
      <c r="AF121" s="47"/>
      <c r="AG121" s="47">
        <f t="shared" si="72"/>
        <v>16.637250521412298</v>
      </c>
      <c r="AH121" s="47"/>
      <c r="AI121" s="47">
        <f t="shared" si="62"/>
        <v>34.106363568895127</v>
      </c>
      <c r="AJ121" s="47"/>
      <c r="AK121" s="47">
        <f t="shared" si="63"/>
        <v>648.02090780900915</v>
      </c>
      <c r="AL121" s="47"/>
      <c r="AN121" s="54">
        <v>29</v>
      </c>
      <c r="AO121" s="54"/>
      <c r="AP121" s="56">
        <f t="shared" si="73"/>
        <v>449.03701133109564</v>
      </c>
      <c r="AQ121" s="56"/>
      <c r="AR121" s="56">
        <f t="shared" si="64"/>
        <v>17.578509689122171</v>
      </c>
      <c r="AS121" s="56"/>
      <c r="AT121" s="56">
        <f t="shared" si="74"/>
        <v>11.225925283277389</v>
      </c>
      <c r="AU121" s="56"/>
      <c r="AV121" s="56">
        <f t="shared" si="65"/>
        <v>28.804434972399562</v>
      </c>
      <c r="AW121" s="56"/>
      <c r="AX121" s="56">
        <f t="shared" si="66"/>
        <v>431.4585016419735</v>
      </c>
      <c r="AY121" s="56"/>
    </row>
    <row r="122" spans="1:51" x14ac:dyDescent="0.25">
      <c r="A122" s="28">
        <v>30</v>
      </c>
      <c r="B122" s="28"/>
      <c r="C122" s="32">
        <f t="shared" si="67"/>
        <v>316.66270833333306</v>
      </c>
      <c r="D122" s="32"/>
      <c r="E122" s="32">
        <f t="shared" si="56"/>
        <v>16.666458333333335</v>
      </c>
      <c r="F122" s="32"/>
      <c r="G122" s="32">
        <f t="shared" si="68"/>
        <v>7.9165677083333259</v>
      </c>
      <c r="H122" s="32"/>
      <c r="I122" s="32">
        <f t="shared" si="57"/>
        <v>24.58302604166666</v>
      </c>
      <c r="J122" s="32"/>
      <c r="K122" s="32">
        <f t="shared" si="58"/>
        <v>299.99624999999975</v>
      </c>
      <c r="L122" s="32"/>
      <c r="N122" s="38">
        <v>30</v>
      </c>
      <c r="O122" s="38"/>
      <c r="P122" s="40">
        <f t="shared" si="69"/>
        <v>799.99</v>
      </c>
      <c r="Q122" s="40"/>
      <c r="R122" s="40">
        <f>0</f>
        <v>0</v>
      </c>
      <c r="S122" s="40"/>
      <c r="T122" s="40">
        <f t="shared" si="70"/>
        <v>19.999749999999999</v>
      </c>
      <c r="U122" s="40"/>
      <c r="V122" s="40">
        <f t="shared" si="59"/>
        <v>19.999749999999999</v>
      </c>
      <c r="W122" s="40"/>
      <c r="X122" s="40">
        <f t="shared" si="60"/>
        <v>799.99</v>
      </c>
      <c r="Y122" s="40"/>
      <c r="AA122" s="46">
        <v>30</v>
      </c>
      <c r="AB122" s="46"/>
      <c r="AC122" s="48">
        <f t="shared" si="71"/>
        <v>648.02090780900915</v>
      </c>
      <c r="AD122" s="48"/>
      <c r="AE122" s="48">
        <f t="shared" si="61"/>
        <v>18.75849996289227</v>
      </c>
      <c r="AF122" s="48"/>
      <c r="AG122" s="48">
        <f t="shared" si="72"/>
        <v>16.200522695225228</v>
      </c>
      <c r="AH122" s="48"/>
      <c r="AI122" s="48">
        <f t="shared" si="62"/>
        <v>34.959022658117497</v>
      </c>
      <c r="AJ122" s="48"/>
      <c r="AK122" s="48">
        <f t="shared" si="63"/>
        <v>629.26240784611684</v>
      </c>
      <c r="AL122" s="48"/>
      <c r="AN122" s="55">
        <v>30</v>
      </c>
      <c r="AO122" s="55"/>
      <c r="AP122" s="57">
        <f t="shared" si="73"/>
        <v>431.4585016419735</v>
      </c>
      <c r="AQ122" s="57"/>
      <c r="AR122" s="57">
        <f t="shared" si="64"/>
        <v>18.017972431350223</v>
      </c>
      <c r="AS122" s="57"/>
      <c r="AT122" s="57">
        <f t="shared" si="74"/>
        <v>10.786462541049337</v>
      </c>
      <c r="AU122" s="57"/>
      <c r="AV122" s="57">
        <f t="shared" si="65"/>
        <v>28.804434972399562</v>
      </c>
      <c r="AW122" s="57"/>
      <c r="AX122" s="57">
        <f t="shared" si="66"/>
        <v>413.44052921062325</v>
      </c>
      <c r="AY122" s="57"/>
    </row>
    <row r="123" spans="1:51" x14ac:dyDescent="0.25">
      <c r="A123" s="27">
        <v>31</v>
      </c>
      <c r="B123" s="27"/>
      <c r="C123" s="31">
        <f t="shared" si="67"/>
        <v>299.99624999999975</v>
      </c>
      <c r="D123" s="31"/>
      <c r="E123" s="31">
        <f t="shared" si="56"/>
        <v>16.666458333333335</v>
      </c>
      <c r="F123" s="31"/>
      <c r="G123" s="31">
        <f t="shared" si="68"/>
        <v>7.4999062499999933</v>
      </c>
      <c r="H123" s="31"/>
      <c r="I123" s="31">
        <f t="shared" si="57"/>
        <v>24.166364583333326</v>
      </c>
      <c r="J123" s="31"/>
      <c r="K123" s="31">
        <f t="shared" si="58"/>
        <v>283.32979166666644</v>
      </c>
      <c r="L123" s="31"/>
      <c r="N123" s="37">
        <v>31</v>
      </c>
      <c r="O123" s="37"/>
      <c r="P123" s="39">
        <f t="shared" si="69"/>
        <v>799.99</v>
      </c>
      <c r="Q123" s="39"/>
      <c r="R123" s="39">
        <f>0</f>
        <v>0</v>
      </c>
      <c r="S123" s="39"/>
      <c r="T123" s="39">
        <f t="shared" si="70"/>
        <v>19.999749999999999</v>
      </c>
      <c r="U123" s="39"/>
      <c r="V123" s="39">
        <f t="shared" si="59"/>
        <v>19.999749999999999</v>
      </c>
      <c r="W123" s="39"/>
      <c r="X123" s="39">
        <f t="shared" si="60"/>
        <v>799.99</v>
      </c>
      <c r="Y123" s="39"/>
      <c r="AA123" s="45">
        <v>31</v>
      </c>
      <c r="AB123" s="45"/>
      <c r="AC123" s="47">
        <f t="shared" si="71"/>
        <v>629.26240784611684</v>
      </c>
      <c r="AD123" s="47"/>
      <c r="AE123" s="47">
        <f t="shared" si="61"/>
        <v>20.101438028417519</v>
      </c>
      <c r="AF123" s="47"/>
      <c r="AG123" s="47">
        <f t="shared" si="72"/>
        <v>15.73156019615292</v>
      </c>
      <c r="AH123" s="47"/>
      <c r="AI123" s="47">
        <f t="shared" si="62"/>
        <v>35.832998224570439</v>
      </c>
      <c r="AJ123" s="47"/>
      <c r="AK123" s="47">
        <f t="shared" si="63"/>
        <v>609.16096981769931</v>
      </c>
      <c r="AL123" s="47"/>
      <c r="AN123" s="54">
        <v>31</v>
      </c>
      <c r="AO123" s="54"/>
      <c r="AP123" s="56">
        <f t="shared" si="73"/>
        <v>413.44052921062325</v>
      </c>
      <c r="AQ123" s="56"/>
      <c r="AR123" s="56">
        <f t="shared" si="64"/>
        <v>18.468421742133984</v>
      </c>
      <c r="AS123" s="56"/>
      <c r="AT123" s="56">
        <f t="shared" si="74"/>
        <v>10.33601323026558</v>
      </c>
      <c r="AU123" s="56"/>
      <c r="AV123" s="56">
        <f t="shared" si="65"/>
        <v>28.804434972399562</v>
      </c>
      <c r="AW123" s="56"/>
      <c r="AX123" s="56">
        <f t="shared" si="66"/>
        <v>394.9721074684893</v>
      </c>
      <c r="AY123" s="56"/>
    </row>
    <row r="124" spans="1:51" x14ac:dyDescent="0.25">
      <c r="A124" s="28">
        <v>32</v>
      </c>
      <c r="B124" s="28"/>
      <c r="C124" s="32">
        <f t="shared" si="67"/>
        <v>283.32979166666644</v>
      </c>
      <c r="D124" s="32"/>
      <c r="E124" s="32">
        <f t="shared" si="56"/>
        <v>16.666458333333335</v>
      </c>
      <c r="F124" s="32"/>
      <c r="G124" s="32">
        <f t="shared" si="68"/>
        <v>7.0832447916666608</v>
      </c>
      <c r="H124" s="32"/>
      <c r="I124" s="32">
        <f t="shared" si="57"/>
        <v>23.749703124999996</v>
      </c>
      <c r="J124" s="32"/>
      <c r="K124" s="32">
        <f t="shared" si="58"/>
        <v>266.66333333333313</v>
      </c>
      <c r="L124" s="32"/>
      <c r="N124" s="38">
        <v>32</v>
      </c>
      <c r="O124" s="38"/>
      <c r="P124" s="40">
        <f t="shared" si="69"/>
        <v>799.99</v>
      </c>
      <c r="Q124" s="40"/>
      <c r="R124" s="40">
        <f>0</f>
        <v>0</v>
      </c>
      <c r="S124" s="40"/>
      <c r="T124" s="40">
        <f t="shared" si="70"/>
        <v>19.999749999999999</v>
      </c>
      <c r="U124" s="40"/>
      <c r="V124" s="40">
        <f t="shared" si="59"/>
        <v>19.999749999999999</v>
      </c>
      <c r="W124" s="40"/>
      <c r="X124" s="40">
        <f t="shared" si="60"/>
        <v>799.99</v>
      </c>
      <c r="Y124" s="40"/>
      <c r="AA124" s="46">
        <v>32</v>
      </c>
      <c r="AB124" s="46"/>
      <c r="AC124" s="48">
        <f t="shared" si="71"/>
        <v>609.16096981769931</v>
      </c>
      <c r="AD124" s="48"/>
      <c r="AE124" s="48">
        <f t="shared" si="61"/>
        <v>21.499798934742216</v>
      </c>
      <c r="AF124" s="48"/>
      <c r="AG124" s="48">
        <f t="shared" si="72"/>
        <v>15.229024245442481</v>
      </c>
      <c r="AH124" s="48"/>
      <c r="AI124" s="48">
        <f t="shared" si="62"/>
        <v>36.728823180184698</v>
      </c>
      <c r="AJ124" s="48"/>
      <c r="AK124" s="48">
        <f t="shared" si="63"/>
        <v>587.66117088295709</v>
      </c>
      <c r="AL124" s="48"/>
      <c r="AN124" s="55">
        <v>32</v>
      </c>
      <c r="AO124" s="55"/>
      <c r="AP124" s="57">
        <f t="shared" si="73"/>
        <v>394.9721074684893</v>
      </c>
      <c r="AQ124" s="57"/>
      <c r="AR124" s="57">
        <f t="shared" si="64"/>
        <v>18.930132285687328</v>
      </c>
      <c r="AS124" s="57"/>
      <c r="AT124" s="57">
        <f t="shared" si="74"/>
        <v>9.8743026867122321</v>
      </c>
      <c r="AU124" s="57"/>
      <c r="AV124" s="57">
        <f t="shared" si="65"/>
        <v>28.804434972399562</v>
      </c>
      <c r="AW124" s="57"/>
      <c r="AX124" s="57">
        <f t="shared" si="66"/>
        <v>376.04197518280199</v>
      </c>
      <c r="AY124" s="57"/>
    </row>
    <row r="125" spans="1:51" x14ac:dyDescent="0.25">
      <c r="A125" s="27">
        <v>33</v>
      </c>
      <c r="B125" s="27"/>
      <c r="C125" s="31">
        <f t="shared" si="67"/>
        <v>266.66333333333313</v>
      </c>
      <c r="D125" s="31"/>
      <c r="E125" s="31">
        <f t="shared" si="56"/>
        <v>16.666458333333335</v>
      </c>
      <c r="F125" s="31"/>
      <c r="G125" s="31">
        <f t="shared" si="68"/>
        <v>6.6665833333333273</v>
      </c>
      <c r="H125" s="31"/>
      <c r="I125" s="31">
        <f t="shared" si="57"/>
        <v>23.333041666666663</v>
      </c>
      <c r="J125" s="31"/>
      <c r="K125" s="31">
        <f t="shared" si="58"/>
        <v>249.99687499999979</v>
      </c>
      <c r="L125" s="31"/>
      <c r="N125" s="37">
        <v>33</v>
      </c>
      <c r="O125" s="37"/>
      <c r="P125" s="39">
        <f t="shared" si="69"/>
        <v>799.99</v>
      </c>
      <c r="Q125" s="39"/>
      <c r="R125" s="39">
        <f>0</f>
        <v>0</v>
      </c>
      <c r="S125" s="39"/>
      <c r="T125" s="39">
        <f t="shared" si="70"/>
        <v>19.999749999999999</v>
      </c>
      <c r="U125" s="39"/>
      <c r="V125" s="39">
        <f t="shared" si="59"/>
        <v>19.999749999999999</v>
      </c>
      <c r="W125" s="39"/>
      <c r="X125" s="39">
        <f t="shared" si="60"/>
        <v>799.99</v>
      </c>
      <c r="Y125" s="39"/>
      <c r="AA125" s="45">
        <v>33</v>
      </c>
      <c r="AB125" s="45"/>
      <c r="AC125" s="47">
        <f t="shared" si="71"/>
        <v>587.66117088295709</v>
      </c>
      <c r="AD125" s="47"/>
      <c r="AE125" s="47">
        <f t="shared" si="61"/>
        <v>22.955514487615382</v>
      </c>
      <c r="AF125" s="47"/>
      <c r="AG125" s="47">
        <f t="shared" si="72"/>
        <v>14.691529272073927</v>
      </c>
      <c r="AH125" s="47"/>
      <c r="AI125" s="47">
        <f t="shared" si="62"/>
        <v>37.647043759689311</v>
      </c>
      <c r="AJ125" s="47"/>
      <c r="AK125" s="47">
        <f t="shared" si="63"/>
        <v>564.70565639534175</v>
      </c>
      <c r="AL125" s="47"/>
      <c r="AN125" s="54">
        <v>33</v>
      </c>
      <c r="AO125" s="54"/>
      <c r="AP125" s="56">
        <f t="shared" si="73"/>
        <v>376.04197518280199</v>
      </c>
      <c r="AQ125" s="56"/>
      <c r="AR125" s="56">
        <f t="shared" si="64"/>
        <v>19.403385592829515</v>
      </c>
      <c r="AS125" s="56"/>
      <c r="AT125" s="56">
        <f t="shared" si="74"/>
        <v>9.4010493795700487</v>
      </c>
      <c r="AU125" s="56"/>
      <c r="AV125" s="56">
        <f t="shared" si="65"/>
        <v>28.804434972399562</v>
      </c>
      <c r="AW125" s="56"/>
      <c r="AX125" s="56">
        <f t="shared" si="66"/>
        <v>356.63858958997247</v>
      </c>
      <c r="AY125" s="56"/>
    </row>
    <row r="126" spans="1:51" x14ac:dyDescent="0.25">
      <c r="A126" s="28">
        <v>34</v>
      </c>
      <c r="B126" s="28"/>
      <c r="C126" s="32">
        <f t="shared" si="67"/>
        <v>249.99687499999979</v>
      </c>
      <c r="D126" s="32"/>
      <c r="E126" s="32">
        <f t="shared" si="56"/>
        <v>16.666458333333335</v>
      </c>
      <c r="F126" s="32"/>
      <c r="G126" s="32">
        <f t="shared" si="68"/>
        <v>6.2499218749999939</v>
      </c>
      <c r="H126" s="32"/>
      <c r="I126" s="32">
        <f t="shared" si="57"/>
        <v>22.916380208333329</v>
      </c>
      <c r="J126" s="32"/>
      <c r="K126" s="32">
        <f t="shared" si="58"/>
        <v>233.33041666666645</v>
      </c>
      <c r="L126" s="32"/>
      <c r="N126" s="38">
        <v>34</v>
      </c>
      <c r="O126" s="38"/>
      <c r="P126" s="40">
        <f t="shared" si="69"/>
        <v>799.99</v>
      </c>
      <c r="Q126" s="40"/>
      <c r="R126" s="40">
        <f>0</f>
        <v>0</v>
      </c>
      <c r="S126" s="40"/>
      <c r="T126" s="40">
        <f t="shared" si="70"/>
        <v>19.999749999999999</v>
      </c>
      <c r="U126" s="40"/>
      <c r="V126" s="40">
        <f t="shared" si="59"/>
        <v>19.999749999999999</v>
      </c>
      <c r="W126" s="40"/>
      <c r="X126" s="40">
        <f t="shared" si="60"/>
        <v>799.99</v>
      </c>
      <c r="Y126" s="40"/>
      <c r="AA126" s="46">
        <v>34</v>
      </c>
      <c r="AB126" s="46"/>
      <c r="AC126" s="48">
        <f t="shared" si="71"/>
        <v>564.70565639534175</v>
      </c>
      <c r="AD126" s="48"/>
      <c r="AE126" s="48">
        <f t="shared" si="61"/>
        <v>24.470578443798001</v>
      </c>
      <c r="AF126" s="48"/>
      <c r="AG126" s="48">
        <f t="shared" si="72"/>
        <v>14.117641409883543</v>
      </c>
      <c r="AH126" s="48"/>
      <c r="AI126" s="48">
        <f t="shared" si="62"/>
        <v>38.588219853681544</v>
      </c>
      <c r="AJ126" s="48"/>
      <c r="AK126" s="48">
        <f t="shared" si="63"/>
        <v>540.23507795154376</v>
      </c>
      <c r="AL126" s="48"/>
      <c r="AN126" s="55">
        <v>34</v>
      </c>
      <c r="AO126" s="55"/>
      <c r="AP126" s="57">
        <f t="shared" si="73"/>
        <v>356.63858958997247</v>
      </c>
      <c r="AQ126" s="57"/>
      <c r="AR126" s="57">
        <f t="shared" si="64"/>
        <v>19.888470232650249</v>
      </c>
      <c r="AS126" s="57"/>
      <c r="AT126" s="57">
        <f t="shared" si="74"/>
        <v>8.9159647397493114</v>
      </c>
      <c r="AU126" s="57"/>
      <c r="AV126" s="57">
        <f t="shared" si="65"/>
        <v>28.804434972399562</v>
      </c>
      <c r="AW126" s="57"/>
      <c r="AX126" s="57">
        <f t="shared" si="66"/>
        <v>336.75011935732221</v>
      </c>
      <c r="AY126" s="57"/>
    </row>
    <row r="127" spans="1:51" x14ac:dyDescent="0.25">
      <c r="A127" s="27">
        <v>35</v>
      </c>
      <c r="B127" s="27"/>
      <c r="C127" s="31">
        <f t="shared" si="67"/>
        <v>233.33041666666645</v>
      </c>
      <c r="D127" s="31"/>
      <c r="E127" s="31">
        <f t="shared" si="56"/>
        <v>16.666458333333335</v>
      </c>
      <c r="F127" s="31"/>
      <c r="G127" s="31">
        <f t="shared" si="68"/>
        <v>5.8332604166666604</v>
      </c>
      <c r="H127" s="31"/>
      <c r="I127" s="31">
        <f t="shared" si="57"/>
        <v>22.499718749999996</v>
      </c>
      <c r="J127" s="31"/>
      <c r="K127" s="31">
        <f t="shared" si="58"/>
        <v>216.66395833333311</v>
      </c>
      <c r="L127" s="31"/>
      <c r="N127" s="37">
        <v>35</v>
      </c>
      <c r="O127" s="37"/>
      <c r="P127" s="39">
        <f t="shared" si="69"/>
        <v>799.99</v>
      </c>
      <c r="Q127" s="39"/>
      <c r="R127" s="39">
        <f>0</f>
        <v>0</v>
      </c>
      <c r="S127" s="39"/>
      <c r="T127" s="39">
        <f t="shared" si="70"/>
        <v>19.999749999999999</v>
      </c>
      <c r="U127" s="39"/>
      <c r="V127" s="39">
        <f t="shared" si="59"/>
        <v>19.999749999999999</v>
      </c>
      <c r="W127" s="39"/>
      <c r="X127" s="39">
        <f t="shared" si="60"/>
        <v>799.99</v>
      </c>
      <c r="Y127" s="39"/>
      <c r="AA127" s="45">
        <v>35</v>
      </c>
      <c r="AB127" s="45"/>
      <c r="AC127" s="47">
        <f t="shared" si="71"/>
        <v>540.23507795154376</v>
      </c>
      <c r="AD127" s="47"/>
      <c r="AE127" s="47">
        <f t="shared" si="61"/>
        <v>26.047048401234985</v>
      </c>
      <c r="AF127" s="47"/>
      <c r="AG127" s="47">
        <f t="shared" si="72"/>
        <v>13.505876948788593</v>
      </c>
      <c r="AH127" s="47"/>
      <c r="AI127" s="47">
        <f t="shared" si="62"/>
        <v>39.552925350023578</v>
      </c>
      <c r="AJ127" s="47"/>
      <c r="AK127" s="47">
        <f t="shared" si="63"/>
        <v>514.18802955030878</v>
      </c>
      <c r="AL127" s="47"/>
      <c r="AN127" s="54">
        <v>35</v>
      </c>
      <c r="AO127" s="54"/>
      <c r="AP127" s="56">
        <f t="shared" si="73"/>
        <v>336.75011935732221</v>
      </c>
      <c r="AQ127" s="56"/>
      <c r="AR127" s="56">
        <f t="shared" si="64"/>
        <v>20.385681988466509</v>
      </c>
      <c r="AS127" s="56"/>
      <c r="AT127" s="56">
        <f t="shared" si="74"/>
        <v>8.4187529839330537</v>
      </c>
      <c r="AU127" s="56"/>
      <c r="AV127" s="56">
        <f t="shared" si="65"/>
        <v>28.804434972399562</v>
      </c>
      <c r="AW127" s="56"/>
      <c r="AX127" s="56">
        <f t="shared" si="66"/>
        <v>316.3644373688557</v>
      </c>
      <c r="AY127" s="56"/>
    </row>
    <row r="128" spans="1:51" x14ac:dyDescent="0.25">
      <c r="A128" s="28">
        <v>36</v>
      </c>
      <c r="B128" s="28"/>
      <c r="C128" s="32">
        <f t="shared" si="67"/>
        <v>216.66395833333311</v>
      </c>
      <c r="D128" s="32"/>
      <c r="E128" s="32">
        <f t="shared" si="56"/>
        <v>16.666458333333335</v>
      </c>
      <c r="F128" s="32"/>
      <c r="G128" s="32">
        <f t="shared" si="68"/>
        <v>5.4165989583333269</v>
      </c>
      <c r="H128" s="32"/>
      <c r="I128" s="32">
        <f t="shared" si="57"/>
        <v>22.083057291666663</v>
      </c>
      <c r="J128" s="32"/>
      <c r="K128" s="32">
        <f t="shared" si="58"/>
        <v>199.99749999999977</v>
      </c>
      <c r="L128" s="32"/>
      <c r="N128" s="38">
        <v>36</v>
      </c>
      <c r="O128" s="38"/>
      <c r="P128" s="40">
        <f t="shared" si="69"/>
        <v>799.99</v>
      </c>
      <c r="Q128" s="40"/>
      <c r="R128" s="40">
        <f>0</f>
        <v>0</v>
      </c>
      <c r="S128" s="40"/>
      <c r="T128" s="40">
        <f t="shared" si="70"/>
        <v>19.999749999999999</v>
      </c>
      <c r="U128" s="40"/>
      <c r="V128" s="40">
        <f t="shared" si="59"/>
        <v>19.999749999999999</v>
      </c>
      <c r="W128" s="40"/>
      <c r="X128" s="40">
        <f t="shared" si="60"/>
        <v>799.99</v>
      </c>
      <c r="Y128" s="40"/>
      <c r="AA128" s="46">
        <v>36</v>
      </c>
      <c r="AB128" s="46"/>
      <c r="AC128" s="48">
        <f t="shared" si="71"/>
        <v>514.18802955030878</v>
      </c>
      <c r="AD128" s="48"/>
      <c r="AE128" s="48">
        <f t="shared" si="61"/>
        <v>27.68704774501645</v>
      </c>
      <c r="AF128" s="48"/>
      <c r="AG128" s="48">
        <f t="shared" si="72"/>
        <v>12.854700738757719</v>
      </c>
      <c r="AH128" s="48"/>
      <c r="AI128" s="48">
        <f t="shared" si="62"/>
        <v>40.541748483774171</v>
      </c>
      <c r="AJ128" s="48"/>
      <c r="AK128" s="48">
        <f t="shared" si="63"/>
        <v>486.50098180529233</v>
      </c>
      <c r="AL128" s="48"/>
      <c r="AN128" s="55">
        <v>36</v>
      </c>
      <c r="AO128" s="55"/>
      <c r="AP128" s="57">
        <f t="shared" si="73"/>
        <v>316.3644373688557</v>
      </c>
      <c r="AQ128" s="57"/>
      <c r="AR128" s="57">
        <f t="shared" si="64"/>
        <v>20.89532403817817</v>
      </c>
      <c r="AS128" s="57"/>
      <c r="AT128" s="57">
        <f t="shared" si="74"/>
        <v>7.9091109342213919</v>
      </c>
      <c r="AU128" s="57"/>
      <c r="AV128" s="57">
        <f t="shared" si="65"/>
        <v>28.804434972399562</v>
      </c>
      <c r="AW128" s="57"/>
      <c r="AX128" s="57">
        <f t="shared" si="66"/>
        <v>295.46911333067754</v>
      </c>
      <c r="AY128" s="57"/>
    </row>
    <row r="129" spans="1:51" x14ac:dyDescent="0.25">
      <c r="A129" s="27">
        <v>37</v>
      </c>
      <c r="B129" s="27"/>
      <c r="C129" s="31">
        <f t="shared" si="67"/>
        <v>199.99749999999977</v>
      </c>
      <c r="D129" s="31"/>
      <c r="E129" s="31">
        <f t="shared" si="56"/>
        <v>16.666458333333335</v>
      </c>
      <c r="F129" s="31"/>
      <c r="G129" s="31">
        <f t="shared" si="68"/>
        <v>4.9999374999999944</v>
      </c>
      <c r="H129" s="31"/>
      <c r="I129" s="31">
        <f t="shared" si="57"/>
        <v>21.666395833333329</v>
      </c>
      <c r="J129" s="31"/>
      <c r="K129" s="31">
        <f t="shared" si="58"/>
        <v>183.33104166666644</v>
      </c>
      <c r="L129" s="31"/>
      <c r="N129" s="37">
        <v>37</v>
      </c>
      <c r="O129" s="37"/>
      <c r="P129" s="39">
        <f t="shared" si="69"/>
        <v>799.99</v>
      </c>
      <c r="Q129" s="39"/>
      <c r="R129" s="39">
        <f>0</f>
        <v>0</v>
      </c>
      <c r="S129" s="39"/>
      <c r="T129" s="39">
        <f t="shared" si="70"/>
        <v>19.999749999999999</v>
      </c>
      <c r="U129" s="39"/>
      <c r="V129" s="39">
        <f t="shared" si="59"/>
        <v>19.999749999999999</v>
      </c>
      <c r="W129" s="39"/>
      <c r="X129" s="39">
        <f t="shared" si="60"/>
        <v>799.99</v>
      </c>
      <c r="Y129" s="39"/>
      <c r="AA129" s="45">
        <v>37</v>
      </c>
      <c r="AB129" s="45"/>
      <c r="AC129" s="47">
        <f t="shared" si="71"/>
        <v>486.50098180529233</v>
      </c>
      <c r="AD129" s="47"/>
      <c r="AE129" s="47">
        <f t="shared" si="61"/>
        <v>29.392767650736211</v>
      </c>
      <c r="AF129" s="47"/>
      <c r="AG129" s="47">
        <f t="shared" si="72"/>
        <v>12.162524545132307</v>
      </c>
      <c r="AH129" s="47"/>
      <c r="AI129" s="47">
        <f t="shared" si="62"/>
        <v>41.555292195868518</v>
      </c>
      <c r="AJ129" s="47"/>
      <c r="AK129" s="47">
        <f t="shared" si="63"/>
        <v>457.10821415455609</v>
      </c>
      <c r="AL129" s="47"/>
      <c r="AN129" s="54">
        <v>37</v>
      </c>
      <c r="AO129" s="54"/>
      <c r="AP129" s="56">
        <f t="shared" si="73"/>
        <v>295.46911333067754</v>
      </c>
      <c r="AQ129" s="56"/>
      <c r="AR129" s="56">
        <f t="shared" si="64"/>
        <v>21.417707139132624</v>
      </c>
      <c r="AS129" s="56"/>
      <c r="AT129" s="56">
        <f t="shared" si="74"/>
        <v>7.3867278332669377</v>
      </c>
      <c r="AU129" s="56"/>
      <c r="AV129" s="56">
        <f t="shared" si="65"/>
        <v>28.804434972399562</v>
      </c>
      <c r="AW129" s="56"/>
      <c r="AX129" s="56">
        <f t="shared" si="66"/>
        <v>274.05140619154491</v>
      </c>
      <c r="AY129" s="56"/>
    </row>
    <row r="130" spans="1:51" x14ac:dyDescent="0.25">
      <c r="A130" s="28">
        <v>38</v>
      </c>
      <c r="B130" s="28"/>
      <c r="C130" s="32">
        <f t="shared" si="67"/>
        <v>183.33104166666644</v>
      </c>
      <c r="D130" s="32"/>
      <c r="E130" s="32">
        <f t="shared" si="56"/>
        <v>16.666458333333335</v>
      </c>
      <c r="F130" s="32"/>
      <c r="G130" s="32">
        <f t="shared" si="68"/>
        <v>4.5832760416666609</v>
      </c>
      <c r="H130" s="32"/>
      <c r="I130" s="32">
        <f t="shared" si="57"/>
        <v>21.249734374999996</v>
      </c>
      <c r="J130" s="32"/>
      <c r="K130" s="32">
        <f t="shared" si="58"/>
        <v>166.6645833333331</v>
      </c>
      <c r="L130" s="32"/>
      <c r="N130" s="38">
        <v>38</v>
      </c>
      <c r="O130" s="38"/>
      <c r="P130" s="40">
        <f t="shared" si="69"/>
        <v>799.99</v>
      </c>
      <c r="Q130" s="40"/>
      <c r="R130" s="40">
        <f>0</f>
        <v>0</v>
      </c>
      <c r="S130" s="40"/>
      <c r="T130" s="40">
        <f t="shared" si="70"/>
        <v>19.999749999999999</v>
      </c>
      <c r="U130" s="40"/>
      <c r="V130" s="40">
        <f t="shared" si="59"/>
        <v>19.999749999999999</v>
      </c>
      <c r="W130" s="40"/>
      <c r="X130" s="40">
        <f t="shared" si="60"/>
        <v>799.99</v>
      </c>
      <c r="Y130" s="40"/>
      <c r="AA130" s="46">
        <v>38</v>
      </c>
      <c r="AB130" s="46"/>
      <c r="AC130" s="48">
        <f t="shared" si="71"/>
        <v>457.10821415455609</v>
      </c>
      <c r="AD130" s="48"/>
      <c r="AE130" s="48">
        <f t="shared" si="61"/>
        <v>31.166469146901321</v>
      </c>
      <c r="AF130" s="48"/>
      <c r="AG130" s="48">
        <f t="shared" si="72"/>
        <v>11.427705353863901</v>
      </c>
      <c r="AH130" s="48"/>
      <c r="AI130" s="48">
        <f t="shared" si="62"/>
        <v>42.59417450076522</v>
      </c>
      <c r="AJ130" s="48"/>
      <c r="AK130" s="48">
        <f t="shared" si="63"/>
        <v>425.94174500765479</v>
      </c>
      <c r="AL130" s="48"/>
      <c r="AN130" s="55">
        <v>38</v>
      </c>
      <c r="AO130" s="55"/>
      <c r="AP130" s="57">
        <f t="shared" si="73"/>
        <v>274.05140619154491</v>
      </c>
      <c r="AQ130" s="57"/>
      <c r="AR130" s="57">
        <f t="shared" si="64"/>
        <v>21.953149817610939</v>
      </c>
      <c r="AS130" s="57"/>
      <c r="AT130" s="57">
        <f t="shared" si="74"/>
        <v>6.8512851547886227</v>
      </c>
      <c r="AU130" s="57"/>
      <c r="AV130" s="57">
        <f t="shared" si="65"/>
        <v>28.804434972399562</v>
      </c>
      <c r="AW130" s="57"/>
      <c r="AX130" s="57">
        <f t="shared" si="66"/>
        <v>252.09825637393396</v>
      </c>
      <c r="AY130" s="57"/>
    </row>
    <row r="131" spans="1:51" x14ac:dyDescent="0.25">
      <c r="A131" s="27">
        <v>39</v>
      </c>
      <c r="B131" s="27"/>
      <c r="C131" s="31">
        <f t="shared" si="67"/>
        <v>166.6645833333331</v>
      </c>
      <c r="D131" s="31"/>
      <c r="E131" s="31">
        <f t="shared" si="56"/>
        <v>16.666458333333335</v>
      </c>
      <c r="F131" s="31"/>
      <c r="G131" s="31">
        <f t="shared" si="68"/>
        <v>4.1666145833333275</v>
      </c>
      <c r="H131" s="31"/>
      <c r="I131" s="31">
        <f t="shared" si="57"/>
        <v>20.833072916666662</v>
      </c>
      <c r="J131" s="31"/>
      <c r="K131" s="31">
        <f t="shared" si="58"/>
        <v>149.99812499999976</v>
      </c>
      <c r="L131" s="31"/>
      <c r="N131" s="37">
        <v>39</v>
      </c>
      <c r="O131" s="37"/>
      <c r="P131" s="39">
        <f t="shared" si="69"/>
        <v>799.99</v>
      </c>
      <c r="Q131" s="39"/>
      <c r="R131" s="39">
        <f>0</f>
        <v>0</v>
      </c>
      <c r="S131" s="39"/>
      <c r="T131" s="39">
        <f t="shared" si="70"/>
        <v>19.999749999999999</v>
      </c>
      <c r="U131" s="39"/>
      <c r="V131" s="39">
        <f t="shared" si="59"/>
        <v>19.999749999999999</v>
      </c>
      <c r="W131" s="39"/>
      <c r="X131" s="39">
        <f t="shared" si="60"/>
        <v>799.99</v>
      </c>
      <c r="Y131" s="39"/>
      <c r="AA131" s="45">
        <v>39</v>
      </c>
      <c r="AB131" s="45"/>
      <c r="AC131" s="47">
        <f t="shared" si="71"/>
        <v>425.94174500765479</v>
      </c>
      <c r="AD131" s="47"/>
      <c r="AE131" s="47">
        <f t="shared" si="61"/>
        <v>33.010485238092983</v>
      </c>
      <c r="AF131" s="47"/>
      <c r="AG131" s="47">
        <f t="shared" si="72"/>
        <v>10.648543625191369</v>
      </c>
      <c r="AH131" s="47"/>
      <c r="AI131" s="47">
        <f t="shared" si="62"/>
        <v>43.659028863284355</v>
      </c>
      <c r="AJ131" s="47"/>
      <c r="AK131" s="47">
        <f t="shared" si="63"/>
        <v>392.93125976956179</v>
      </c>
      <c r="AL131" s="47"/>
      <c r="AN131" s="54">
        <v>39</v>
      </c>
      <c r="AO131" s="54"/>
      <c r="AP131" s="56">
        <f t="shared" si="73"/>
        <v>252.09825637393396</v>
      </c>
      <c r="AQ131" s="56"/>
      <c r="AR131" s="56">
        <f t="shared" si="64"/>
        <v>22.501978563051214</v>
      </c>
      <c r="AS131" s="56"/>
      <c r="AT131" s="56">
        <f t="shared" si="74"/>
        <v>6.3024564093483484</v>
      </c>
      <c r="AU131" s="56"/>
      <c r="AV131" s="56">
        <f t="shared" si="65"/>
        <v>28.804434972399562</v>
      </c>
      <c r="AW131" s="56"/>
      <c r="AX131" s="56">
        <f t="shared" si="66"/>
        <v>229.59627781088275</v>
      </c>
      <c r="AY131" s="56"/>
    </row>
    <row r="132" spans="1:51" x14ac:dyDescent="0.25">
      <c r="A132" s="28">
        <v>40</v>
      </c>
      <c r="B132" s="28"/>
      <c r="C132" s="32">
        <f t="shared" si="67"/>
        <v>149.99812499999976</v>
      </c>
      <c r="D132" s="32"/>
      <c r="E132" s="32">
        <f t="shared" si="56"/>
        <v>16.666458333333335</v>
      </c>
      <c r="F132" s="32"/>
      <c r="G132" s="32">
        <f t="shared" si="68"/>
        <v>3.7499531249999936</v>
      </c>
      <c r="H132" s="32"/>
      <c r="I132" s="32">
        <f t="shared" si="57"/>
        <v>20.416411458333329</v>
      </c>
      <c r="J132" s="32"/>
      <c r="K132" s="32">
        <f t="shared" si="58"/>
        <v>133.33166666666642</v>
      </c>
      <c r="L132" s="32"/>
      <c r="N132" s="38">
        <v>40</v>
      </c>
      <c r="O132" s="38"/>
      <c r="P132" s="40">
        <f t="shared" si="69"/>
        <v>799.99</v>
      </c>
      <c r="Q132" s="40"/>
      <c r="R132" s="40">
        <f>0</f>
        <v>0</v>
      </c>
      <c r="S132" s="40"/>
      <c r="T132" s="40">
        <f t="shared" si="70"/>
        <v>19.999749999999999</v>
      </c>
      <c r="U132" s="40"/>
      <c r="V132" s="40">
        <f t="shared" si="59"/>
        <v>19.999749999999999</v>
      </c>
      <c r="W132" s="40"/>
      <c r="X132" s="40">
        <f t="shared" si="60"/>
        <v>799.99</v>
      </c>
      <c r="Y132" s="40"/>
      <c r="AA132" s="46">
        <v>40</v>
      </c>
      <c r="AB132" s="46"/>
      <c r="AC132" s="48">
        <f t="shared" si="71"/>
        <v>392.93125976956179</v>
      </c>
      <c r="AD132" s="48"/>
      <c r="AE132" s="48">
        <f t="shared" si="61"/>
        <v>34.927223090627422</v>
      </c>
      <c r="AF132" s="48"/>
      <c r="AG132" s="48">
        <f t="shared" si="72"/>
        <v>9.8232814942390441</v>
      </c>
      <c r="AH132" s="48"/>
      <c r="AI132" s="48">
        <f t="shared" si="62"/>
        <v>44.750504584866462</v>
      </c>
      <c r="AJ132" s="48"/>
      <c r="AK132" s="48">
        <f t="shared" si="63"/>
        <v>358.00403667893437</v>
      </c>
      <c r="AL132" s="48"/>
      <c r="AN132" s="55">
        <v>40</v>
      </c>
      <c r="AO132" s="55"/>
      <c r="AP132" s="57">
        <f t="shared" si="73"/>
        <v>229.59627781088275</v>
      </c>
      <c r="AQ132" s="57"/>
      <c r="AR132" s="57">
        <f t="shared" si="64"/>
        <v>23.064528027127494</v>
      </c>
      <c r="AS132" s="57"/>
      <c r="AT132" s="57">
        <f t="shared" si="74"/>
        <v>5.7399069452720681</v>
      </c>
      <c r="AU132" s="57"/>
      <c r="AV132" s="57">
        <f t="shared" si="65"/>
        <v>28.804434972399562</v>
      </c>
      <c r="AW132" s="57"/>
      <c r="AX132" s="57">
        <f t="shared" si="66"/>
        <v>206.53174978375526</v>
      </c>
      <c r="AY132" s="57"/>
    </row>
    <row r="133" spans="1:51" x14ac:dyDescent="0.25">
      <c r="A133" s="27">
        <v>41</v>
      </c>
      <c r="B133" s="27"/>
      <c r="C133" s="31">
        <f t="shared" si="67"/>
        <v>133.33166666666642</v>
      </c>
      <c r="D133" s="31"/>
      <c r="E133" s="31">
        <f t="shared" si="56"/>
        <v>16.666458333333335</v>
      </c>
      <c r="F133" s="31"/>
      <c r="G133" s="31">
        <f t="shared" si="68"/>
        <v>3.3332916666666601</v>
      </c>
      <c r="H133" s="31"/>
      <c r="I133" s="31">
        <f t="shared" si="57"/>
        <v>19.999749999999995</v>
      </c>
      <c r="J133" s="31"/>
      <c r="K133" s="31">
        <f t="shared" si="58"/>
        <v>116.66520833333308</v>
      </c>
      <c r="L133" s="31"/>
      <c r="N133" s="37">
        <v>41</v>
      </c>
      <c r="O133" s="37"/>
      <c r="P133" s="39">
        <f t="shared" si="69"/>
        <v>799.99</v>
      </c>
      <c r="Q133" s="39"/>
      <c r="R133" s="39">
        <f>0</f>
        <v>0</v>
      </c>
      <c r="S133" s="39"/>
      <c r="T133" s="39">
        <f t="shared" si="70"/>
        <v>19.999749999999999</v>
      </c>
      <c r="U133" s="39"/>
      <c r="V133" s="39">
        <f t="shared" si="59"/>
        <v>19.999749999999999</v>
      </c>
      <c r="W133" s="39"/>
      <c r="X133" s="39">
        <f t="shared" si="60"/>
        <v>799.99</v>
      </c>
      <c r="Y133" s="39"/>
      <c r="AA133" s="45">
        <v>41</v>
      </c>
      <c r="AB133" s="45"/>
      <c r="AC133" s="47">
        <f t="shared" si="71"/>
        <v>358.00403667893437</v>
      </c>
      <c r="AD133" s="47"/>
      <c r="AE133" s="47">
        <f t="shared" si="61"/>
        <v>36.919166282514766</v>
      </c>
      <c r="AF133" s="47"/>
      <c r="AG133" s="47">
        <f t="shared" si="72"/>
        <v>8.9501009169733585</v>
      </c>
      <c r="AH133" s="47"/>
      <c r="AI133" s="47">
        <f t="shared" si="62"/>
        <v>45.869267199488121</v>
      </c>
      <c r="AJ133" s="47"/>
      <c r="AK133" s="47">
        <f t="shared" si="63"/>
        <v>321.0848703964196</v>
      </c>
      <c r="AL133" s="47"/>
      <c r="AN133" s="54">
        <v>41</v>
      </c>
      <c r="AO133" s="54"/>
      <c r="AP133" s="56">
        <f t="shared" si="73"/>
        <v>206.53174978375526</v>
      </c>
      <c r="AQ133" s="56"/>
      <c r="AR133" s="56">
        <f t="shared" si="64"/>
        <v>23.641141227805683</v>
      </c>
      <c r="AS133" s="56"/>
      <c r="AT133" s="56">
        <f t="shared" si="74"/>
        <v>5.1632937445938811</v>
      </c>
      <c r="AU133" s="56"/>
      <c r="AV133" s="56">
        <f t="shared" si="65"/>
        <v>28.804434972399562</v>
      </c>
      <c r="AW133" s="56"/>
      <c r="AX133" s="56">
        <f t="shared" si="66"/>
        <v>182.89060855594957</v>
      </c>
      <c r="AY133" s="56"/>
    </row>
    <row r="134" spans="1:51" x14ac:dyDescent="0.25">
      <c r="A134" s="28">
        <v>42</v>
      </c>
      <c r="B134" s="28"/>
      <c r="C134" s="32">
        <f t="shared" si="67"/>
        <v>116.66520833333308</v>
      </c>
      <c r="D134" s="32"/>
      <c r="E134" s="32">
        <f t="shared" si="56"/>
        <v>16.666458333333335</v>
      </c>
      <c r="F134" s="32"/>
      <c r="G134" s="32">
        <f t="shared" si="68"/>
        <v>2.9166302083333266</v>
      </c>
      <c r="H134" s="32"/>
      <c r="I134" s="32">
        <f t="shared" si="57"/>
        <v>19.583088541666662</v>
      </c>
      <c r="J134" s="32"/>
      <c r="K134" s="32">
        <f t="shared" si="58"/>
        <v>99.998749999999745</v>
      </c>
      <c r="L134" s="32"/>
      <c r="N134" s="38">
        <v>42</v>
      </c>
      <c r="O134" s="38"/>
      <c r="P134" s="40">
        <f t="shared" si="69"/>
        <v>799.99</v>
      </c>
      <c r="Q134" s="40"/>
      <c r="R134" s="40">
        <f>0</f>
        <v>0</v>
      </c>
      <c r="S134" s="40"/>
      <c r="T134" s="40">
        <f t="shared" si="70"/>
        <v>19.999749999999999</v>
      </c>
      <c r="U134" s="40"/>
      <c r="V134" s="40">
        <f t="shared" si="59"/>
        <v>19.999749999999999</v>
      </c>
      <c r="W134" s="40"/>
      <c r="X134" s="40">
        <f t="shared" si="60"/>
        <v>799.99</v>
      </c>
      <c r="Y134" s="40"/>
      <c r="AA134" s="46">
        <v>42</v>
      </c>
      <c r="AB134" s="46"/>
      <c r="AC134" s="48">
        <f t="shared" si="71"/>
        <v>321.0848703964196</v>
      </c>
      <c r="AD134" s="48"/>
      <c r="AE134" s="48">
        <f t="shared" si="61"/>
        <v>38.988877119564833</v>
      </c>
      <c r="AF134" s="48"/>
      <c r="AG134" s="48">
        <f t="shared" si="72"/>
        <v>8.0271217599104894</v>
      </c>
      <c r="AH134" s="48"/>
      <c r="AI134" s="48">
        <f t="shared" si="62"/>
        <v>47.015998879475319</v>
      </c>
      <c r="AJ134" s="48"/>
      <c r="AK134" s="48">
        <f t="shared" si="63"/>
        <v>282.09599327685476</v>
      </c>
      <c r="AL134" s="48"/>
      <c r="AN134" s="55">
        <v>42</v>
      </c>
      <c r="AO134" s="55"/>
      <c r="AP134" s="57">
        <f t="shared" si="73"/>
        <v>182.89060855594957</v>
      </c>
      <c r="AQ134" s="57"/>
      <c r="AR134" s="57">
        <f t="shared" si="64"/>
        <v>24.232169758500824</v>
      </c>
      <c r="AS134" s="57"/>
      <c r="AT134" s="57">
        <f t="shared" si="74"/>
        <v>4.5722652138987385</v>
      </c>
      <c r="AU134" s="57"/>
      <c r="AV134" s="57">
        <f t="shared" si="65"/>
        <v>28.804434972399562</v>
      </c>
      <c r="AW134" s="57"/>
      <c r="AX134" s="57">
        <f t="shared" si="66"/>
        <v>158.65843879744875</v>
      </c>
      <c r="AY134" s="57"/>
    </row>
    <row r="135" spans="1:51" x14ac:dyDescent="0.25">
      <c r="A135" s="27">
        <v>43</v>
      </c>
      <c r="B135" s="27"/>
      <c r="C135" s="31">
        <f t="shared" si="67"/>
        <v>99.998749999999745</v>
      </c>
      <c r="D135" s="31"/>
      <c r="E135" s="31">
        <f t="shared" si="56"/>
        <v>16.666458333333335</v>
      </c>
      <c r="F135" s="31"/>
      <c r="G135" s="31">
        <f t="shared" si="68"/>
        <v>2.4999687499999936</v>
      </c>
      <c r="H135" s="31"/>
      <c r="I135" s="31">
        <f t="shared" si="57"/>
        <v>19.166427083333328</v>
      </c>
      <c r="J135" s="31"/>
      <c r="K135" s="31">
        <f t="shared" si="58"/>
        <v>83.332291666666407</v>
      </c>
      <c r="L135" s="31"/>
      <c r="N135" s="37">
        <v>43</v>
      </c>
      <c r="O135" s="37"/>
      <c r="P135" s="39">
        <f t="shared" si="69"/>
        <v>799.99</v>
      </c>
      <c r="Q135" s="39"/>
      <c r="R135" s="39">
        <f>0</f>
        <v>0</v>
      </c>
      <c r="S135" s="39"/>
      <c r="T135" s="39">
        <f t="shared" si="70"/>
        <v>19.999749999999999</v>
      </c>
      <c r="U135" s="39"/>
      <c r="V135" s="39">
        <f t="shared" si="59"/>
        <v>19.999749999999999</v>
      </c>
      <c r="W135" s="39"/>
      <c r="X135" s="39">
        <f t="shared" si="60"/>
        <v>799.99</v>
      </c>
      <c r="Y135" s="39"/>
      <c r="AA135" s="45">
        <v>43</v>
      </c>
      <c r="AB135" s="45"/>
      <c r="AC135" s="47">
        <f t="shared" si="71"/>
        <v>282.09599327685476</v>
      </c>
      <c r="AD135" s="47"/>
      <c r="AE135" s="47">
        <f t="shared" si="61"/>
        <v>41.138999019540833</v>
      </c>
      <c r="AF135" s="47"/>
      <c r="AG135" s="47">
        <f t="shared" si="72"/>
        <v>7.0523998319213685</v>
      </c>
      <c r="AH135" s="47"/>
      <c r="AI135" s="47">
        <f t="shared" si="62"/>
        <v>48.191398851462203</v>
      </c>
      <c r="AJ135" s="47"/>
      <c r="AK135" s="47">
        <f t="shared" si="63"/>
        <v>240.95699425731391</v>
      </c>
      <c r="AL135" s="47"/>
      <c r="AN135" s="54">
        <v>43</v>
      </c>
      <c r="AO135" s="54"/>
      <c r="AP135" s="56">
        <f t="shared" si="73"/>
        <v>158.65843879744875</v>
      </c>
      <c r="AQ135" s="56"/>
      <c r="AR135" s="56">
        <f t="shared" si="64"/>
        <v>24.837974002463344</v>
      </c>
      <c r="AS135" s="56"/>
      <c r="AT135" s="56">
        <f t="shared" si="74"/>
        <v>3.9664609699362186</v>
      </c>
      <c r="AU135" s="56"/>
      <c r="AV135" s="56">
        <f t="shared" si="65"/>
        <v>28.804434972399562</v>
      </c>
      <c r="AW135" s="56"/>
      <c r="AX135" s="56">
        <f t="shared" si="66"/>
        <v>133.82046479498541</v>
      </c>
      <c r="AY135" s="56"/>
    </row>
    <row r="136" spans="1:51" x14ac:dyDescent="0.25">
      <c r="A136" s="28">
        <v>44</v>
      </c>
      <c r="B136" s="28"/>
      <c r="C136" s="32">
        <f t="shared" si="67"/>
        <v>83.332291666666407</v>
      </c>
      <c r="D136" s="32"/>
      <c r="E136" s="32">
        <f t="shared" si="56"/>
        <v>16.666458333333335</v>
      </c>
      <c r="F136" s="32"/>
      <c r="G136" s="32">
        <f t="shared" si="68"/>
        <v>2.0833072916666602</v>
      </c>
      <c r="H136" s="32"/>
      <c r="I136" s="32">
        <f t="shared" si="57"/>
        <v>18.749765624999995</v>
      </c>
      <c r="J136" s="32"/>
      <c r="K136" s="32">
        <f t="shared" si="58"/>
        <v>66.665833333333069</v>
      </c>
      <c r="L136" s="32"/>
      <c r="N136" s="38">
        <v>44</v>
      </c>
      <c r="O136" s="38"/>
      <c r="P136" s="40">
        <f t="shared" si="69"/>
        <v>799.99</v>
      </c>
      <c r="Q136" s="40"/>
      <c r="R136" s="40">
        <f>0</f>
        <v>0</v>
      </c>
      <c r="S136" s="40"/>
      <c r="T136" s="40">
        <f t="shared" si="70"/>
        <v>19.999749999999999</v>
      </c>
      <c r="U136" s="40"/>
      <c r="V136" s="40">
        <f t="shared" si="59"/>
        <v>19.999749999999999</v>
      </c>
      <c r="W136" s="40"/>
      <c r="X136" s="40">
        <f t="shared" si="60"/>
        <v>799.99</v>
      </c>
      <c r="Y136" s="40"/>
      <c r="AA136" s="46">
        <v>44</v>
      </c>
      <c r="AB136" s="46"/>
      <c r="AC136" s="48">
        <f t="shared" si="71"/>
        <v>240.95699425731391</v>
      </c>
      <c r="AD136" s="48"/>
      <c r="AE136" s="48">
        <f t="shared" si="61"/>
        <v>43.372258966315897</v>
      </c>
      <c r="AF136" s="48"/>
      <c r="AG136" s="48">
        <f t="shared" si="72"/>
        <v>6.0239248564328474</v>
      </c>
      <c r="AH136" s="48"/>
      <c r="AI136" s="48">
        <f t="shared" si="62"/>
        <v>49.396183822748746</v>
      </c>
      <c r="AJ136" s="48"/>
      <c r="AK136" s="48">
        <f t="shared" si="63"/>
        <v>197.58473529099803</v>
      </c>
      <c r="AL136" s="48"/>
      <c r="AN136" s="55">
        <v>44</v>
      </c>
      <c r="AO136" s="55"/>
      <c r="AP136" s="57">
        <f t="shared" si="73"/>
        <v>133.82046479498541</v>
      </c>
      <c r="AQ136" s="57"/>
      <c r="AR136" s="57">
        <f t="shared" si="64"/>
        <v>25.458923352524927</v>
      </c>
      <c r="AS136" s="57"/>
      <c r="AT136" s="57">
        <f t="shared" si="74"/>
        <v>3.3455116198746349</v>
      </c>
      <c r="AU136" s="57"/>
      <c r="AV136" s="57">
        <f t="shared" si="65"/>
        <v>28.804434972399562</v>
      </c>
      <c r="AW136" s="57"/>
      <c r="AX136" s="57">
        <f t="shared" si="66"/>
        <v>108.36154144246049</v>
      </c>
      <c r="AY136" s="57"/>
    </row>
    <row r="137" spans="1:51" x14ac:dyDescent="0.25">
      <c r="A137" s="27">
        <v>45</v>
      </c>
      <c r="B137" s="27"/>
      <c r="C137" s="31">
        <f t="shared" si="67"/>
        <v>66.665833333333069</v>
      </c>
      <c r="D137" s="31"/>
      <c r="E137" s="31">
        <f t="shared" si="56"/>
        <v>16.666458333333335</v>
      </c>
      <c r="F137" s="31"/>
      <c r="G137" s="31">
        <f t="shared" si="68"/>
        <v>1.6666458333333265</v>
      </c>
      <c r="H137" s="31"/>
      <c r="I137" s="31">
        <f t="shared" si="57"/>
        <v>18.333104166666661</v>
      </c>
      <c r="J137" s="31"/>
      <c r="K137" s="31">
        <f t="shared" si="58"/>
        <v>49.999374999999731</v>
      </c>
      <c r="L137" s="31"/>
      <c r="N137" s="37">
        <v>45</v>
      </c>
      <c r="O137" s="37"/>
      <c r="P137" s="39">
        <f t="shared" si="69"/>
        <v>799.99</v>
      </c>
      <c r="Q137" s="39"/>
      <c r="R137" s="39">
        <f>0</f>
        <v>0</v>
      </c>
      <c r="S137" s="39"/>
      <c r="T137" s="39">
        <f t="shared" si="70"/>
        <v>19.999749999999999</v>
      </c>
      <c r="U137" s="39"/>
      <c r="V137" s="39">
        <f t="shared" si="59"/>
        <v>19.999749999999999</v>
      </c>
      <c r="W137" s="39"/>
      <c r="X137" s="39">
        <f t="shared" si="60"/>
        <v>799.99</v>
      </c>
      <c r="Y137" s="39"/>
      <c r="AA137" s="45">
        <v>45</v>
      </c>
      <c r="AB137" s="45"/>
      <c r="AC137" s="47">
        <f t="shared" si="71"/>
        <v>197.58473529099803</v>
      </c>
      <c r="AD137" s="47"/>
      <c r="AE137" s="47">
        <f t="shared" si="61"/>
        <v>45.691470036042524</v>
      </c>
      <c r="AF137" s="47"/>
      <c r="AG137" s="47">
        <f t="shared" si="72"/>
        <v>4.9396183822749506</v>
      </c>
      <c r="AH137" s="47"/>
      <c r="AI137" s="47">
        <f t="shared" si="62"/>
        <v>50.631088418317475</v>
      </c>
      <c r="AJ137" s="47"/>
      <c r="AK137" s="47">
        <f t="shared" si="63"/>
        <v>151.89326525495551</v>
      </c>
      <c r="AL137" s="47"/>
      <c r="AN137" s="54">
        <v>45</v>
      </c>
      <c r="AO137" s="54"/>
      <c r="AP137" s="56">
        <f t="shared" si="73"/>
        <v>108.36154144246049</v>
      </c>
      <c r="AQ137" s="56"/>
      <c r="AR137" s="56">
        <f t="shared" si="64"/>
        <v>26.095396436338049</v>
      </c>
      <c r="AS137" s="56"/>
      <c r="AT137" s="56">
        <f t="shared" si="74"/>
        <v>2.7090385360615121</v>
      </c>
      <c r="AU137" s="56"/>
      <c r="AV137" s="56">
        <f t="shared" si="65"/>
        <v>28.804434972399562</v>
      </c>
      <c r="AW137" s="56"/>
      <c r="AX137" s="56">
        <f t="shared" si="66"/>
        <v>82.266145006122443</v>
      </c>
      <c r="AY137" s="56"/>
    </row>
    <row r="138" spans="1:51" x14ac:dyDescent="0.25">
      <c r="A138" s="28">
        <v>46</v>
      </c>
      <c r="B138" s="28"/>
      <c r="C138" s="32">
        <f t="shared" si="67"/>
        <v>49.999374999999731</v>
      </c>
      <c r="D138" s="32"/>
      <c r="E138" s="32">
        <f t="shared" si="56"/>
        <v>16.666458333333335</v>
      </c>
      <c r="F138" s="32"/>
      <c r="G138" s="32">
        <f t="shared" si="68"/>
        <v>1.2499843749999933</v>
      </c>
      <c r="H138" s="32"/>
      <c r="I138" s="32">
        <f t="shared" si="57"/>
        <v>17.916442708333328</v>
      </c>
      <c r="J138" s="32"/>
      <c r="K138" s="32">
        <f t="shared" si="58"/>
        <v>33.332916666666392</v>
      </c>
      <c r="L138" s="32"/>
      <c r="N138" s="38">
        <v>46</v>
      </c>
      <c r="O138" s="38"/>
      <c r="P138" s="40">
        <f t="shared" si="69"/>
        <v>799.99</v>
      </c>
      <c r="Q138" s="40"/>
      <c r="R138" s="40">
        <f>0</f>
        <v>0</v>
      </c>
      <c r="S138" s="40"/>
      <c r="T138" s="40">
        <f t="shared" si="70"/>
        <v>19.999749999999999</v>
      </c>
      <c r="U138" s="40"/>
      <c r="V138" s="40">
        <f t="shared" si="59"/>
        <v>19.999749999999999</v>
      </c>
      <c r="W138" s="40"/>
      <c r="X138" s="40">
        <f t="shared" si="60"/>
        <v>799.99</v>
      </c>
      <c r="Y138" s="40"/>
      <c r="AA138" s="46">
        <v>46</v>
      </c>
      <c r="AB138" s="46"/>
      <c r="AC138" s="48">
        <f t="shared" si="71"/>
        <v>151.89326525495551</v>
      </c>
      <c r="AD138" s="48"/>
      <c r="AE138" s="48">
        <f t="shared" si="61"/>
        <v>48.099533997401508</v>
      </c>
      <c r="AF138" s="48"/>
      <c r="AG138" s="48">
        <f t="shared" si="72"/>
        <v>3.7973316313738872</v>
      </c>
      <c r="AH138" s="48"/>
      <c r="AI138" s="48">
        <f t="shared" si="62"/>
        <v>51.896865628775394</v>
      </c>
      <c r="AJ138" s="48"/>
      <c r="AK138" s="48">
        <f t="shared" si="63"/>
        <v>103.793731257554</v>
      </c>
      <c r="AL138" s="48"/>
      <c r="AN138" s="55">
        <v>46</v>
      </c>
      <c r="AO138" s="55"/>
      <c r="AP138" s="57">
        <f t="shared" si="73"/>
        <v>82.266145006122443</v>
      </c>
      <c r="AQ138" s="57"/>
      <c r="AR138" s="57">
        <f t="shared" si="64"/>
        <v>26.747781347246502</v>
      </c>
      <c r="AS138" s="57"/>
      <c r="AT138" s="57">
        <f t="shared" si="74"/>
        <v>2.0566536251530607</v>
      </c>
      <c r="AU138" s="57"/>
      <c r="AV138" s="57">
        <f t="shared" si="65"/>
        <v>28.804434972399562</v>
      </c>
      <c r="AW138" s="57"/>
      <c r="AX138" s="57">
        <f t="shared" si="66"/>
        <v>55.518363658875941</v>
      </c>
      <c r="AY138" s="57"/>
    </row>
    <row r="139" spans="1:51" x14ac:dyDescent="0.25">
      <c r="A139" s="27">
        <v>47</v>
      </c>
      <c r="B139" s="27"/>
      <c r="C139" s="31">
        <f t="shared" si="67"/>
        <v>33.332916666666392</v>
      </c>
      <c r="D139" s="31"/>
      <c r="E139" s="31">
        <f t="shared" si="56"/>
        <v>16.666458333333335</v>
      </c>
      <c r="F139" s="31"/>
      <c r="G139" s="31">
        <f t="shared" si="68"/>
        <v>0.8333229166666597</v>
      </c>
      <c r="H139" s="31"/>
      <c r="I139" s="31">
        <f t="shared" si="57"/>
        <v>17.499781249999995</v>
      </c>
      <c r="J139" s="31"/>
      <c r="K139" s="31">
        <f t="shared" si="58"/>
        <v>16.666458333333058</v>
      </c>
      <c r="L139" s="31"/>
      <c r="N139" s="37">
        <v>47</v>
      </c>
      <c r="O139" s="37"/>
      <c r="P139" s="39">
        <f t="shared" si="69"/>
        <v>799.99</v>
      </c>
      <c r="Q139" s="39"/>
      <c r="R139" s="39">
        <f>0</f>
        <v>0</v>
      </c>
      <c r="S139" s="39"/>
      <c r="T139" s="39">
        <f t="shared" si="70"/>
        <v>19.999749999999999</v>
      </c>
      <c r="U139" s="39"/>
      <c r="V139" s="39">
        <f t="shared" si="59"/>
        <v>19.999749999999999</v>
      </c>
      <c r="W139" s="39"/>
      <c r="X139" s="39">
        <f t="shared" si="60"/>
        <v>799.99</v>
      </c>
      <c r="Y139" s="39"/>
      <c r="AA139" s="45">
        <v>47</v>
      </c>
      <c r="AB139" s="45"/>
      <c r="AC139" s="47">
        <f t="shared" si="71"/>
        <v>103.793731257554</v>
      </c>
      <c r="AD139" s="47"/>
      <c r="AE139" s="47">
        <f t="shared" si="61"/>
        <v>50.599443988055945</v>
      </c>
      <c r="AF139" s="47"/>
      <c r="AG139" s="47">
        <f t="shared" si="72"/>
        <v>2.59484328143885</v>
      </c>
      <c r="AH139" s="47"/>
      <c r="AI139" s="47">
        <f>($AC$93/48)*((1+$E$4)^AA139)</f>
        <v>53.194287269494794</v>
      </c>
      <c r="AJ139" s="47"/>
      <c r="AK139" s="47">
        <f t="shared" si="63"/>
        <v>53.194287269498055</v>
      </c>
      <c r="AL139" s="47"/>
      <c r="AN139" s="54">
        <v>47</v>
      </c>
      <c r="AO139" s="54"/>
      <c r="AP139" s="56">
        <f t="shared" si="73"/>
        <v>55.518363658875941</v>
      </c>
      <c r="AQ139" s="56"/>
      <c r="AR139" s="56">
        <f t="shared" si="64"/>
        <v>27.416475880927663</v>
      </c>
      <c r="AS139" s="56"/>
      <c r="AT139" s="56">
        <f t="shared" si="74"/>
        <v>1.3879590914718984</v>
      </c>
      <c r="AU139" s="56"/>
      <c r="AV139" s="56">
        <f t="shared" si="65"/>
        <v>28.804434972399562</v>
      </c>
      <c r="AW139" s="56"/>
      <c r="AX139" s="56">
        <f t="shared" si="66"/>
        <v>28.101887777948278</v>
      </c>
      <c r="AY139" s="56"/>
    </row>
    <row r="140" spans="1:51" x14ac:dyDescent="0.25">
      <c r="A140" s="28">
        <v>48</v>
      </c>
      <c r="B140" s="28"/>
      <c r="C140" s="32">
        <f t="shared" si="67"/>
        <v>16.666458333333058</v>
      </c>
      <c r="D140" s="32"/>
      <c r="E140" s="32">
        <f t="shared" si="56"/>
        <v>16.666458333333335</v>
      </c>
      <c r="F140" s="32"/>
      <c r="G140" s="32">
        <f t="shared" si="68"/>
        <v>0.41666145833332641</v>
      </c>
      <c r="H140" s="32"/>
      <c r="I140" s="32">
        <f t="shared" si="57"/>
        <v>17.083119791666661</v>
      </c>
      <c r="J140" s="32"/>
      <c r="K140" s="32">
        <f t="shared" si="58"/>
        <v>-2.7711166694643907E-13</v>
      </c>
      <c r="L140" s="32"/>
      <c r="N140" s="38">
        <v>48</v>
      </c>
      <c r="O140" s="38"/>
      <c r="P140" s="40">
        <f t="shared" si="69"/>
        <v>799.99</v>
      </c>
      <c r="Q140" s="40"/>
      <c r="R140" s="40">
        <f>C4</f>
        <v>799.99</v>
      </c>
      <c r="S140" s="40"/>
      <c r="T140" s="40">
        <f t="shared" si="70"/>
        <v>19.999749999999999</v>
      </c>
      <c r="U140" s="40"/>
      <c r="V140" s="40">
        <f t="shared" si="59"/>
        <v>819.98974999999996</v>
      </c>
      <c r="W140" s="40"/>
      <c r="X140" s="40">
        <f t="shared" si="60"/>
        <v>0</v>
      </c>
      <c r="Y140" s="40"/>
      <c r="AA140" s="46">
        <v>48</v>
      </c>
      <c r="AB140" s="46"/>
      <c r="AC140" s="48">
        <f t="shared" si="71"/>
        <v>53.194287269498055</v>
      </c>
      <c r="AD140" s="48"/>
      <c r="AE140" s="48">
        <f t="shared" si="61"/>
        <v>53.194287269494701</v>
      </c>
      <c r="AF140" s="48"/>
      <c r="AG140" s="48">
        <f t="shared" si="72"/>
        <v>1.3298571817374514</v>
      </c>
      <c r="AH140" s="48"/>
      <c r="AI140" s="48">
        <f t="shared" si="62"/>
        <v>54.524144451232154</v>
      </c>
      <c r="AJ140" s="48"/>
      <c r="AK140" s="48">
        <f t="shared" si="63"/>
        <v>3.3537617127876729E-12</v>
      </c>
      <c r="AL140" s="48"/>
      <c r="AN140" s="55">
        <v>48</v>
      </c>
      <c r="AO140" s="55"/>
      <c r="AP140" s="57">
        <f t="shared" si="73"/>
        <v>28.101887777948278</v>
      </c>
      <c r="AQ140" s="57"/>
      <c r="AR140" s="57">
        <f t="shared" si="64"/>
        <v>28.101887777950857</v>
      </c>
      <c r="AS140" s="57"/>
      <c r="AT140" s="57">
        <f t="shared" si="74"/>
        <v>0.70254719444870684</v>
      </c>
      <c r="AU140" s="57"/>
      <c r="AV140" s="57">
        <f>$AP$93*($E$4/(1-((1+$E$4)^(-48))))</f>
        <v>28.804434972399562</v>
      </c>
      <c r="AW140" s="57"/>
      <c r="AX140" s="57">
        <f t="shared" si="66"/>
        <v>-2.5792701308091637E-12</v>
      </c>
      <c r="AY140" s="57"/>
    </row>
    <row r="141" spans="1:51" ht="15.75" x14ac:dyDescent="0.3">
      <c r="A141" s="34" t="s">
        <v>43</v>
      </c>
      <c r="B141" s="34"/>
      <c r="C141" s="34"/>
      <c r="D141" s="34"/>
      <c r="E141" s="34"/>
      <c r="F141" s="34"/>
      <c r="G141" s="33">
        <f>SUM(G93:H140)</f>
        <v>489.9938749999996</v>
      </c>
      <c r="H141" s="27"/>
      <c r="I141" s="33">
        <f>I140+I139+I138+I137+I136+I135+I134+I133+I132+I131+I130+I129+I128+I127+I126+I125+I124+I123+I122+I121+I120+I119+I118+I117+I116+I115+I114+I113+I112+I111+I110+I109+I108+I107+I106+I105+I104+I103+I102+I101+I100+I99+I98+I97+I96+I95+I94+I93</f>
        <v>1289.9838749999999</v>
      </c>
      <c r="J141" s="27"/>
      <c r="K141" s="5"/>
      <c r="L141" s="5"/>
      <c r="N141" s="42" t="s">
        <v>43</v>
      </c>
      <c r="O141" s="42"/>
      <c r="P141" s="42"/>
      <c r="Q141" s="42"/>
      <c r="R141" s="42"/>
      <c r="S141" s="42"/>
      <c r="T141" s="41">
        <f>SUM(T93:U140)</f>
        <v>959.98799999999892</v>
      </c>
      <c r="U141" s="37"/>
      <c r="V141" s="41">
        <f>V140+V139+V138+V137+V136+V135+V134+V133+V132+V131+V130+V129+V128+V127+V126+V125+V124+V123+V122+V121+V120+V119+V118+V117+V116+V115+V114+V113+V112+V111+V110+V109+V108+V107+V106+V105+V104+V103+V102+V101+V100+V99+V98+V97+V96+V95+V94+V93</f>
        <v>1759.9779999999976</v>
      </c>
      <c r="W141" s="37"/>
      <c r="X141" s="6"/>
      <c r="Y141" s="6"/>
      <c r="AA141" s="51" t="s">
        <v>43</v>
      </c>
      <c r="AB141" s="51"/>
      <c r="AC141" s="51"/>
      <c r="AD141" s="51"/>
      <c r="AE141" s="51"/>
      <c r="AF141" s="51"/>
      <c r="AG141" s="49">
        <f>SUM(AG93:AH140)</f>
        <v>752.17513083385802</v>
      </c>
      <c r="AH141" s="45"/>
      <c r="AI141" s="49">
        <f>AI140+AI139+AI138+AI137+AI136+AI135+AI134+AI133+AI132+AI131+AI130+AI129+AI128+AI127+AI126+AI125+AI124+AI123+AI122+AI121+AI120+AI119+AI118+AI117+AI116+AI115+AI114+AI113+AI112+AI111+AI110+AI109+AI108+AI107+AI106+AI105+AI104+AI103+AI102+AI101+AI100+AI99+AI98+AI97+AI96+AI95+AI94+AI93</f>
        <v>1552.1651308338546</v>
      </c>
      <c r="AJ141" s="45"/>
      <c r="AK141" s="7"/>
      <c r="AL141" s="7"/>
      <c r="AN141" s="59" t="s">
        <v>43</v>
      </c>
      <c r="AO141" s="59"/>
      <c r="AP141" s="59"/>
      <c r="AQ141" s="59"/>
      <c r="AR141" s="58">
        <f>SUM(AR93:AS140)</f>
        <v>799.99000000000262</v>
      </c>
      <c r="AS141" s="54"/>
      <c r="AT141" s="58">
        <f>SUM(AT93:AU140)</f>
        <v>582.62287867517614</v>
      </c>
      <c r="AU141" s="54"/>
      <c r="AV141" s="58">
        <f>AV140+AV139+AV138+AV137+AV136+AV135+AV134+AV133+AV132+AV131+AV130+AV129+AV128+AV127+AV126+AV125+AV124+AV123+AV122+AV121+AV120+AV119+AV118+AV117+AV116+AV115+AV114+AV113+AV112+AV111+AV110+AV109+AV108+AV107+AV106+AV105+AV104+AV103+AV102+AV101+AV100+AV99+AV98+AV97+AV96+AV95+AV94+AV93</f>
        <v>1382.6128786751794</v>
      </c>
      <c r="AW141" s="54"/>
      <c r="AX141" s="8"/>
      <c r="AY141" s="8"/>
    </row>
    <row r="142" spans="1:51" x14ac:dyDescent="0.25">
      <c r="AA142" s="3"/>
      <c r="AB142" s="3"/>
      <c r="AC142" s="3"/>
      <c r="AD142" s="3"/>
      <c r="AE142" s="3"/>
      <c r="AF142" s="3"/>
      <c r="AG142" s="3"/>
      <c r="AH142" s="3"/>
      <c r="AI142" s="3"/>
      <c r="AJ142" s="3"/>
      <c r="AK142" s="3"/>
      <c r="AL142" s="3"/>
      <c r="AN142" s="3"/>
      <c r="AO142" s="3"/>
      <c r="AP142" s="3"/>
      <c r="AQ142" s="3"/>
      <c r="AR142" s="3"/>
      <c r="AS142" s="3"/>
      <c r="AT142" s="3"/>
      <c r="AU142" s="3"/>
      <c r="AV142" s="3"/>
      <c r="AW142" s="3"/>
      <c r="AX142" s="3"/>
      <c r="AY142" s="3"/>
    </row>
    <row r="143" spans="1:51" x14ac:dyDescent="0.25">
      <c r="A143" s="27" t="s">
        <v>44</v>
      </c>
      <c r="B143" s="27"/>
      <c r="C143" s="27"/>
      <c r="D143" s="27"/>
      <c r="E143" s="27"/>
      <c r="F143" s="27"/>
      <c r="G143" s="27"/>
      <c r="H143" s="27"/>
      <c r="I143" s="27"/>
      <c r="J143" s="27"/>
      <c r="K143" s="27"/>
      <c r="L143" s="27"/>
      <c r="N143" s="37" t="s">
        <v>44</v>
      </c>
      <c r="O143" s="37"/>
      <c r="P143" s="37"/>
      <c r="Q143" s="37"/>
      <c r="R143" s="37"/>
      <c r="S143" s="37"/>
      <c r="T143" s="37"/>
      <c r="U143" s="37"/>
      <c r="V143" s="37"/>
      <c r="W143" s="37"/>
      <c r="X143" s="37"/>
      <c r="Y143" s="37"/>
      <c r="AA143" s="45" t="s">
        <v>44</v>
      </c>
      <c r="AB143" s="45"/>
      <c r="AC143" s="45"/>
      <c r="AD143" s="45"/>
      <c r="AE143" s="45"/>
      <c r="AF143" s="45"/>
      <c r="AG143" s="45"/>
      <c r="AH143" s="45"/>
      <c r="AI143" s="45"/>
      <c r="AJ143" s="45"/>
      <c r="AK143" s="45"/>
      <c r="AL143" s="45"/>
      <c r="AN143" s="54" t="s">
        <v>44</v>
      </c>
      <c r="AO143" s="54"/>
      <c r="AP143" s="54"/>
      <c r="AQ143" s="54"/>
      <c r="AR143" s="54"/>
      <c r="AS143" s="54"/>
      <c r="AT143" s="54"/>
      <c r="AU143" s="54"/>
      <c r="AV143" s="54"/>
      <c r="AW143" s="54"/>
      <c r="AX143" s="54"/>
      <c r="AY143" s="54"/>
    </row>
    <row r="144" spans="1:51" x14ac:dyDescent="0.25">
      <c r="A144" s="28" t="s">
        <v>29</v>
      </c>
      <c r="B144" s="28"/>
      <c r="C144" s="28" t="s">
        <v>30</v>
      </c>
      <c r="D144" s="28"/>
      <c r="E144" s="28" t="s">
        <v>31</v>
      </c>
      <c r="F144" s="28"/>
      <c r="G144" s="28" t="s">
        <v>32</v>
      </c>
      <c r="H144" s="28"/>
      <c r="I144" s="28" t="s">
        <v>33</v>
      </c>
      <c r="J144" s="28"/>
      <c r="K144" s="28" t="s">
        <v>34</v>
      </c>
      <c r="L144" s="28"/>
      <c r="N144" s="38" t="s">
        <v>29</v>
      </c>
      <c r="O144" s="38"/>
      <c r="P144" s="38" t="s">
        <v>30</v>
      </c>
      <c r="Q144" s="38"/>
      <c r="R144" s="38" t="s">
        <v>31</v>
      </c>
      <c r="S144" s="38"/>
      <c r="T144" s="38" t="s">
        <v>32</v>
      </c>
      <c r="U144" s="38"/>
      <c r="V144" s="38" t="s">
        <v>33</v>
      </c>
      <c r="W144" s="38"/>
      <c r="X144" s="38" t="s">
        <v>34</v>
      </c>
      <c r="Y144" s="38"/>
      <c r="AA144" s="46" t="s">
        <v>29</v>
      </c>
      <c r="AB144" s="46"/>
      <c r="AC144" s="46" t="s">
        <v>30</v>
      </c>
      <c r="AD144" s="46"/>
      <c r="AE144" s="46" t="s">
        <v>31</v>
      </c>
      <c r="AF144" s="46"/>
      <c r="AG144" s="46" t="s">
        <v>32</v>
      </c>
      <c r="AH144" s="46"/>
      <c r="AI144" s="46" t="s">
        <v>33</v>
      </c>
      <c r="AJ144" s="46"/>
      <c r="AK144" s="46" t="s">
        <v>34</v>
      </c>
      <c r="AL144" s="46"/>
      <c r="AN144" s="55" t="s">
        <v>29</v>
      </c>
      <c r="AO144" s="55"/>
      <c r="AP144" s="55" t="s">
        <v>30</v>
      </c>
      <c r="AQ144" s="55"/>
      <c r="AR144" s="55" t="s">
        <v>31</v>
      </c>
      <c r="AS144" s="55"/>
      <c r="AT144" s="55" t="s">
        <v>32</v>
      </c>
      <c r="AU144" s="55"/>
      <c r="AV144" s="55" t="s">
        <v>33</v>
      </c>
      <c r="AW144" s="55"/>
      <c r="AX144" s="55" t="s">
        <v>34</v>
      </c>
      <c r="AY144" s="55"/>
    </row>
    <row r="145" spans="1:51" x14ac:dyDescent="0.25">
      <c r="A145" s="27">
        <v>1</v>
      </c>
      <c r="B145" s="27"/>
      <c r="C145" s="31">
        <f>C4</f>
        <v>799.99</v>
      </c>
      <c r="D145" s="31"/>
      <c r="E145" s="31">
        <f>$C$4/60</f>
        <v>13.333166666666667</v>
      </c>
      <c r="F145" s="31"/>
      <c r="G145" s="31">
        <f>C145*E4</f>
        <v>19.999749999999999</v>
      </c>
      <c r="H145" s="31"/>
      <c r="I145" s="31">
        <f>E145+G145</f>
        <v>33.332916666666662</v>
      </c>
      <c r="J145" s="31"/>
      <c r="K145" s="31">
        <f>C145-E145</f>
        <v>786.65683333333334</v>
      </c>
      <c r="L145" s="31"/>
      <c r="N145" s="37">
        <v>1</v>
      </c>
      <c r="O145" s="37"/>
      <c r="P145" s="39">
        <f>C4</f>
        <v>799.99</v>
      </c>
      <c r="Q145" s="39"/>
      <c r="R145" s="39">
        <f>0</f>
        <v>0</v>
      </c>
      <c r="S145" s="39"/>
      <c r="T145" s="39">
        <f>C4*$E$4</f>
        <v>19.999749999999999</v>
      </c>
      <c r="U145" s="39"/>
      <c r="V145" s="39">
        <f>R145+T145</f>
        <v>19.999749999999999</v>
      </c>
      <c r="W145" s="39"/>
      <c r="X145" s="39">
        <f>P145-R145</f>
        <v>799.99</v>
      </c>
      <c r="Y145" s="39"/>
      <c r="AA145" s="45">
        <v>1</v>
      </c>
      <c r="AB145" s="45"/>
      <c r="AC145" s="47">
        <f>C4</f>
        <v>799.99</v>
      </c>
      <c r="AD145" s="47"/>
      <c r="AE145" s="47">
        <f>AI145-AG145</f>
        <v>-6.3332541666666664</v>
      </c>
      <c r="AF145" s="47"/>
      <c r="AG145" s="47">
        <f>AC145*$E$4</f>
        <v>19.999749999999999</v>
      </c>
      <c r="AH145" s="47"/>
      <c r="AI145" s="47">
        <f>($AC$145/60)*((1+$E$4)^AA145)</f>
        <v>13.666495833333332</v>
      </c>
      <c r="AJ145" s="47"/>
      <c r="AK145" s="47">
        <f>AC145-AE145</f>
        <v>806.32325416666663</v>
      </c>
      <c r="AL145" s="47"/>
      <c r="AN145" s="54">
        <v>1</v>
      </c>
      <c r="AO145" s="54"/>
      <c r="AP145" s="56">
        <f>C4</f>
        <v>799.99</v>
      </c>
      <c r="AQ145" s="56"/>
      <c r="AR145" s="56">
        <f>AV145-AT145</f>
        <v>5.8826431860884121</v>
      </c>
      <c r="AS145" s="56"/>
      <c r="AT145" s="56">
        <f>AP145*$E$4</f>
        <v>19.999749999999999</v>
      </c>
      <c r="AU145" s="56"/>
      <c r="AV145" s="56">
        <f>$AP$145*($E$4/(1-((1+$E$4)^(-60))))</f>
        <v>25.882393186088411</v>
      </c>
      <c r="AW145" s="56"/>
      <c r="AX145" s="56">
        <f>AP145-AR145</f>
        <v>794.10735681391157</v>
      </c>
      <c r="AY145" s="56"/>
    </row>
    <row r="146" spans="1:51" x14ac:dyDescent="0.25">
      <c r="A146" s="28">
        <v>2</v>
      </c>
      <c r="B146" s="28"/>
      <c r="C146" s="32">
        <f>K145</f>
        <v>786.65683333333334</v>
      </c>
      <c r="D146" s="32"/>
      <c r="E146" s="32">
        <f t="shared" ref="E146:E204" si="75">$C$4/60</f>
        <v>13.333166666666667</v>
      </c>
      <c r="F146" s="32"/>
      <c r="G146" s="32">
        <f>C146*$E$4</f>
        <v>19.666420833333333</v>
      </c>
      <c r="H146" s="32"/>
      <c r="I146" s="32">
        <f t="shared" ref="I146:I204" si="76">E146+G146</f>
        <v>32.999587500000004</v>
      </c>
      <c r="J146" s="32"/>
      <c r="K146" s="32">
        <f t="shared" ref="K146:K204" si="77">C146-E146</f>
        <v>773.32366666666667</v>
      </c>
      <c r="L146" s="32"/>
      <c r="N146" s="38">
        <v>2</v>
      </c>
      <c r="O146" s="38"/>
      <c r="P146" s="40">
        <f>X145</f>
        <v>799.99</v>
      </c>
      <c r="Q146" s="40"/>
      <c r="R146" s="40">
        <f>0</f>
        <v>0</v>
      </c>
      <c r="S146" s="40"/>
      <c r="T146" s="40">
        <f>P146*$E$4</f>
        <v>19.999749999999999</v>
      </c>
      <c r="U146" s="40"/>
      <c r="V146" s="40">
        <f t="shared" ref="V146:V204" si="78">R146+T146</f>
        <v>19.999749999999999</v>
      </c>
      <c r="W146" s="40"/>
      <c r="X146" s="40">
        <f t="shared" ref="X146:X204" si="79">P146-R146</f>
        <v>799.99</v>
      </c>
      <c r="Y146" s="40"/>
      <c r="AA146" s="46">
        <v>2</v>
      </c>
      <c r="AB146" s="46"/>
      <c r="AC146" s="48">
        <f>AK145</f>
        <v>806.32325416666663</v>
      </c>
      <c r="AD146" s="48"/>
      <c r="AE146" s="48">
        <f t="shared" ref="AE146:AE204" si="80">AI146-AG146</f>
        <v>-6.149923124999999</v>
      </c>
      <c r="AF146" s="48"/>
      <c r="AG146" s="48">
        <f>AC146*$E$4</f>
        <v>20.158081354166665</v>
      </c>
      <c r="AH146" s="48"/>
      <c r="AI146" s="48">
        <f t="shared" ref="AI146:AI204" si="81">($AC$145/60)*((1+$E$4)^AA146)</f>
        <v>14.008158229166666</v>
      </c>
      <c r="AJ146" s="48"/>
      <c r="AK146" s="48">
        <f t="shared" ref="AK146:AK204" si="82">AC146-AE146</f>
        <v>812.47317729166662</v>
      </c>
      <c r="AL146" s="48"/>
      <c r="AN146" s="55">
        <v>2</v>
      </c>
      <c r="AO146" s="55"/>
      <c r="AP146" s="57">
        <f>AX145</f>
        <v>794.10735681391157</v>
      </c>
      <c r="AQ146" s="57"/>
      <c r="AR146" s="57">
        <f t="shared" ref="AR146:AR204" si="83">AV146-AT146</f>
        <v>6.0297092657406246</v>
      </c>
      <c r="AS146" s="57"/>
      <c r="AT146" s="57">
        <f>AP146*$E$4</f>
        <v>19.852683920347786</v>
      </c>
      <c r="AU146" s="57"/>
      <c r="AV146" s="57">
        <f t="shared" ref="AV146:AV204" si="84">$AP$145*($E$4/(1-((1+$E$4)^(-60))))</f>
        <v>25.882393186088411</v>
      </c>
      <c r="AW146" s="57"/>
      <c r="AX146" s="57">
        <f t="shared" ref="AX146:AX204" si="85">AP146-AR146</f>
        <v>788.07764754817094</v>
      </c>
      <c r="AY146" s="57"/>
    </row>
    <row r="147" spans="1:51" x14ac:dyDescent="0.25">
      <c r="A147" s="27">
        <v>3</v>
      </c>
      <c r="B147" s="27"/>
      <c r="C147" s="31">
        <f t="shared" ref="C147:C204" si="86">K146</f>
        <v>773.32366666666667</v>
      </c>
      <c r="D147" s="31"/>
      <c r="E147" s="31">
        <f t="shared" si="75"/>
        <v>13.333166666666667</v>
      </c>
      <c r="F147" s="31"/>
      <c r="G147" s="31">
        <f t="shared" ref="G147:G204" si="87">C147*$E$4</f>
        <v>19.333091666666665</v>
      </c>
      <c r="H147" s="31"/>
      <c r="I147" s="31">
        <f t="shared" si="76"/>
        <v>32.666258333333332</v>
      </c>
      <c r="J147" s="31"/>
      <c r="K147" s="31">
        <f t="shared" si="77"/>
        <v>759.9905</v>
      </c>
      <c r="L147" s="31"/>
      <c r="N147" s="37">
        <v>3</v>
      </c>
      <c r="O147" s="37"/>
      <c r="P147" s="39">
        <f t="shared" ref="P147:P204" si="88">X146</f>
        <v>799.99</v>
      </c>
      <c r="Q147" s="39"/>
      <c r="R147" s="39">
        <f>0</f>
        <v>0</v>
      </c>
      <c r="S147" s="39"/>
      <c r="T147" s="39">
        <f t="shared" ref="T147:T204" si="89">P147*$E$4</f>
        <v>19.999749999999999</v>
      </c>
      <c r="U147" s="39"/>
      <c r="V147" s="39">
        <f t="shared" si="78"/>
        <v>19.999749999999999</v>
      </c>
      <c r="W147" s="39"/>
      <c r="X147" s="39">
        <f t="shared" si="79"/>
        <v>799.99</v>
      </c>
      <c r="Y147" s="39"/>
      <c r="AA147" s="45">
        <v>3</v>
      </c>
      <c r="AB147" s="45"/>
      <c r="AC147" s="47">
        <f t="shared" ref="AC147:AC204" si="90">AK146</f>
        <v>812.47317729166662</v>
      </c>
      <c r="AD147" s="47"/>
      <c r="AE147" s="47">
        <f t="shared" si="80"/>
        <v>-5.9534672473958317</v>
      </c>
      <c r="AF147" s="47"/>
      <c r="AG147" s="47">
        <f t="shared" ref="AG147:AG204" si="91">AC147*$E$4</f>
        <v>20.311829432291663</v>
      </c>
      <c r="AH147" s="47"/>
      <c r="AI147" s="47">
        <f t="shared" si="81"/>
        <v>14.358362184895832</v>
      </c>
      <c r="AJ147" s="47"/>
      <c r="AK147" s="47">
        <f t="shared" si="82"/>
        <v>818.42664453906241</v>
      </c>
      <c r="AL147" s="47"/>
      <c r="AN147" s="54">
        <v>3</v>
      </c>
      <c r="AO147" s="54"/>
      <c r="AP147" s="56">
        <f t="shared" ref="AP147:AP204" si="92">AX146</f>
        <v>788.07764754817094</v>
      </c>
      <c r="AQ147" s="56"/>
      <c r="AR147" s="56">
        <f t="shared" si="83"/>
        <v>6.1804519973841394</v>
      </c>
      <c r="AS147" s="56"/>
      <c r="AT147" s="56">
        <f t="shared" ref="AT147:AT204" si="93">AP147*$E$4</f>
        <v>19.701941188704271</v>
      </c>
      <c r="AU147" s="56"/>
      <c r="AV147" s="56">
        <f t="shared" si="84"/>
        <v>25.882393186088411</v>
      </c>
      <c r="AW147" s="56"/>
      <c r="AX147" s="56">
        <f t="shared" si="85"/>
        <v>781.89719555078682</v>
      </c>
      <c r="AY147" s="56"/>
    </row>
    <row r="148" spans="1:51" x14ac:dyDescent="0.25">
      <c r="A148" s="28">
        <v>4</v>
      </c>
      <c r="B148" s="28"/>
      <c r="C148" s="32">
        <f t="shared" si="86"/>
        <v>759.9905</v>
      </c>
      <c r="D148" s="32"/>
      <c r="E148" s="32">
        <f t="shared" si="75"/>
        <v>13.333166666666667</v>
      </c>
      <c r="F148" s="32"/>
      <c r="G148" s="32">
        <f t="shared" si="87"/>
        <v>18.999762499999999</v>
      </c>
      <c r="H148" s="32"/>
      <c r="I148" s="32">
        <f t="shared" si="76"/>
        <v>32.332929166666666</v>
      </c>
      <c r="J148" s="32"/>
      <c r="K148" s="32">
        <f t="shared" si="77"/>
        <v>746.65733333333333</v>
      </c>
      <c r="L148" s="32"/>
      <c r="N148" s="38">
        <v>4</v>
      </c>
      <c r="O148" s="38"/>
      <c r="P148" s="40">
        <f t="shared" si="88"/>
        <v>799.99</v>
      </c>
      <c r="Q148" s="40"/>
      <c r="R148" s="40">
        <f>0</f>
        <v>0</v>
      </c>
      <c r="S148" s="40"/>
      <c r="T148" s="40">
        <f t="shared" si="89"/>
        <v>19.999749999999999</v>
      </c>
      <c r="U148" s="40"/>
      <c r="V148" s="40">
        <f t="shared" si="78"/>
        <v>19.999749999999999</v>
      </c>
      <c r="W148" s="40"/>
      <c r="X148" s="40">
        <f t="shared" si="79"/>
        <v>799.99</v>
      </c>
      <c r="Y148" s="40"/>
      <c r="AA148" s="46">
        <v>4</v>
      </c>
      <c r="AB148" s="46"/>
      <c r="AC148" s="48">
        <f t="shared" si="90"/>
        <v>818.42664453906241</v>
      </c>
      <c r="AD148" s="48"/>
      <c r="AE148" s="48">
        <f t="shared" si="80"/>
        <v>-5.7433448739583337</v>
      </c>
      <c r="AF148" s="48"/>
      <c r="AG148" s="48">
        <f t="shared" si="91"/>
        <v>20.46066611347656</v>
      </c>
      <c r="AH148" s="48"/>
      <c r="AI148" s="48">
        <f t="shared" si="81"/>
        <v>14.717321239518226</v>
      </c>
      <c r="AJ148" s="48"/>
      <c r="AK148" s="48">
        <f t="shared" si="82"/>
        <v>824.16998941302074</v>
      </c>
      <c r="AL148" s="48"/>
      <c r="AN148" s="55">
        <v>4</v>
      </c>
      <c r="AO148" s="55"/>
      <c r="AP148" s="57">
        <f t="shared" si="92"/>
        <v>781.89719555078682</v>
      </c>
      <c r="AQ148" s="57"/>
      <c r="AR148" s="57">
        <f t="shared" si="83"/>
        <v>6.3349632973187404</v>
      </c>
      <c r="AS148" s="57"/>
      <c r="AT148" s="57">
        <f t="shared" si="93"/>
        <v>19.54742988876967</v>
      </c>
      <c r="AU148" s="57"/>
      <c r="AV148" s="57">
        <f t="shared" si="84"/>
        <v>25.882393186088411</v>
      </c>
      <c r="AW148" s="57"/>
      <c r="AX148" s="57">
        <f t="shared" si="85"/>
        <v>775.5622322534681</v>
      </c>
      <c r="AY148" s="57"/>
    </row>
    <row r="149" spans="1:51" x14ac:dyDescent="0.25">
      <c r="A149" s="27">
        <v>5</v>
      </c>
      <c r="B149" s="27"/>
      <c r="C149" s="31">
        <f t="shared" si="86"/>
        <v>746.65733333333333</v>
      </c>
      <c r="D149" s="31"/>
      <c r="E149" s="31">
        <f t="shared" si="75"/>
        <v>13.333166666666667</v>
      </c>
      <c r="F149" s="31"/>
      <c r="G149" s="31">
        <f t="shared" si="87"/>
        <v>18.66643333333333</v>
      </c>
      <c r="H149" s="31"/>
      <c r="I149" s="31">
        <f t="shared" si="76"/>
        <v>31.999599999999997</v>
      </c>
      <c r="J149" s="31"/>
      <c r="K149" s="31">
        <f t="shared" si="77"/>
        <v>733.32416666666666</v>
      </c>
      <c r="L149" s="31"/>
      <c r="N149" s="37">
        <v>5</v>
      </c>
      <c r="O149" s="37"/>
      <c r="P149" s="39">
        <f t="shared" si="88"/>
        <v>799.99</v>
      </c>
      <c r="Q149" s="39"/>
      <c r="R149" s="39">
        <f>0</f>
        <v>0</v>
      </c>
      <c r="S149" s="39"/>
      <c r="T149" s="39">
        <f t="shared" si="89"/>
        <v>19.999749999999999</v>
      </c>
      <c r="U149" s="39"/>
      <c r="V149" s="39">
        <f t="shared" si="78"/>
        <v>19.999749999999999</v>
      </c>
      <c r="W149" s="39"/>
      <c r="X149" s="39">
        <f t="shared" si="79"/>
        <v>799.99</v>
      </c>
      <c r="Y149" s="39"/>
      <c r="AA149" s="45">
        <v>5</v>
      </c>
      <c r="AB149" s="45"/>
      <c r="AC149" s="47">
        <f t="shared" si="90"/>
        <v>824.16998941302074</v>
      </c>
      <c r="AD149" s="47"/>
      <c r="AE149" s="47">
        <f t="shared" si="80"/>
        <v>-5.5189954648193371</v>
      </c>
      <c r="AF149" s="47"/>
      <c r="AG149" s="47">
        <f t="shared" si="91"/>
        <v>20.604249735325517</v>
      </c>
      <c r="AH149" s="47"/>
      <c r="AI149" s="47">
        <f t="shared" si="81"/>
        <v>15.08525427050618</v>
      </c>
      <c r="AJ149" s="47"/>
      <c r="AK149" s="47">
        <f t="shared" si="82"/>
        <v>829.68898487784008</v>
      </c>
      <c r="AL149" s="47"/>
      <c r="AN149" s="54">
        <v>5</v>
      </c>
      <c r="AO149" s="54"/>
      <c r="AP149" s="56">
        <f t="shared" si="92"/>
        <v>775.5622322534681</v>
      </c>
      <c r="AQ149" s="56"/>
      <c r="AR149" s="56">
        <f t="shared" si="83"/>
        <v>6.4933373797517113</v>
      </c>
      <c r="AS149" s="56"/>
      <c r="AT149" s="56">
        <f t="shared" si="93"/>
        <v>19.3890558063367</v>
      </c>
      <c r="AU149" s="56"/>
      <c r="AV149" s="56">
        <f t="shared" si="84"/>
        <v>25.882393186088411</v>
      </c>
      <c r="AW149" s="56"/>
      <c r="AX149" s="56">
        <f t="shared" si="85"/>
        <v>769.06889487371643</v>
      </c>
      <c r="AY149" s="56"/>
    </row>
    <row r="150" spans="1:51" x14ac:dyDescent="0.25">
      <c r="A150" s="28">
        <v>6</v>
      </c>
      <c r="B150" s="28"/>
      <c r="C150" s="32">
        <f t="shared" si="86"/>
        <v>733.32416666666666</v>
      </c>
      <c r="D150" s="32"/>
      <c r="E150" s="32">
        <f t="shared" si="75"/>
        <v>13.333166666666667</v>
      </c>
      <c r="F150" s="32"/>
      <c r="G150" s="32">
        <f t="shared" si="87"/>
        <v>18.333104166666665</v>
      </c>
      <c r="H150" s="32"/>
      <c r="I150" s="32">
        <f t="shared" si="76"/>
        <v>31.666270833333332</v>
      </c>
      <c r="J150" s="32"/>
      <c r="K150" s="32">
        <f t="shared" si="77"/>
        <v>719.99099999999999</v>
      </c>
      <c r="L150" s="32"/>
      <c r="N150" s="38">
        <v>6</v>
      </c>
      <c r="O150" s="38"/>
      <c r="P150" s="40">
        <f t="shared" si="88"/>
        <v>799.99</v>
      </c>
      <c r="Q150" s="40"/>
      <c r="R150" s="40">
        <f>0</f>
        <v>0</v>
      </c>
      <c r="S150" s="40"/>
      <c r="T150" s="40">
        <f t="shared" si="89"/>
        <v>19.999749999999999</v>
      </c>
      <c r="U150" s="40"/>
      <c r="V150" s="40">
        <f t="shared" si="78"/>
        <v>19.999749999999999</v>
      </c>
      <c r="W150" s="40"/>
      <c r="X150" s="40">
        <f t="shared" si="79"/>
        <v>799.99</v>
      </c>
      <c r="Y150" s="40"/>
      <c r="AA150" s="46">
        <v>6</v>
      </c>
      <c r="AB150" s="46"/>
      <c r="AC150" s="48">
        <f t="shared" si="90"/>
        <v>829.68898487784008</v>
      </c>
      <c r="AD150" s="48"/>
      <c r="AE150" s="48">
        <f t="shared" si="80"/>
        <v>-5.2798389946771671</v>
      </c>
      <c r="AF150" s="48"/>
      <c r="AG150" s="48">
        <f t="shared" si="91"/>
        <v>20.742224621946001</v>
      </c>
      <c r="AH150" s="48"/>
      <c r="AI150" s="48">
        <f t="shared" si="81"/>
        <v>15.462385627268834</v>
      </c>
      <c r="AJ150" s="48"/>
      <c r="AK150" s="48">
        <f t="shared" si="82"/>
        <v>834.96882387251731</v>
      </c>
      <c r="AL150" s="48"/>
      <c r="AN150" s="55">
        <v>6</v>
      </c>
      <c r="AO150" s="55"/>
      <c r="AP150" s="57">
        <f t="shared" si="92"/>
        <v>769.06889487371643</v>
      </c>
      <c r="AQ150" s="57"/>
      <c r="AR150" s="57">
        <f t="shared" si="83"/>
        <v>6.6556708142455001</v>
      </c>
      <c r="AS150" s="57"/>
      <c r="AT150" s="57">
        <f t="shared" si="93"/>
        <v>19.226722371842911</v>
      </c>
      <c r="AU150" s="57"/>
      <c r="AV150" s="57">
        <f t="shared" si="84"/>
        <v>25.882393186088411</v>
      </c>
      <c r="AW150" s="57"/>
      <c r="AX150" s="57">
        <f t="shared" si="85"/>
        <v>762.41322405947096</v>
      </c>
      <c r="AY150" s="57"/>
    </row>
    <row r="151" spans="1:51" x14ac:dyDescent="0.25">
      <c r="A151" s="27">
        <v>7</v>
      </c>
      <c r="B151" s="27"/>
      <c r="C151" s="31">
        <f t="shared" si="86"/>
        <v>719.99099999999999</v>
      </c>
      <c r="D151" s="31"/>
      <c r="E151" s="31">
        <f t="shared" si="75"/>
        <v>13.333166666666667</v>
      </c>
      <c r="F151" s="31"/>
      <c r="G151" s="31">
        <f t="shared" si="87"/>
        <v>17.999775</v>
      </c>
      <c r="H151" s="31"/>
      <c r="I151" s="31">
        <f t="shared" si="76"/>
        <v>31.332941666666667</v>
      </c>
      <c r="J151" s="31"/>
      <c r="K151" s="31">
        <f t="shared" si="77"/>
        <v>706.65783333333331</v>
      </c>
      <c r="L151" s="31"/>
      <c r="N151" s="37">
        <v>7</v>
      </c>
      <c r="O151" s="37"/>
      <c r="P151" s="39">
        <f t="shared" si="88"/>
        <v>799.99</v>
      </c>
      <c r="Q151" s="39"/>
      <c r="R151" s="39">
        <f>0</f>
        <v>0</v>
      </c>
      <c r="S151" s="39"/>
      <c r="T151" s="39">
        <f t="shared" si="89"/>
        <v>19.999749999999999</v>
      </c>
      <c r="U151" s="39"/>
      <c r="V151" s="39">
        <f t="shared" si="78"/>
        <v>19.999749999999999</v>
      </c>
      <c r="W151" s="39"/>
      <c r="X151" s="39">
        <f t="shared" si="79"/>
        <v>799.99</v>
      </c>
      <c r="Y151" s="39"/>
      <c r="AA151" s="45">
        <v>7</v>
      </c>
      <c r="AB151" s="45"/>
      <c r="AC151" s="47">
        <f t="shared" si="90"/>
        <v>834.96882387251731</v>
      </c>
      <c r="AD151" s="47"/>
      <c r="AE151" s="47">
        <f t="shared" si="80"/>
        <v>-5.0252753288623762</v>
      </c>
      <c r="AF151" s="47"/>
      <c r="AG151" s="47">
        <f t="shared" si="91"/>
        <v>20.874220596812933</v>
      </c>
      <c r="AH151" s="47"/>
      <c r="AI151" s="47">
        <f t="shared" si="81"/>
        <v>15.848945267950556</v>
      </c>
      <c r="AJ151" s="47"/>
      <c r="AK151" s="47">
        <f t="shared" si="82"/>
        <v>839.99409920137964</v>
      </c>
      <c r="AL151" s="47"/>
      <c r="AN151" s="54">
        <v>7</v>
      </c>
      <c r="AO151" s="54"/>
      <c r="AP151" s="56">
        <f t="shared" si="92"/>
        <v>762.41322405947096</v>
      </c>
      <c r="AQ151" s="56"/>
      <c r="AR151" s="56">
        <f t="shared" si="83"/>
        <v>6.8220625846016389</v>
      </c>
      <c r="AS151" s="56"/>
      <c r="AT151" s="56">
        <f t="shared" si="93"/>
        <v>19.060330601486772</v>
      </c>
      <c r="AU151" s="56"/>
      <c r="AV151" s="56">
        <f t="shared" si="84"/>
        <v>25.882393186088411</v>
      </c>
      <c r="AW151" s="56"/>
      <c r="AX151" s="56">
        <f t="shared" si="85"/>
        <v>755.5911614748693</v>
      </c>
      <c r="AY151" s="56"/>
    </row>
    <row r="152" spans="1:51" x14ac:dyDescent="0.25">
      <c r="A152" s="28">
        <v>8</v>
      </c>
      <c r="B152" s="28"/>
      <c r="C152" s="32">
        <f t="shared" si="86"/>
        <v>706.65783333333331</v>
      </c>
      <c r="D152" s="32"/>
      <c r="E152" s="32">
        <f t="shared" si="75"/>
        <v>13.333166666666667</v>
      </c>
      <c r="F152" s="32"/>
      <c r="G152" s="32">
        <f t="shared" si="87"/>
        <v>17.666445833333331</v>
      </c>
      <c r="H152" s="32"/>
      <c r="I152" s="32">
        <f t="shared" si="76"/>
        <v>30.999612499999998</v>
      </c>
      <c r="J152" s="32"/>
      <c r="K152" s="32">
        <f t="shared" si="77"/>
        <v>693.32466666666664</v>
      </c>
      <c r="L152" s="32"/>
      <c r="N152" s="38">
        <v>8</v>
      </c>
      <c r="O152" s="38"/>
      <c r="P152" s="40">
        <f t="shared" si="88"/>
        <v>799.99</v>
      </c>
      <c r="Q152" s="40"/>
      <c r="R152" s="40">
        <f>0</f>
        <v>0</v>
      </c>
      <c r="S152" s="40"/>
      <c r="T152" s="40">
        <f t="shared" si="89"/>
        <v>19.999749999999999</v>
      </c>
      <c r="U152" s="40"/>
      <c r="V152" s="40">
        <f t="shared" si="78"/>
        <v>19.999749999999999</v>
      </c>
      <c r="W152" s="40"/>
      <c r="X152" s="40">
        <f t="shared" si="79"/>
        <v>799.99</v>
      </c>
      <c r="Y152" s="40"/>
      <c r="AA152" s="46">
        <v>8</v>
      </c>
      <c r="AB152" s="46"/>
      <c r="AC152" s="48">
        <f t="shared" si="90"/>
        <v>839.99409920137964</v>
      </c>
      <c r="AD152" s="48"/>
      <c r="AE152" s="48">
        <f t="shared" si="80"/>
        <v>-4.7546835803851728</v>
      </c>
      <c r="AF152" s="48"/>
      <c r="AG152" s="48">
        <f t="shared" si="91"/>
        <v>20.999852480034491</v>
      </c>
      <c r="AH152" s="48"/>
      <c r="AI152" s="48">
        <f t="shared" si="81"/>
        <v>16.245168899649318</v>
      </c>
      <c r="AJ152" s="48"/>
      <c r="AK152" s="48">
        <f t="shared" si="82"/>
        <v>844.74878278176482</v>
      </c>
      <c r="AL152" s="48"/>
      <c r="AN152" s="55">
        <v>8</v>
      </c>
      <c r="AO152" s="55"/>
      <c r="AP152" s="57">
        <f t="shared" si="92"/>
        <v>755.5911614748693</v>
      </c>
      <c r="AQ152" s="57"/>
      <c r="AR152" s="57">
        <f t="shared" si="83"/>
        <v>6.9926141492166813</v>
      </c>
      <c r="AS152" s="57"/>
      <c r="AT152" s="57">
        <f t="shared" si="93"/>
        <v>18.88977903687173</v>
      </c>
      <c r="AU152" s="57"/>
      <c r="AV152" s="57">
        <f t="shared" si="84"/>
        <v>25.882393186088411</v>
      </c>
      <c r="AW152" s="57"/>
      <c r="AX152" s="57">
        <f t="shared" si="85"/>
        <v>748.59854732565259</v>
      </c>
      <c r="AY152" s="57"/>
    </row>
    <row r="153" spans="1:51" x14ac:dyDescent="0.25">
      <c r="A153" s="27">
        <v>9</v>
      </c>
      <c r="B153" s="27"/>
      <c r="C153" s="31">
        <f t="shared" si="86"/>
        <v>693.32466666666664</v>
      </c>
      <c r="D153" s="31"/>
      <c r="E153" s="31">
        <f t="shared" si="75"/>
        <v>13.333166666666667</v>
      </c>
      <c r="F153" s="31"/>
      <c r="G153" s="31">
        <f t="shared" si="87"/>
        <v>17.333116666666665</v>
      </c>
      <c r="H153" s="31"/>
      <c r="I153" s="31">
        <f t="shared" si="76"/>
        <v>30.666283333333332</v>
      </c>
      <c r="J153" s="31"/>
      <c r="K153" s="31">
        <f t="shared" si="77"/>
        <v>679.99149999999997</v>
      </c>
      <c r="L153" s="31"/>
      <c r="N153" s="37">
        <v>9</v>
      </c>
      <c r="O153" s="37"/>
      <c r="P153" s="39">
        <f t="shared" si="88"/>
        <v>799.99</v>
      </c>
      <c r="Q153" s="39"/>
      <c r="R153" s="39">
        <f>0</f>
        <v>0</v>
      </c>
      <c r="S153" s="39"/>
      <c r="T153" s="39">
        <f t="shared" si="89"/>
        <v>19.999749999999999</v>
      </c>
      <c r="U153" s="39"/>
      <c r="V153" s="39">
        <f t="shared" si="78"/>
        <v>19.999749999999999</v>
      </c>
      <c r="W153" s="39"/>
      <c r="X153" s="39">
        <f t="shared" si="79"/>
        <v>799.99</v>
      </c>
      <c r="Y153" s="39"/>
      <c r="AA153" s="45">
        <v>9</v>
      </c>
      <c r="AB153" s="45"/>
      <c r="AC153" s="47">
        <f t="shared" si="90"/>
        <v>844.74878278176482</v>
      </c>
      <c r="AD153" s="47"/>
      <c r="AE153" s="47">
        <f t="shared" si="80"/>
        <v>-4.4674214474035701</v>
      </c>
      <c r="AF153" s="47"/>
      <c r="AG153" s="47">
        <f t="shared" si="91"/>
        <v>21.118719569544119</v>
      </c>
      <c r="AH153" s="47"/>
      <c r="AI153" s="47">
        <f t="shared" si="81"/>
        <v>16.651298122140549</v>
      </c>
      <c r="AJ153" s="47"/>
      <c r="AK153" s="47">
        <f t="shared" si="82"/>
        <v>849.2162042291684</v>
      </c>
      <c r="AL153" s="47"/>
      <c r="AN153" s="54">
        <v>9</v>
      </c>
      <c r="AO153" s="54"/>
      <c r="AP153" s="56">
        <f t="shared" si="92"/>
        <v>748.59854732565259</v>
      </c>
      <c r="AQ153" s="56"/>
      <c r="AR153" s="56">
        <f t="shared" si="83"/>
        <v>7.1674295029470976</v>
      </c>
      <c r="AS153" s="56"/>
      <c r="AT153" s="56">
        <f t="shared" si="93"/>
        <v>18.714963683141313</v>
      </c>
      <c r="AU153" s="56"/>
      <c r="AV153" s="56">
        <f t="shared" si="84"/>
        <v>25.882393186088411</v>
      </c>
      <c r="AW153" s="56"/>
      <c r="AX153" s="56">
        <f t="shared" si="85"/>
        <v>741.43111782270546</v>
      </c>
      <c r="AY153" s="56"/>
    </row>
    <row r="154" spans="1:51" x14ac:dyDescent="0.25">
      <c r="A154" s="28">
        <v>10</v>
      </c>
      <c r="B154" s="28"/>
      <c r="C154" s="32">
        <f t="shared" si="86"/>
        <v>679.99149999999997</v>
      </c>
      <c r="D154" s="32"/>
      <c r="E154" s="32">
        <f t="shared" si="75"/>
        <v>13.333166666666667</v>
      </c>
      <c r="F154" s="32"/>
      <c r="G154" s="32">
        <f t="shared" si="87"/>
        <v>16.999787499999996</v>
      </c>
      <c r="H154" s="32"/>
      <c r="I154" s="32">
        <f t="shared" si="76"/>
        <v>30.332954166666664</v>
      </c>
      <c r="J154" s="32"/>
      <c r="K154" s="32">
        <f t="shared" si="77"/>
        <v>666.6583333333333</v>
      </c>
      <c r="L154" s="32"/>
      <c r="N154" s="38">
        <v>10</v>
      </c>
      <c r="O154" s="38"/>
      <c r="P154" s="40">
        <f t="shared" si="88"/>
        <v>799.99</v>
      </c>
      <c r="Q154" s="40"/>
      <c r="R154" s="40">
        <f>0</f>
        <v>0</v>
      </c>
      <c r="S154" s="40"/>
      <c r="T154" s="40">
        <f t="shared" si="89"/>
        <v>19.999749999999999</v>
      </c>
      <c r="U154" s="40"/>
      <c r="V154" s="40">
        <f t="shared" si="78"/>
        <v>19.999749999999999</v>
      </c>
      <c r="W154" s="40"/>
      <c r="X154" s="40">
        <f t="shared" si="79"/>
        <v>799.99</v>
      </c>
      <c r="Y154" s="40"/>
      <c r="AA154" s="46">
        <v>10</v>
      </c>
      <c r="AB154" s="46"/>
      <c r="AC154" s="48">
        <f t="shared" si="90"/>
        <v>849.2162042291684</v>
      </c>
      <c r="AD154" s="48"/>
      <c r="AE154" s="48">
        <f t="shared" si="80"/>
        <v>-4.162824530535147</v>
      </c>
      <c r="AF154" s="48"/>
      <c r="AG154" s="48">
        <f t="shared" si="91"/>
        <v>21.230405105729208</v>
      </c>
      <c r="AH154" s="48"/>
      <c r="AI154" s="48">
        <f t="shared" si="81"/>
        <v>17.067580575194061</v>
      </c>
      <c r="AJ154" s="48"/>
      <c r="AK154" s="48">
        <f t="shared" si="82"/>
        <v>853.37902875970349</v>
      </c>
      <c r="AL154" s="48"/>
      <c r="AN154" s="55">
        <v>10</v>
      </c>
      <c r="AO154" s="55"/>
      <c r="AP154" s="57">
        <f t="shared" si="92"/>
        <v>741.43111782270546</v>
      </c>
      <c r="AQ154" s="57"/>
      <c r="AR154" s="57">
        <f t="shared" si="83"/>
        <v>7.3466152405207765</v>
      </c>
      <c r="AS154" s="57"/>
      <c r="AT154" s="57">
        <f t="shared" si="93"/>
        <v>18.535777945567634</v>
      </c>
      <c r="AU154" s="57"/>
      <c r="AV154" s="57">
        <f t="shared" si="84"/>
        <v>25.882393186088411</v>
      </c>
      <c r="AW154" s="57"/>
      <c r="AX154" s="57">
        <f t="shared" si="85"/>
        <v>734.08450258218465</v>
      </c>
      <c r="AY154" s="57"/>
    </row>
    <row r="155" spans="1:51" x14ac:dyDescent="0.25">
      <c r="A155" s="27">
        <v>11</v>
      </c>
      <c r="B155" s="27"/>
      <c r="C155" s="31">
        <f t="shared" si="86"/>
        <v>666.6583333333333</v>
      </c>
      <c r="D155" s="31"/>
      <c r="E155" s="31">
        <f t="shared" si="75"/>
        <v>13.333166666666667</v>
      </c>
      <c r="F155" s="31"/>
      <c r="G155" s="31">
        <f t="shared" si="87"/>
        <v>16.666458333333331</v>
      </c>
      <c r="H155" s="31"/>
      <c r="I155" s="31">
        <f t="shared" si="76"/>
        <v>29.999624999999998</v>
      </c>
      <c r="J155" s="31"/>
      <c r="K155" s="31">
        <f t="shared" si="77"/>
        <v>653.32516666666663</v>
      </c>
      <c r="L155" s="31"/>
      <c r="N155" s="37">
        <v>11</v>
      </c>
      <c r="O155" s="37"/>
      <c r="P155" s="39">
        <f t="shared" si="88"/>
        <v>799.99</v>
      </c>
      <c r="Q155" s="39"/>
      <c r="R155" s="39">
        <f>0</f>
        <v>0</v>
      </c>
      <c r="S155" s="39"/>
      <c r="T155" s="39">
        <f t="shared" si="89"/>
        <v>19.999749999999999</v>
      </c>
      <c r="U155" s="39"/>
      <c r="V155" s="39">
        <f t="shared" si="78"/>
        <v>19.999749999999999</v>
      </c>
      <c r="W155" s="39"/>
      <c r="X155" s="39">
        <f t="shared" si="79"/>
        <v>799.99</v>
      </c>
      <c r="Y155" s="39"/>
      <c r="AA155" s="45">
        <v>11</v>
      </c>
      <c r="AB155" s="45"/>
      <c r="AC155" s="47">
        <f t="shared" si="90"/>
        <v>853.37902875970349</v>
      </c>
      <c r="AD155" s="47"/>
      <c r="AE155" s="47">
        <f t="shared" si="80"/>
        <v>-3.8402056294186728</v>
      </c>
      <c r="AF155" s="47"/>
      <c r="AG155" s="47">
        <f t="shared" si="91"/>
        <v>21.334475718992586</v>
      </c>
      <c r="AH155" s="47"/>
      <c r="AI155" s="47">
        <f t="shared" si="81"/>
        <v>17.494270089573913</v>
      </c>
      <c r="AJ155" s="47"/>
      <c r="AK155" s="47">
        <f t="shared" si="82"/>
        <v>857.21923438912211</v>
      </c>
      <c r="AL155" s="47"/>
      <c r="AN155" s="54">
        <v>11</v>
      </c>
      <c r="AO155" s="54"/>
      <c r="AP155" s="56">
        <f t="shared" si="92"/>
        <v>734.08450258218465</v>
      </c>
      <c r="AQ155" s="56"/>
      <c r="AR155" s="56">
        <f t="shared" si="83"/>
        <v>7.5302806215337945</v>
      </c>
      <c r="AS155" s="56"/>
      <c r="AT155" s="56">
        <f t="shared" si="93"/>
        <v>18.352112564554616</v>
      </c>
      <c r="AU155" s="56"/>
      <c r="AV155" s="56">
        <f t="shared" si="84"/>
        <v>25.882393186088411</v>
      </c>
      <c r="AW155" s="56"/>
      <c r="AX155" s="56">
        <f t="shared" si="85"/>
        <v>726.55422196065081</v>
      </c>
      <c r="AY155" s="56"/>
    </row>
    <row r="156" spans="1:51" x14ac:dyDescent="0.25">
      <c r="A156" s="28">
        <v>12</v>
      </c>
      <c r="B156" s="28"/>
      <c r="C156" s="32">
        <f t="shared" si="86"/>
        <v>653.32516666666663</v>
      </c>
      <c r="D156" s="32"/>
      <c r="E156" s="32">
        <f t="shared" si="75"/>
        <v>13.333166666666667</v>
      </c>
      <c r="F156" s="32"/>
      <c r="G156" s="32">
        <f t="shared" si="87"/>
        <v>16.333129166666666</v>
      </c>
      <c r="H156" s="32"/>
      <c r="I156" s="32">
        <f t="shared" si="76"/>
        <v>29.666295833333333</v>
      </c>
      <c r="J156" s="32"/>
      <c r="K156" s="32">
        <f t="shared" si="77"/>
        <v>639.99199999999996</v>
      </c>
      <c r="L156" s="32"/>
      <c r="N156" s="38">
        <v>12</v>
      </c>
      <c r="O156" s="38"/>
      <c r="P156" s="40">
        <f t="shared" si="88"/>
        <v>799.99</v>
      </c>
      <c r="Q156" s="40"/>
      <c r="R156" s="40">
        <f>0</f>
        <v>0</v>
      </c>
      <c r="S156" s="40"/>
      <c r="T156" s="40">
        <f t="shared" si="89"/>
        <v>19.999749999999999</v>
      </c>
      <c r="U156" s="40"/>
      <c r="V156" s="40">
        <f t="shared" si="78"/>
        <v>19.999749999999999</v>
      </c>
      <c r="W156" s="40"/>
      <c r="X156" s="40">
        <f t="shared" si="79"/>
        <v>799.99</v>
      </c>
      <c r="Y156" s="40"/>
      <c r="AA156" s="46">
        <v>12</v>
      </c>
      <c r="AB156" s="46"/>
      <c r="AC156" s="48">
        <f t="shared" si="90"/>
        <v>857.21923438912211</v>
      </c>
      <c r="AD156" s="48"/>
      <c r="AE156" s="48">
        <f t="shared" si="80"/>
        <v>-3.4988540179147911</v>
      </c>
      <c r="AF156" s="48"/>
      <c r="AG156" s="48">
        <f t="shared" si="91"/>
        <v>21.43048085972805</v>
      </c>
      <c r="AH156" s="48"/>
      <c r="AI156" s="48">
        <f t="shared" si="81"/>
        <v>17.931626841813259</v>
      </c>
      <c r="AJ156" s="48"/>
      <c r="AK156" s="48">
        <f t="shared" si="82"/>
        <v>860.71808840703693</v>
      </c>
      <c r="AL156" s="48"/>
      <c r="AN156" s="55">
        <v>12</v>
      </c>
      <c r="AO156" s="55"/>
      <c r="AP156" s="57">
        <f t="shared" si="92"/>
        <v>726.55422196065081</v>
      </c>
      <c r="AQ156" s="57"/>
      <c r="AR156" s="57">
        <f t="shared" si="83"/>
        <v>7.7185376370721421</v>
      </c>
      <c r="AS156" s="57"/>
      <c r="AT156" s="57">
        <f t="shared" si="93"/>
        <v>18.163855549016269</v>
      </c>
      <c r="AU156" s="57"/>
      <c r="AV156" s="57">
        <f t="shared" si="84"/>
        <v>25.882393186088411</v>
      </c>
      <c r="AW156" s="57"/>
      <c r="AX156" s="57">
        <f t="shared" si="85"/>
        <v>718.83568432357868</v>
      </c>
      <c r="AY156" s="57"/>
    </row>
    <row r="157" spans="1:51" x14ac:dyDescent="0.25">
      <c r="A157" s="27">
        <v>13</v>
      </c>
      <c r="B157" s="27"/>
      <c r="C157" s="31">
        <f t="shared" si="86"/>
        <v>639.99199999999996</v>
      </c>
      <c r="D157" s="31"/>
      <c r="E157" s="31">
        <f t="shared" si="75"/>
        <v>13.333166666666667</v>
      </c>
      <c r="F157" s="31"/>
      <c r="G157" s="31">
        <f t="shared" si="87"/>
        <v>15.999799999999997</v>
      </c>
      <c r="H157" s="31"/>
      <c r="I157" s="31">
        <f t="shared" si="76"/>
        <v>29.332966666666664</v>
      </c>
      <c r="J157" s="31"/>
      <c r="K157" s="31">
        <f t="shared" si="77"/>
        <v>626.65883333333329</v>
      </c>
      <c r="L157" s="31"/>
      <c r="N157" s="37">
        <v>13</v>
      </c>
      <c r="O157" s="37"/>
      <c r="P157" s="39">
        <f t="shared" si="88"/>
        <v>799.99</v>
      </c>
      <c r="Q157" s="39"/>
      <c r="R157" s="39">
        <f>0</f>
        <v>0</v>
      </c>
      <c r="S157" s="39"/>
      <c r="T157" s="39">
        <f t="shared" si="89"/>
        <v>19.999749999999999</v>
      </c>
      <c r="U157" s="39"/>
      <c r="V157" s="39">
        <f t="shared" si="78"/>
        <v>19.999749999999999</v>
      </c>
      <c r="W157" s="39"/>
      <c r="X157" s="39">
        <f t="shared" si="79"/>
        <v>799.99</v>
      </c>
      <c r="Y157" s="39"/>
      <c r="AA157" s="45">
        <v>13</v>
      </c>
      <c r="AB157" s="45"/>
      <c r="AC157" s="47">
        <f t="shared" si="90"/>
        <v>860.71808840703693</v>
      </c>
      <c r="AD157" s="47"/>
      <c r="AE157" s="47">
        <f t="shared" si="80"/>
        <v>-3.1380346973173303</v>
      </c>
      <c r="AF157" s="47"/>
      <c r="AG157" s="47">
        <f t="shared" si="91"/>
        <v>21.51795221017592</v>
      </c>
      <c r="AH157" s="47"/>
      <c r="AI157" s="47">
        <f t="shared" si="81"/>
        <v>18.37991751285859</v>
      </c>
      <c r="AJ157" s="47"/>
      <c r="AK157" s="47">
        <f t="shared" si="82"/>
        <v>863.85612310435431</v>
      </c>
      <c r="AL157" s="47"/>
      <c r="AN157" s="54">
        <v>13</v>
      </c>
      <c r="AO157" s="54"/>
      <c r="AP157" s="56">
        <f t="shared" si="92"/>
        <v>718.83568432357868</v>
      </c>
      <c r="AQ157" s="56"/>
      <c r="AR157" s="56">
        <f t="shared" si="83"/>
        <v>7.9115010779989454</v>
      </c>
      <c r="AS157" s="56"/>
      <c r="AT157" s="56">
        <f t="shared" si="93"/>
        <v>17.970892108089465</v>
      </c>
      <c r="AU157" s="56"/>
      <c r="AV157" s="56">
        <f t="shared" si="84"/>
        <v>25.882393186088411</v>
      </c>
      <c r="AW157" s="56"/>
      <c r="AX157" s="56">
        <f t="shared" si="85"/>
        <v>710.92418324557968</v>
      </c>
      <c r="AY157" s="56"/>
    </row>
    <row r="158" spans="1:51" x14ac:dyDescent="0.25">
      <c r="A158" s="28">
        <v>14</v>
      </c>
      <c r="B158" s="28"/>
      <c r="C158" s="32">
        <f t="shared" si="86"/>
        <v>626.65883333333329</v>
      </c>
      <c r="D158" s="32"/>
      <c r="E158" s="32">
        <f t="shared" si="75"/>
        <v>13.333166666666667</v>
      </c>
      <c r="F158" s="32"/>
      <c r="G158" s="32">
        <f t="shared" si="87"/>
        <v>15.666470833333332</v>
      </c>
      <c r="H158" s="32"/>
      <c r="I158" s="32">
        <f t="shared" si="76"/>
        <v>28.999637499999999</v>
      </c>
      <c r="J158" s="32"/>
      <c r="K158" s="32">
        <f t="shared" si="77"/>
        <v>613.32566666666662</v>
      </c>
      <c r="L158" s="32"/>
      <c r="N158" s="38">
        <v>14</v>
      </c>
      <c r="O158" s="38"/>
      <c r="P158" s="40">
        <f t="shared" si="88"/>
        <v>799.99</v>
      </c>
      <c r="Q158" s="40"/>
      <c r="R158" s="40">
        <f>0</f>
        <v>0</v>
      </c>
      <c r="S158" s="40"/>
      <c r="T158" s="40">
        <f t="shared" si="89"/>
        <v>19.999749999999999</v>
      </c>
      <c r="U158" s="40"/>
      <c r="V158" s="40">
        <f t="shared" si="78"/>
        <v>19.999749999999999</v>
      </c>
      <c r="W158" s="40"/>
      <c r="X158" s="40">
        <f t="shared" si="79"/>
        <v>799.99</v>
      </c>
      <c r="Y158" s="40"/>
      <c r="AA158" s="46">
        <v>14</v>
      </c>
      <c r="AB158" s="46"/>
      <c r="AC158" s="48">
        <f t="shared" si="90"/>
        <v>863.85612310435431</v>
      </c>
      <c r="AD158" s="48"/>
      <c r="AE158" s="48">
        <f t="shared" si="80"/>
        <v>-2.7569876269288009</v>
      </c>
      <c r="AF158" s="48"/>
      <c r="AG158" s="48">
        <f t="shared" si="91"/>
        <v>21.596403077608855</v>
      </c>
      <c r="AH158" s="48"/>
      <c r="AI158" s="48">
        <f t="shared" si="81"/>
        <v>18.839415450680054</v>
      </c>
      <c r="AJ158" s="48"/>
      <c r="AK158" s="48">
        <f t="shared" si="82"/>
        <v>866.61311073128309</v>
      </c>
      <c r="AL158" s="48"/>
      <c r="AN158" s="55">
        <v>14</v>
      </c>
      <c r="AO158" s="55"/>
      <c r="AP158" s="57">
        <f t="shared" si="92"/>
        <v>710.92418324557968</v>
      </c>
      <c r="AQ158" s="57"/>
      <c r="AR158" s="57">
        <f t="shared" si="83"/>
        <v>8.1092886049489188</v>
      </c>
      <c r="AS158" s="57"/>
      <c r="AT158" s="57">
        <f t="shared" si="93"/>
        <v>17.773104581139492</v>
      </c>
      <c r="AU158" s="57"/>
      <c r="AV158" s="57">
        <f t="shared" si="84"/>
        <v>25.882393186088411</v>
      </c>
      <c r="AW158" s="57"/>
      <c r="AX158" s="57">
        <f t="shared" si="85"/>
        <v>702.81489464063077</v>
      </c>
      <c r="AY158" s="57"/>
    </row>
    <row r="159" spans="1:51" x14ac:dyDescent="0.25">
      <c r="A159" s="27">
        <v>15</v>
      </c>
      <c r="B159" s="27"/>
      <c r="C159" s="31">
        <f t="shared" si="86"/>
        <v>613.32566666666662</v>
      </c>
      <c r="D159" s="31"/>
      <c r="E159" s="31">
        <f t="shared" si="75"/>
        <v>13.333166666666667</v>
      </c>
      <c r="F159" s="31"/>
      <c r="G159" s="31">
        <f t="shared" si="87"/>
        <v>15.333141666666664</v>
      </c>
      <c r="H159" s="31"/>
      <c r="I159" s="31">
        <f t="shared" si="76"/>
        <v>28.666308333333333</v>
      </c>
      <c r="J159" s="31"/>
      <c r="K159" s="31">
        <f t="shared" si="77"/>
        <v>599.99249999999995</v>
      </c>
      <c r="L159" s="31"/>
      <c r="N159" s="37">
        <v>15</v>
      </c>
      <c r="O159" s="37"/>
      <c r="P159" s="39">
        <f t="shared" si="88"/>
        <v>799.99</v>
      </c>
      <c r="Q159" s="39"/>
      <c r="R159" s="39">
        <f>0</f>
        <v>0</v>
      </c>
      <c r="S159" s="39"/>
      <c r="T159" s="39">
        <f t="shared" si="89"/>
        <v>19.999749999999999</v>
      </c>
      <c r="U159" s="39"/>
      <c r="V159" s="39">
        <f t="shared" si="78"/>
        <v>19.999749999999999</v>
      </c>
      <c r="W159" s="39"/>
      <c r="X159" s="39">
        <f t="shared" si="79"/>
        <v>799.99</v>
      </c>
      <c r="Y159" s="39"/>
      <c r="AA159" s="45">
        <v>15</v>
      </c>
      <c r="AB159" s="45"/>
      <c r="AC159" s="47">
        <f t="shared" si="90"/>
        <v>866.61311073128309</v>
      </c>
      <c r="AD159" s="47"/>
      <c r="AE159" s="47">
        <f t="shared" si="80"/>
        <v>-2.3549269313350187</v>
      </c>
      <c r="AF159" s="47"/>
      <c r="AG159" s="47">
        <f t="shared" si="91"/>
        <v>21.665327768282076</v>
      </c>
      <c r="AH159" s="47"/>
      <c r="AI159" s="47">
        <f t="shared" si="81"/>
        <v>19.310400836947057</v>
      </c>
      <c r="AJ159" s="47"/>
      <c r="AK159" s="47">
        <f t="shared" si="82"/>
        <v>868.96803766261814</v>
      </c>
      <c r="AL159" s="47"/>
      <c r="AN159" s="54">
        <v>15</v>
      </c>
      <c r="AO159" s="54"/>
      <c r="AP159" s="56">
        <f t="shared" si="92"/>
        <v>702.81489464063077</v>
      </c>
      <c r="AQ159" s="56"/>
      <c r="AR159" s="56">
        <f t="shared" si="83"/>
        <v>8.3120208200726431</v>
      </c>
      <c r="AS159" s="56"/>
      <c r="AT159" s="56">
        <f t="shared" si="93"/>
        <v>17.570372366015768</v>
      </c>
      <c r="AU159" s="56"/>
      <c r="AV159" s="56">
        <f t="shared" si="84"/>
        <v>25.882393186088411</v>
      </c>
      <c r="AW159" s="56"/>
      <c r="AX159" s="56">
        <f t="shared" si="85"/>
        <v>694.50287382055808</v>
      </c>
      <c r="AY159" s="56"/>
    </row>
    <row r="160" spans="1:51" x14ac:dyDescent="0.25">
      <c r="A160" s="28">
        <v>16</v>
      </c>
      <c r="B160" s="28"/>
      <c r="C160" s="32">
        <f t="shared" si="86"/>
        <v>599.99249999999995</v>
      </c>
      <c r="D160" s="32"/>
      <c r="E160" s="32">
        <f t="shared" si="75"/>
        <v>13.333166666666667</v>
      </c>
      <c r="F160" s="32"/>
      <c r="G160" s="32">
        <f t="shared" si="87"/>
        <v>14.999812499999997</v>
      </c>
      <c r="H160" s="32"/>
      <c r="I160" s="32">
        <f t="shared" si="76"/>
        <v>28.332979166666664</v>
      </c>
      <c r="J160" s="32"/>
      <c r="K160" s="32">
        <f t="shared" si="77"/>
        <v>586.65933333333328</v>
      </c>
      <c r="L160" s="32"/>
      <c r="N160" s="38">
        <v>16</v>
      </c>
      <c r="O160" s="38"/>
      <c r="P160" s="40">
        <f t="shared" si="88"/>
        <v>799.99</v>
      </c>
      <c r="Q160" s="40"/>
      <c r="R160" s="40">
        <f>0</f>
        <v>0</v>
      </c>
      <c r="S160" s="40"/>
      <c r="T160" s="40">
        <f t="shared" si="89"/>
        <v>19.999749999999999</v>
      </c>
      <c r="U160" s="40"/>
      <c r="V160" s="40">
        <f t="shared" si="78"/>
        <v>19.999749999999999</v>
      </c>
      <c r="W160" s="40"/>
      <c r="X160" s="40">
        <f t="shared" si="79"/>
        <v>799.99</v>
      </c>
      <c r="Y160" s="40"/>
      <c r="AA160" s="46">
        <v>16</v>
      </c>
      <c r="AB160" s="46"/>
      <c r="AC160" s="48">
        <f t="shared" si="90"/>
        <v>868.96803766261814</v>
      </c>
      <c r="AD160" s="48"/>
      <c r="AE160" s="48">
        <f t="shared" si="80"/>
        <v>-1.9310400836947217</v>
      </c>
      <c r="AF160" s="48"/>
      <c r="AG160" s="48">
        <f t="shared" si="91"/>
        <v>21.724200941565453</v>
      </c>
      <c r="AH160" s="48"/>
      <c r="AI160" s="48">
        <f t="shared" si="81"/>
        <v>19.793160857870731</v>
      </c>
      <c r="AJ160" s="48"/>
      <c r="AK160" s="48">
        <f t="shared" si="82"/>
        <v>870.89907774631286</v>
      </c>
      <c r="AL160" s="48"/>
      <c r="AN160" s="55">
        <v>16</v>
      </c>
      <c r="AO160" s="55"/>
      <c r="AP160" s="57">
        <f t="shared" si="92"/>
        <v>694.50287382055808</v>
      </c>
      <c r="AQ160" s="57"/>
      <c r="AR160" s="57">
        <f t="shared" si="83"/>
        <v>8.5198213405744596</v>
      </c>
      <c r="AS160" s="57"/>
      <c r="AT160" s="57">
        <f t="shared" si="93"/>
        <v>17.362571845513951</v>
      </c>
      <c r="AU160" s="57"/>
      <c r="AV160" s="57">
        <f t="shared" si="84"/>
        <v>25.882393186088411</v>
      </c>
      <c r="AW160" s="57"/>
      <c r="AX160" s="57">
        <f t="shared" si="85"/>
        <v>685.9830524799836</v>
      </c>
      <c r="AY160" s="57"/>
    </row>
    <row r="161" spans="1:51" x14ac:dyDescent="0.25">
      <c r="A161" s="27">
        <v>17</v>
      </c>
      <c r="B161" s="27"/>
      <c r="C161" s="31">
        <f t="shared" si="86"/>
        <v>586.65933333333328</v>
      </c>
      <c r="D161" s="31"/>
      <c r="E161" s="31">
        <f t="shared" si="75"/>
        <v>13.333166666666667</v>
      </c>
      <c r="F161" s="31"/>
      <c r="G161" s="31">
        <f t="shared" si="87"/>
        <v>14.66648333333333</v>
      </c>
      <c r="H161" s="31"/>
      <c r="I161" s="31">
        <f t="shared" si="76"/>
        <v>27.999649999999995</v>
      </c>
      <c r="J161" s="31"/>
      <c r="K161" s="31">
        <f t="shared" si="77"/>
        <v>573.32616666666661</v>
      </c>
      <c r="L161" s="31"/>
      <c r="N161" s="37">
        <v>17</v>
      </c>
      <c r="O161" s="37"/>
      <c r="P161" s="39">
        <f t="shared" si="88"/>
        <v>799.99</v>
      </c>
      <c r="Q161" s="39"/>
      <c r="R161" s="39">
        <f>0</f>
        <v>0</v>
      </c>
      <c r="S161" s="39"/>
      <c r="T161" s="39">
        <f t="shared" si="89"/>
        <v>19.999749999999999</v>
      </c>
      <c r="U161" s="39"/>
      <c r="V161" s="39">
        <f t="shared" si="78"/>
        <v>19.999749999999999</v>
      </c>
      <c r="W161" s="39"/>
      <c r="X161" s="39">
        <f t="shared" si="79"/>
        <v>799.99</v>
      </c>
      <c r="Y161" s="39"/>
      <c r="AA161" s="45">
        <v>17</v>
      </c>
      <c r="AB161" s="45"/>
      <c r="AC161" s="47">
        <f t="shared" si="90"/>
        <v>870.89907774631286</v>
      </c>
      <c r="AD161" s="47"/>
      <c r="AE161" s="47">
        <f t="shared" si="80"/>
        <v>-1.4844870643403212</v>
      </c>
      <c r="AF161" s="47"/>
      <c r="AG161" s="47">
        <f t="shared" si="91"/>
        <v>21.772476943657818</v>
      </c>
      <c r="AH161" s="47"/>
      <c r="AI161" s="47">
        <f t="shared" si="81"/>
        <v>20.287989879317497</v>
      </c>
      <c r="AJ161" s="47"/>
      <c r="AK161" s="47">
        <f t="shared" si="82"/>
        <v>872.38356481065318</v>
      </c>
      <c r="AL161" s="47"/>
      <c r="AN161" s="54">
        <v>17</v>
      </c>
      <c r="AO161" s="54"/>
      <c r="AP161" s="56">
        <f t="shared" si="92"/>
        <v>685.9830524799836</v>
      </c>
      <c r="AQ161" s="56"/>
      <c r="AR161" s="56">
        <f t="shared" si="83"/>
        <v>8.7328168740888223</v>
      </c>
      <c r="AS161" s="56"/>
      <c r="AT161" s="56">
        <f t="shared" si="93"/>
        <v>17.149576311999589</v>
      </c>
      <c r="AU161" s="56"/>
      <c r="AV161" s="56">
        <f t="shared" si="84"/>
        <v>25.882393186088411</v>
      </c>
      <c r="AW161" s="56"/>
      <c r="AX161" s="56">
        <f t="shared" si="85"/>
        <v>677.25023560589477</v>
      </c>
      <c r="AY161" s="56"/>
    </row>
    <row r="162" spans="1:51" x14ac:dyDescent="0.25">
      <c r="A162" s="28">
        <v>18</v>
      </c>
      <c r="B162" s="28"/>
      <c r="C162" s="32">
        <f t="shared" si="86"/>
        <v>573.32616666666661</v>
      </c>
      <c r="D162" s="32"/>
      <c r="E162" s="32">
        <f t="shared" si="75"/>
        <v>13.333166666666667</v>
      </c>
      <c r="F162" s="32"/>
      <c r="G162" s="32">
        <f t="shared" si="87"/>
        <v>14.333154166666665</v>
      </c>
      <c r="H162" s="32"/>
      <c r="I162" s="32">
        <f t="shared" si="76"/>
        <v>27.66632083333333</v>
      </c>
      <c r="J162" s="32"/>
      <c r="K162" s="32">
        <f t="shared" si="77"/>
        <v>559.99299999999994</v>
      </c>
      <c r="L162" s="32"/>
      <c r="N162" s="38">
        <v>18</v>
      </c>
      <c r="O162" s="38"/>
      <c r="P162" s="40">
        <f t="shared" si="88"/>
        <v>799.99</v>
      </c>
      <c r="Q162" s="40"/>
      <c r="R162" s="40">
        <f>0</f>
        <v>0</v>
      </c>
      <c r="S162" s="40"/>
      <c r="T162" s="40">
        <f t="shared" si="89"/>
        <v>19.999749999999999</v>
      </c>
      <c r="U162" s="40"/>
      <c r="V162" s="40">
        <f t="shared" si="78"/>
        <v>19.999749999999999</v>
      </c>
      <c r="W162" s="40"/>
      <c r="X162" s="40">
        <f t="shared" si="79"/>
        <v>799.99</v>
      </c>
      <c r="Y162" s="40"/>
      <c r="AA162" s="46">
        <v>18</v>
      </c>
      <c r="AB162" s="46"/>
      <c r="AC162" s="48">
        <f t="shared" si="90"/>
        <v>872.38356481065318</v>
      </c>
      <c r="AD162" s="48"/>
      <c r="AE162" s="48">
        <f t="shared" si="80"/>
        <v>-1.0143994939658896</v>
      </c>
      <c r="AF162" s="48"/>
      <c r="AG162" s="48">
        <f t="shared" si="91"/>
        <v>21.809589120266327</v>
      </c>
      <c r="AH162" s="48"/>
      <c r="AI162" s="48">
        <f t="shared" si="81"/>
        <v>20.795189626300438</v>
      </c>
      <c r="AJ162" s="48"/>
      <c r="AK162" s="48">
        <f t="shared" si="82"/>
        <v>873.39796430461911</v>
      </c>
      <c r="AL162" s="48"/>
      <c r="AN162" s="55">
        <v>18</v>
      </c>
      <c r="AO162" s="55"/>
      <c r="AP162" s="57">
        <f t="shared" si="92"/>
        <v>677.25023560589477</v>
      </c>
      <c r="AQ162" s="57"/>
      <c r="AR162" s="57">
        <f t="shared" si="83"/>
        <v>8.9511372959410416</v>
      </c>
      <c r="AS162" s="57"/>
      <c r="AT162" s="57">
        <f t="shared" si="93"/>
        <v>16.931255890147369</v>
      </c>
      <c r="AU162" s="57"/>
      <c r="AV162" s="57">
        <f t="shared" si="84"/>
        <v>25.882393186088411</v>
      </c>
      <c r="AW162" s="57"/>
      <c r="AX162" s="57">
        <f t="shared" si="85"/>
        <v>668.29909830995371</v>
      </c>
      <c r="AY162" s="57"/>
    </row>
    <row r="163" spans="1:51" x14ac:dyDescent="0.25">
      <c r="A163" s="27">
        <v>19</v>
      </c>
      <c r="B163" s="27"/>
      <c r="C163" s="31">
        <f t="shared" si="86"/>
        <v>559.99299999999994</v>
      </c>
      <c r="D163" s="31"/>
      <c r="E163" s="31">
        <f t="shared" si="75"/>
        <v>13.333166666666667</v>
      </c>
      <c r="F163" s="31"/>
      <c r="G163" s="31">
        <f t="shared" si="87"/>
        <v>13.999824999999998</v>
      </c>
      <c r="H163" s="31"/>
      <c r="I163" s="31">
        <f t="shared" si="76"/>
        <v>27.332991666666665</v>
      </c>
      <c r="J163" s="31"/>
      <c r="K163" s="31">
        <f t="shared" si="77"/>
        <v>546.65983333333327</v>
      </c>
      <c r="L163" s="31"/>
      <c r="N163" s="37">
        <v>19</v>
      </c>
      <c r="O163" s="37"/>
      <c r="P163" s="39">
        <f t="shared" si="88"/>
        <v>799.99</v>
      </c>
      <c r="Q163" s="39"/>
      <c r="R163" s="39">
        <f>0</f>
        <v>0</v>
      </c>
      <c r="S163" s="39"/>
      <c r="T163" s="39">
        <f t="shared" si="89"/>
        <v>19.999749999999999</v>
      </c>
      <c r="U163" s="39"/>
      <c r="V163" s="39">
        <f t="shared" si="78"/>
        <v>19.999749999999999</v>
      </c>
      <c r="W163" s="39"/>
      <c r="X163" s="39">
        <f t="shared" si="79"/>
        <v>799.99</v>
      </c>
      <c r="Y163" s="39"/>
      <c r="AA163" s="45">
        <v>19</v>
      </c>
      <c r="AB163" s="45"/>
      <c r="AC163" s="47">
        <f t="shared" si="90"/>
        <v>873.39796430461911</v>
      </c>
      <c r="AD163" s="47"/>
      <c r="AE163" s="47">
        <f t="shared" si="80"/>
        <v>-0.51987974065752951</v>
      </c>
      <c r="AF163" s="47"/>
      <c r="AG163" s="47">
        <f t="shared" si="91"/>
        <v>21.834949107615476</v>
      </c>
      <c r="AH163" s="47"/>
      <c r="AI163" s="47">
        <f t="shared" si="81"/>
        <v>21.315069366957946</v>
      </c>
      <c r="AJ163" s="47"/>
      <c r="AK163" s="47">
        <f t="shared" si="82"/>
        <v>873.91784404527664</v>
      </c>
      <c r="AL163" s="47"/>
      <c r="AN163" s="54">
        <v>19</v>
      </c>
      <c r="AO163" s="54"/>
      <c r="AP163" s="56">
        <f t="shared" si="92"/>
        <v>668.29909830995371</v>
      </c>
      <c r="AQ163" s="56"/>
      <c r="AR163" s="56">
        <f t="shared" si="83"/>
        <v>9.1749157283395704</v>
      </c>
      <c r="AS163" s="56"/>
      <c r="AT163" s="56">
        <f t="shared" si="93"/>
        <v>16.707477457748841</v>
      </c>
      <c r="AU163" s="56"/>
      <c r="AV163" s="56">
        <f t="shared" si="84"/>
        <v>25.882393186088411</v>
      </c>
      <c r="AW163" s="56"/>
      <c r="AX163" s="56">
        <f t="shared" si="85"/>
        <v>659.12418258161415</v>
      </c>
      <c r="AY163" s="56"/>
    </row>
    <row r="164" spans="1:51" x14ac:dyDescent="0.25">
      <c r="A164" s="28">
        <v>20</v>
      </c>
      <c r="B164" s="28"/>
      <c r="C164" s="32">
        <f t="shared" si="86"/>
        <v>546.65983333333327</v>
      </c>
      <c r="D164" s="32"/>
      <c r="E164" s="32">
        <f t="shared" si="75"/>
        <v>13.333166666666667</v>
      </c>
      <c r="F164" s="32"/>
      <c r="G164" s="32">
        <f t="shared" si="87"/>
        <v>13.666495833333331</v>
      </c>
      <c r="H164" s="32"/>
      <c r="I164" s="32">
        <f t="shared" si="76"/>
        <v>26.999662499999999</v>
      </c>
      <c r="J164" s="32"/>
      <c r="K164" s="32">
        <f t="shared" si="77"/>
        <v>533.3266666666666</v>
      </c>
      <c r="L164" s="32"/>
      <c r="N164" s="38">
        <v>20</v>
      </c>
      <c r="O164" s="38"/>
      <c r="P164" s="40">
        <f t="shared" si="88"/>
        <v>799.99</v>
      </c>
      <c r="Q164" s="40"/>
      <c r="R164" s="40">
        <f>0</f>
        <v>0</v>
      </c>
      <c r="S164" s="40"/>
      <c r="T164" s="40">
        <f t="shared" si="89"/>
        <v>19.999749999999999</v>
      </c>
      <c r="U164" s="40"/>
      <c r="V164" s="40">
        <f t="shared" si="78"/>
        <v>19.999749999999999</v>
      </c>
      <c r="W164" s="40"/>
      <c r="X164" s="40">
        <f t="shared" si="79"/>
        <v>799.99</v>
      </c>
      <c r="Y164" s="40"/>
      <c r="AA164" s="46">
        <v>20</v>
      </c>
      <c r="AB164" s="46"/>
      <c r="AC164" s="48">
        <f t="shared" si="90"/>
        <v>873.91784404527664</v>
      </c>
      <c r="AD164" s="48"/>
      <c r="AE164" s="48">
        <f t="shared" si="80"/>
        <v>0</v>
      </c>
      <c r="AF164" s="48"/>
      <c r="AG164" s="48">
        <f t="shared" si="91"/>
        <v>21.847946101131914</v>
      </c>
      <c r="AH164" s="48"/>
      <c r="AI164" s="48">
        <f t="shared" si="81"/>
        <v>21.847946101131893</v>
      </c>
      <c r="AJ164" s="48"/>
      <c r="AK164" s="48">
        <f t="shared" si="82"/>
        <v>873.91784404527664</v>
      </c>
      <c r="AL164" s="48"/>
      <c r="AN164" s="55">
        <v>20</v>
      </c>
      <c r="AO164" s="55"/>
      <c r="AP164" s="57">
        <f t="shared" si="92"/>
        <v>659.12418258161415</v>
      </c>
      <c r="AQ164" s="57"/>
      <c r="AR164" s="57">
        <f t="shared" si="83"/>
        <v>9.4042886215480586</v>
      </c>
      <c r="AS164" s="57"/>
      <c r="AT164" s="57">
        <f t="shared" si="93"/>
        <v>16.478104564540352</v>
      </c>
      <c r="AU164" s="57"/>
      <c r="AV164" s="57">
        <f t="shared" si="84"/>
        <v>25.882393186088411</v>
      </c>
      <c r="AW164" s="57"/>
      <c r="AX164" s="57">
        <f t="shared" si="85"/>
        <v>649.71989396006609</v>
      </c>
      <c r="AY164" s="57"/>
    </row>
    <row r="165" spans="1:51" x14ac:dyDescent="0.25">
      <c r="A165" s="27">
        <v>21</v>
      </c>
      <c r="B165" s="27"/>
      <c r="C165" s="31">
        <f t="shared" si="86"/>
        <v>533.3266666666666</v>
      </c>
      <c r="D165" s="31"/>
      <c r="E165" s="31">
        <f t="shared" si="75"/>
        <v>13.333166666666667</v>
      </c>
      <c r="F165" s="31"/>
      <c r="G165" s="31">
        <f t="shared" si="87"/>
        <v>13.333166666666664</v>
      </c>
      <c r="H165" s="31"/>
      <c r="I165" s="31">
        <f t="shared" si="76"/>
        <v>26.666333333333331</v>
      </c>
      <c r="J165" s="31"/>
      <c r="K165" s="31">
        <f t="shared" si="77"/>
        <v>519.99349999999993</v>
      </c>
      <c r="L165" s="31"/>
      <c r="N165" s="37">
        <v>21</v>
      </c>
      <c r="O165" s="37"/>
      <c r="P165" s="39">
        <f t="shared" si="88"/>
        <v>799.99</v>
      </c>
      <c r="Q165" s="39"/>
      <c r="R165" s="39">
        <f>0</f>
        <v>0</v>
      </c>
      <c r="S165" s="39"/>
      <c r="T165" s="39">
        <f t="shared" si="89"/>
        <v>19.999749999999999</v>
      </c>
      <c r="U165" s="39"/>
      <c r="V165" s="39">
        <f t="shared" si="78"/>
        <v>19.999749999999999</v>
      </c>
      <c r="W165" s="39"/>
      <c r="X165" s="39">
        <f t="shared" si="79"/>
        <v>799.99</v>
      </c>
      <c r="Y165" s="39"/>
      <c r="AA165" s="45">
        <v>21</v>
      </c>
      <c r="AB165" s="45"/>
      <c r="AC165" s="47">
        <f t="shared" si="90"/>
        <v>873.91784404527664</v>
      </c>
      <c r="AD165" s="47"/>
      <c r="AE165" s="47">
        <f t="shared" si="80"/>
        <v>0.54619865252827537</v>
      </c>
      <c r="AF165" s="47"/>
      <c r="AG165" s="47">
        <f t="shared" si="91"/>
        <v>21.847946101131914</v>
      </c>
      <c r="AH165" s="47"/>
      <c r="AI165" s="47">
        <f t="shared" si="81"/>
        <v>22.394144753660189</v>
      </c>
      <c r="AJ165" s="47"/>
      <c r="AK165" s="47">
        <f t="shared" si="82"/>
        <v>873.37164539274841</v>
      </c>
      <c r="AL165" s="47"/>
      <c r="AN165" s="54">
        <v>21</v>
      </c>
      <c r="AO165" s="54"/>
      <c r="AP165" s="56">
        <f t="shared" si="92"/>
        <v>649.71989396006609</v>
      </c>
      <c r="AQ165" s="56"/>
      <c r="AR165" s="56">
        <f t="shared" si="83"/>
        <v>9.6393958370867594</v>
      </c>
      <c r="AS165" s="56"/>
      <c r="AT165" s="56">
        <f t="shared" si="93"/>
        <v>16.242997349001651</v>
      </c>
      <c r="AU165" s="56"/>
      <c r="AV165" s="56">
        <f t="shared" si="84"/>
        <v>25.882393186088411</v>
      </c>
      <c r="AW165" s="56"/>
      <c r="AX165" s="56">
        <f t="shared" si="85"/>
        <v>640.08049812297929</v>
      </c>
      <c r="AY165" s="56"/>
    </row>
    <row r="166" spans="1:51" x14ac:dyDescent="0.25">
      <c r="A166" s="28">
        <v>22</v>
      </c>
      <c r="B166" s="28"/>
      <c r="C166" s="32">
        <f t="shared" si="86"/>
        <v>519.99349999999993</v>
      </c>
      <c r="D166" s="32"/>
      <c r="E166" s="32">
        <f t="shared" si="75"/>
        <v>13.333166666666667</v>
      </c>
      <c r="F166" s="32"/>
      <c r="G166" s="32">
        <f t="shared" si="87"/>
        <v>12.999837499999996</v>
      </c>
      <c r="H166" s="32"/>
      <c r="I166" s="32">
        <f t="shared" si="76"/>
        <v>26.333004166666662</v>
      </c>
      <c r="J166" s="32"/>
      <c r="K166" s="32">
        <f t="shared" si="77"/>
        <v>506.66033333333326</v>
      </c>
      <c r="L166" s="32"/>
      <c r="N166" s="38">
        <v>22</v>
      </c>
      <c r="O166" s="38"/>
      <c r="P166" s="40">
        <f t="shared" si="88"/>
        <v>799.99</v>
      </c>
      <c r="Q166" s="40"/>
      <c r="R166" s="40">
        <f>0</f>
        <v>0</v>
      </c>
      <c r="S166" s="40"/>
      <c r="T166" s="40">
        <f t="shared" si="89"/>
        <v>19.999749999999999</v>
      </c>
      <c r="U166" s="40"/>
      <c r="V166" s="40">
        <f t="shared" si="78"/>
        <v>19.999749999999999</v>
      </c>
      <c r="W166" s="40"/>
      <c r="X166" s="40">
        <f t="shared" si="79"/>
        <v>799.99</v>
      </c>
      <c r="Y166" s="40"/>
      <c r="AA166" s="46">
        <v>22</v>
      </c>
      <c r="AB166" s="46"/>
      <c r="AC166" s="48">
        <f t="shared" si="90"/>
        <v>873.37164539274841</v>
      </c>
      <c r="AD166" s="48"/>
      <c r="AE166" s="48">
        <f t="shared" si="80"/>
        <v>1.1197072376829809</v>
      </c>
      <c r="AF166" s="48"/>
      <c r="AG166" s="48">
        <f t="shared" si="91"/>
        <v>21.834291134818709</v>
      </c>
      <c r="AH166" s="48"/>
      <c r="AI166" s="48">
        <f t="shared" si="81"/>
        <v>22.95399837250169</v>
      </c>
      <c r="AJ166" s="48"/>
      <c r="AK166" s="48">
        <f t="shared" si="82"/>
        <v>872.25193815506543</v>
      </c>
      <c r="AL166" s="48"/>
      <c r="AN166" s="55">
        <v>22</v>
      </c>
      <c r="AO166" s="55"/>
      <c r="AP166" s="57">
        <f t="shared" si="92"/>
        <v>640.08049812297929</v>
      </c>
      <c r="AQ166" s="57"/>
      <c r="AR166" s="57">
        <f t="shared" si="83"/>
        <v>9.8803807330139293</v>
      </c>
      <c r="AS166" s="57"/>
      <c r="AT166" s="57">
        <f t="shared" si="93"/>
        <v>16.002012453074482</v>
      </c>
      <c r="AU166" s="57"/>
      <c r="AV166" s="57">
        <f t="shared" si="84"/>
        <v>25.882393186088411</v>
      </c>
      <c r="AW166" s="57"/>
      <c r="AX166" s="57">
        <f t="shared" si="85"/>
        <v>630.20011738996538</v>
      </c>
      <c r="AY166" s="57"/>
    </row>
    <row r="167" spans="1:51" x14ac:dyDescent="0.25">
      <c r="A167" s="27">
        <v>23</v>
      </c>
      <c r="B167" s="27"/>
      <c r="C167" s="31">
        <f t="shared" si="86"/>
        <v>506.66033333333326</v>
      </c>
      <c r="D167" s="31"/>
      <c r="E167" s="31">
        <f t="shared" si="75"/>
        <v>13.333166666666667</v>
      </c>
      <c r="F167" s="31"/>
      <c r="G167" s="31">
        <f t="shared" si="87"/>
        <v>12.666508333333331</v>
      </c>
      <c r="H167" s="31"/>
      <c r="I167" s="31">
        <f t="shared" si="76"/>
        <v>25.999674999999996</v>
      </c>
      <c r="J167" s="31"/>
      <c r="K167" s="31">
        <f t="shared" si="77"/>
        <v>493.32716666666659</v>
      </c>
      <c r="L167" s="31"/>
      <c r="N167" s="37">
        <v>23</v>
      </c>
      <c r="O167" s="37"/>
      <c r="P167" s="39">
        <f t="shared" si="88"/>
        <v>799.99</v>
      </c>
      <c r="Q167" s="39"/>
      <c r="R167" s="39">
        <f>0</f>
        <v>0</v>
      </c>
      <c r="S167" s="39"/>
      <c r="T167" s="39">
        <f t="shared" si="89"/>
        <v>19.999749999999999</v>
      </c>
      <c r="U167" s="39"/>
      <c r="V167" s="39">
        <f t="shared" si="78"/>
        <v>19.999749999999999</v>
      </c>
      <c r="W167" s="39"/>
      <c r="X167" s="39">
        <f t="shared" si="79"/>
        <v>799.99</v>
      </c>
      <c r="Y167" s="39"/>
      <c r="AA167" s="45">
        <v>23</v>
      </c>
      <c r="AB167" s="45"/>
      <c r="AC167" s="47">
        <f t="shared" si="90"/>
        <v>872.25193815506543</v>
      </c>
      <c r="AD167" s="47"/>
      <c r="AE167" s="47">
        <f t="shared" si="80"/>
        <v>1.7215498779376013</v>
      </c>
      <c r="AF167" s="47"/>
      <c r="AG167" s="47">
        <f t="shared" si="91"/>
        <v>21.806298453876632</v>
      </c>
      <c r="AH167" s="47"/>
      <c r="AI167" s="47">
        <f t="shared" si="81"/>
        <v>23.527848331814234</v>
      </c>
      <c r="AJ167" s="47"/>
      <c r="AK167" s="47">
        <f t="shared" si="82"/>
        <v>870.53038827712783</v>
      </c>
      <c r="AL167" s="47"/>
      <c r="AN167" s="54">
        <v>23</v>
      </c>
      <c r="AO167" s="54"/>
      <c r="AP167" s="56">
        <f t="shared" si="92"/>
        <v>630.20011738996538</v>
      </c>
      <c r="AQ167" s="56"/>
      <c r="AR167" s="56">
        <f t="shared" si="83"/>
        <v>10.127390251339278</v>
      </c>
      <c r="AS167" s="56"/>
      <c r="AT167" s="56">
        <f t="shared" si="93"/>
        <v>15.755002934749132</v>
      </c>
      <c r="AU167" s="56"/>
      <c r="AV167" s="56">
        <f t="shared" si="84"/>
        <v>25.882393186088411</v>
      </c>
      <c r="AW167" s="56"/>
      <c r="AX167" s="56">
        <f t="shared" si="85"/>
        <v>620.07272713862608</v>
      </c>
      <c r="AY167" s="56"/>
    </row>
    <row r="168" spans="1:51" x14ac:dyDescent="0.25">
      <c r="A168" s="28">
        <v>24</v>
      </c>
      <c r="B168" s="28"/>
      <c r="C168" s="32">
        <f t="shared" si="86"/>
        <v>493.32716666666659</v>
      </c>
      <c r="D168" s="32"/>
      <c r="E168" s="32">
        <f t="shared" si="75"/>
        <v>13.333166666666667</v>
      </c>
      <c r="F168" s="32"/>
      <c r="G168" s="32">
        <f t="shared" si="87"/>
        <v>12.333179166666664</v>
      </c>
      <c r="H168" s="32"/>
      <c r="I168" s="32">
        <f t="shared" si="76"/>
        <v>25.666345833333331</v>
      </c>
      <c r="J168" s="32"/>
      <c r="K168" s="32">
        <f t="shared" si="77"/>
        <v>479.99399999999991</v>
      </c>
      <c r="L168" s="32"/>
      <c r="N168" s="38">
        <v>24</v>
      </c>
      <c r="O168" s="38"/>
      <c r="P168" s="40">
        <f t="shared" si="88"/>
        <v>799.99</v>
      </c>
      <c r="Q168" s="40"/>
      <c r="R168" s="40">
        <f>0</f>
        <v>0</v>
      </c>
      <c r="S168" s="40"/>
      <c r="T168" s="40">
        <f t="shared" si="89"/>
        <v>19.999749999999999</v>
      </c>
      <c r="U168" s="40"/>
      <c r="V168" s="40">
        <f t="shared" si="78"/>
        <v>19.999749999999999</v>
      </c>
      <c r="W168" s="40"/>
      <c r="X168" s="40">
        <f t="shared" si="79"/>
        <v>799.99</v>
      </c>
      <c r="Y168" s="40"/>
      <c r="AA168" s="46">
        <v>24</v>
      </c>
      <c r="AB168" s="46"/>
      <c r="AC168" s="48">
        <f t="shared" si="90"/>
        <v>870.53038827712783</v>
      </c>
      <c r="AD168" s="48"/>
      <c r="AE168" s="48">
        <f t="shared" si="80"/>
        <v>2.3527848331813956</v>
      </c>
      <c r="AF168" s="48"/>
      <c r="AG168" s="48">
        <f t="shared" si="91"/>
        <v>21.763259706928192</v>
      </c>
      <c r="AH168" s="48"/>
      <c r="AI168" s="48">
        <f t="shared" si="81"/>
        <v>24.116044540109588</v>
      </c>
      <c r="AJ168" s="48"/>
      <c r="AK168" s="48">
        <f t="shared" si="82"/>
        <v>868.1776034439464</v>
      </c>
      <c r="AL168" s="48"/>
      <c r="AN168" s="55">
        <v>24</v>
      </c>
      <c r="AO168" s="55"/>
      <c r="AP168" s="57">
        <f t="shared" si="92"/>
        <v>620.07272713862608</v>
      </c>
      <c r="AQ168" s="57"/>
      <c r="AR168" s="57">
        <f t="shared" si="83"/>
        <v>10.38057500762276</v>
      </c>
      <c r="AS168" s="57"/>
      <c r="AT168" s="57">
        <f t="shared" si="93"/>
        <v>15.501818178465651</v>
      </c>
      <c r="AU168" s="57"/>
      <c r="AV168" s="57">
        <f t="shared" si="84"/>
        <v>25.882393186088411</v>
      </c>
      <c r="AW168" s="57"/>
      <c r="AX168" s="57">
        <f t="shared" si="85"/>
        <v>609.69215213100335</v>
      </c>
      <c r="AY168" s="57"/>
    </row>
    <row r="169" spans="1:51" x14ac:dyDescent="0.25">
      <c r="A169" s="27">
        <v>25</v>
      </c>
      <c r="B169" s="27"/>
      <c r="C169" s="31">
        <f t="shared" si="86"/>
        <v>479.99399999999991</v>
      </c>
      <c r="D169" s="31"/>
      <c r="E169" s="31">
        <f t="shared" si="75"/>
        <v>13.333166666666667</v>
      </c>
      <c r="F169" s="31"/>
      <c r="G169" s="31">
        <f t="shared" si="87"/>
        <v>11.999849999999997</v>
      </c>
      <c r="H169" s="31"/>
      <c r="I169" s="31">
        <f t="shared" si="76"/>
        <v>25.333016666666666</v>
      </c>
      <c r="J169" s="31"/>
      <c r="K169" s="31">
        <f t="shared" si="77"/>
        <v>466.66083333333324</v>
      </c>
      <c r="L169" s="31"/>
      <c r="N169" s="37">
        <v>25</v>
      </c>
      <c r="O169" s="37"/>
      <c r="P169" s="39">
        <f t="shared" si="88"/>
        <v>799.99</v>
      </c>
      <c r="Q169" s="39"/>
      <c r="R169" s="39">
        <f>0</f>
        <v>0</v>
      </c>
      <c r="S169" s="39"/>
      <c r="T169" s="39">
        <f t="shared" si="89"/>
        <v>19.999749999999999</v>
      </c>
      <c r="U169" s="39"/>
      <c r="V169" s="39">
        <f t="shared" si="78"/>
        <v>19.999749999999999</v>
      </c>
      <c r="W169" s="39"/>
      <c r="X169" s="39">
        <f t="shared" si="79"/>
        <v>799.99</v>
      </c>
      <c r="Y169" s="39"/>
      <c r="AA169" s="45">
        <v>25</v>
      </c>
      <c r="AB169" s="45"/>
      <c r="AC169" s="47">
        <f t="shared" si="90"/>
        <v>868.1776034439464</v>
      </c>
      <c r="AD169" s="47"/>
      <c r="AE169" s="47">
        <f t="shared" si="80"/>
        <v>3.0145055675136696</v>
      </c>
      <c r="AF169" s="47"/>
      <c r="AG169" s="47">
        <f t="shared" si="91"/>
        <v>21.704440086098657</v>
      </c>
      <c r="AH169" s="47"/>
      <c r="AI169" s="47">
        <f t="shared" si="81"/>
        <v>24.718945653612327</v>
      </c>
      <c r="AJ169" s="47"/>
      <c r="AK169" s="47">
        <f t="shared" si="82"/>
        <v>865.16309787643274</v>
      </c>
      <c r="AL169" s="47"/>
      <c r="AN169" s="54">
        <v>25</v>
      </c>
      <c r="AO169" s="54"/>
      <c r="AP169" s="56">
        <f t="shared" si="92"/>
        <v>609.69215213100335</v>
      </c>
      <c r="AQ169" s="56"/>
      <c r="AR169" s="56">
        <f t="shared" si="83"/>
        <v>10.640089382813329</v>
      </c>
      <c r="AS169" s="56"/>
      <c r="AT169" s="56">
        <f t="shared" si="93"/>
        <v>15.242303803275082</v>
      </c>
      <c r="AU169" s="56"/>
      <c r="AV169" s="56">
        <f t="shared" si="84"/>
        <v>25.882393186088411</v>
      </c>
      <c r="AW169" s="56"/>
      <c r="AX169" s="56">
        <f t="shared" si="85"/>
        <v>599.05206274819</v>
      </c>
      <c r="AY169" s="56"/>
    </row>
    <row r="170" spans="1:51" x14ac:dyDescent="0.25">
      <c r="A170" s="28">
        <v>26</v>
      </c>
      <c r="B170" s="28"/>
      <c r="C170" s="32">
        <f t="shared" si="86"/>
        <v>466.66083333333324</v>
      </c>
      <c r="D170" s="32"/>
      <c r="E170" s="32">
        <f t="shared" si="75"/>
        <v>13.333166666666667</v>
      </c>
      <c r="F170" s="32"/>
      <c r="G170" s="32">
        <f t="shared" si="87"/>
        <v>11.66652083333333</v>
      </c>
      <c r="H170" s="32"/>
      <c r="I170" s="32">
        <f t="shared" si="76"/>
        <v>24.999687499999997</v>
      </c>
      <c r="J170" s="32"/>
      <c r="K170" s="32">
        <f t="shared" si="77"/>
        <v>453.32766666666657</v>
      </c>
      <c r="L170" s="32"/>
      <c r="N170" s="38">
        <v>26</v>
      </c>
      <c r="O170" s="38"/>
      <c r="P170" s="40">
        <f t="shared" si="88"/>
        <v>799.99</v>
      </c>
      <c r="Q170" s="40"/>
      <c r="R170" s="40">
        <f>0</f>
        <v>0</v>
      </c>
      <c r="S170" s="40"/>
      <c r="T170" s="40">
        <f t="shared" si="89"/>
        <v>19.999749999999999</v>
      </c>
      <c r="U170" s="40"/>
      <c r="V170" s="40">
        <f t="shared" si="78"/>
        <v>19.999749999999999</v>
      </c>
      <c r="W170" s="40"/>
      <c r="X170" s="40">
        <f t="shared" si="79"/>
        <v>799.99</v>
      </c>
      <c r="Y170" s="40"/>
      <c r="AA170" s="46">
        <v>26</v>
      </c>
      <c r="AB170" s="46"/>
      <c r="AC170" s="48">
        <f t="shared" si="90"/>
        <v>865.16309787643274</v>
      </c>
      <c r="AD170" s="48"/>
      <c r="AE170" s="48">
        <f t="shared" si="80"/>
        <v>3.7078418480418165</v>
      </c>
      <c r="AF170" s="48"/>
      <c r="AG170" s="48">
        <f t="shared" si="91"/>
        <v>21.629077446910816</v>
      </c>
      <c r="AH170" s="48"/>
      <c r="AI170" s="48">
        <f t="shared" si="81"/>
        <v>25.336919294952633</v>
      </c>
      <c r="AJ170" s="48"/>
      <c r="AK170" s="48">
        <f t="shared" si="82"/>
        <v>861.45525602839098</v>
      </c>
      <c r="AL170" s="48"/>
      <c r="AN170" s="55">
        <v>26</v>
      </c>
      <c r="AO170" s="55"/>
      <c r="AP170" s="57">
        <f t="shared" si="92"/>
        <v>599.05206274819</v>
      </c>
      <c r="AQ170" s="57"/>
      <c r="AR170" s="57">
        <f t="shared" si="83"/>
        <v>10.906091617383662</v>
      </c>
      <c r="AS170" s="57"/>
      <c r="AT170" s="57">
        <f t="shared" si="93"/>
        <v>14.976301568704748</v>
      </c>
      <c r="AU170" s="57"/>
      <c r="AV170" s="57">
        <f t="shared" si="84"/>
        <v>25.882393186088411</v>
      </c>
      <c r="AW170" s="57"/>
      <c r="AX170" s="57">
        <f t="shared" si="85"/>
        <v>588.14597113080629</v>
      </c>
      <c r="AY170" s="57"/>
    </row>
    <row r="171" spans="1:51" x14ac:dyDescent="0.25">
      <c r="A171" s="27">
        <v>27</v>
      </c>
      <c r="B171" s="27"/>
      <c r="C171" s="31">
        <f t="shared" si="86"/>
        <v>453.32766666666657</v>
      </c>
      <c r="D171" s="31"/>
      <c r="E171" s="31">
        <f t="shared" si="75"/>
        <v>13.333166666666667</v>
      </c>
      <c r="F171" s="31"/>
      <c r="G171" s="31">
        <f t="shared" si="87"/>
        <v>11.333191666666663</v>
      </c>
      <c r="H171" s="31"/>
      <c r="I171" s="31">
        <f t="shared" si="76"/>
        <v>24.666358333333328</v>
      </c>
      <c r="J171" s="31"/>
      <c r="K171" s="31">
        <f t="shared" si="77"/>
        <v>439.9944999999999</v>
      </c>
      <c r="L171" s="31"/>
      <c r="N171" s="37">
        <v>27</v>
      </c>
      <c r="O171" s="37"/>
      <c r="P171" s="39">
        <f t="shared" si="88"/>
        <v>799.99</v>
      </c>
      <c r="Q171" s="39"/>
      <c r="R171" s="39">
        <f>0</f>
        <v>0</v>
      </c>
      <c r="S171" s="39"/>
      <c r="T171" s="39">
        <f t="shared" si="89"/>
        <v>19.999749999999999</v>
      </c>
      <c r="U171" s="39"/>
      <c r="V171" s="39">
        <f t="shared" si="78"/>
        <v>19.999749999999999</v>
      </c>
      <c r="W171" s="39"/>
      <c r="X171" s="39">
        <f t="shared" si="79"/>
        <v>799.99</v>
      </c>
      <c r="Y171" s="39"/>
      <c r="AA171" s="45">
        <v>27</v>
      </c>
      <c r="AB171" s="45"/>
      <c r="AC171" s="47">
        <f t="shared" si="90"/>
        <v>861.45525602839098</v>
      </c>
      <c r="AD171" s="47"/>
      <c r="AE171" s="47">
        <f t="shared" si="80"/>
        <v>4.4339608766166734</v>
      </c>
      <c r="AF171" s="47"/>
      <c r="AG171" s="47">
        <f t="shared" si="91"/>
        <v>21.536381400709772</v>
      </c>
      <c r="AH171" s="47"/>
      <c r="AI171" s="47">
        <f t="shared" si="81"/>
        <v>25.970342277326445</v>
      </c>
      <c r="AJ171" s="47"/>
      <c r="AK171" s="47">
        <f t="shared" si="82"/>
        <v>857.02129515177432</v>
      </c>
      <c r="AL171" s="47"/>
      <c r="AN171" s="54">
        <v>27</v>
      </c>
      <c r="AO171" s="54"/>
      <c r="AP171" s="56">
        <f t="shared" si="92"/>
        <v>588.14597113080629</v>
      </c>
      <c r="AQ171" s="56"/>
      <c r="AR171" s="56">
        <f t="shared" si="83"/>
        <v>11.178743907818255</v>
      </c>
      <c r="AS171" s="56"/>
      <c r="AT171" s="56">
        <f t="shared" si="93"/>
        <v>14.703649278270156</v>
      </c>
      <c r="AU171" s="56"/>
      <c r="AV171" s="56">
        <f t="shared" si="84"/>
        <v>25.882393186088411</v>
      </c>
      <c r="AW171" s="56"/>
      <c r="AX171" s="56">
        <f t="shared" si="85"/>
        <v>576.96722722298807</v>
      </c>
      <c r="AY171" s="56"/>
    </row>
    <row r="172" spans="1:51" x14ac:dyDescent="0.25">
      <c r="A172" s="28">
        <v>28</v>
      </c>
      <c r="B172" s="28"/>
      <c r="C172" s="32">
        <f t="shared" si="86"/>
        <v>439.9944999999999</v>
      </c>
      <c r="D172" s="32"/>
      <c r="E172" s="32">
        <f t="shared" si="75"/>
        <v>13.333166666666667</v>
      </c>
      <c r="F172" s="32"/>
      <c r="G172" s="32">
        <f t="shared" si="87"/>
        <v>10.999862499999997</v>
      </c>
      <c r="H172" s="32"/>
      <c r="I172" s="32">
        <f t="shared" si="76"/>
        <v>24.333029166666662</v>
      </c>
      <c r="J172" s="32"/>
      <c r="K172" s="32">
        <f t="shared" si="77"/>
        <v>426.66133333333323</v>
      </c>
      <c r="L172" s="32"/>
      <c r="N172" s="38">
        <v>28</v>
      </c>
      <c r="O172" s="38"/>
      <c r="P172" s="40">
        <f t="shared" si="88"/>
        <v>799.99</v>
      </c>
      <c r="Q172" s="40"/>
      <c r="R172" s="40">
        <f>0</f>
        <v>0</v>
      </c>
      <c r="S172" s="40"/>
      <c r="T172" s="40">
        <f t="shared" si="89"/>
        <v>19.999749999999999</v>
      </c>
      <c r="U172" s="40"/>
      <c r="V172" s="40">
        <f t="shared" si="78"/>
        <v>19.999749999999999</v>
      </c>
      <c r="W172" s="40"/>
      <c r="X172" s="40">
        <f t="shared" si="79"/>
        <v>799.99</v>
      </c>
      <c r="Y172" s="40"/>
      <c r="AA172" s="46">
        <v>28</v>
      </c>
      <c r="AB172" s="46"/>
      <c r="AC172" s="48">
        <f t="shared" si="90"/>
        <v>857.02129515177432</v>
      </c>
      <c r="AD172" s="48"/>
      <c r="AE172" s="48">
        <f t="shared" si="80"/>
        <v>5.1940684554652492</v>
      </c>
      <c r="AF172" s="48"/>
      <c r="AG172" s="48">
        <f t="shared" si="91"/>
        <v>21.425532378794355</v>
      </c>
      <c r="AH172" s="48"/>
      <c r="AI172" s="48">
        <f t="shared" si="81"/>
        <v>26.619600834259604</v>
      </c>
      <c r="AJ172" s="48"/>
      <c r="AK172" s="48">
        <f t="shared" si="82"/>
        <v>851.82722669630903</v>
      </c>
      <c r="AL172" s="48"/>
      <c r="AN172" s="55">
        <v>28</v>
      </c>
      <c r="AO172" s="55"/>
      <c r="AP172" s="57">
        <f t="shared" si="92"/>
        <v>576.96722722298807</v>
      </c>
      <c r="AQ172" s="57"/>
      <c r="AR172" s="57">
        <f t="shared" si="83"/>
        <v>11.458212505513711</v>
      </c>
      <c r="AS172" s="57"/>
      <c r="AT172" s="57">
        <f t="shared" si="93"/>
        <v>14.4241806805747</v>
      </c>
      <c r="AU172" s="57"/>
      <c r="AV172" s="57">
        <f t="shared" si="84"/>
        <v>25.882393186088411</v>
      </c>
      <c r="AW172" s="57"/>
      <c r="AX172" s="57">
        <f t="shared" si="85"/>
        <v>565.50901471747432</v>
      </c>
      <c r="AY172" s="57"/>
    </row>
    <row r="173" spans="1:51" x14ac:dyDescent="0.25">
      <c r="A173" s="27">
        <v>29</v>
      </c>
      <c r="B173" s="27"/>
      <c r="C173" s="31">
        <f t="shared" si="86"/>
        <v>426.66133333333323</v>
      </c>
      <c r="D173" s="31"/>
      <c r="E173" s="31">
        <f t="shared" si="75"/>
        <v>13.333166666666667</v>
      </c>
      <c r="F173" s="31"/>
      <c r="G173" s="31">
        <f t="shared" si="87"/>
        <v>10.66653333333333</v>
      </c>
      <c r="H173" s="31"/>
      <c r="I173" s="31">
        <f t="shared" si="76"/>
        <v>23.999699999999997</v>
      </c>
      <c r="J173" s="31"/>
      <c r="K173" s="31">
        <f t="shared" si="77"/>
        <v>413.32816666666656</v>
      </c>
      <c r="L173" s="31"/>
      <c r="N173" s="37">
        <v>29</v>
      </c>
      <c r="O173" s="37"/>
      <c r="P173" s="39">
        <f t="shared" si="88"/>
        <v>799.99</v>
      </c>
      <c r="Q173" s="39"/>
      <c r="R173" s="39">
        <f>0</f>
        <v>0</v>
      </c>
      <c r="S173" s="39"/>
      <c r="T173" s="39">
        <f t="shared" si="89"/>
        <v>19.999749999999999</v>
      </c>
      <c r="U173" s="39"/>
      <c r="V173" s="39">
        <f t="shared" si="78"/>
        <v>19.999749999999999</v>
      </c>
      <c r="W173" s="39"/>
      <c r="X173" s="39">
        <f t="shared" si="79"/>
        <v>799.99</v>
      </c>
      <c r="Y173" s="39"/>
      <c r="AA173" s="45">
        <v>29</v>
      </c>
      <c r="AB173" s="45"/>
      <c r="AC173" s="47">
        <f t="shared" si="90"/>
        <v>851.82722669630903</v>
      </c>
      <c r="AD173" s="47"/>
      <c r="AE173" s="47">
        <f t="shared" si="80"/>
        <v>5.9894101877083763</v>
      </c>
      <c r="AF173" s="47"/>
      <c r="AG173" s="47">
        <f t="shared" si="91"/>
        <v>21.295680667407723</v>
      </c>
      <c r="AH173" s="47"/>
      <c r="AI173" s="47">
        <f t="shared" si="81"/>
        <v>27.285090855116099</v>
      </c>
      <c r="AJ173" s="47"/>
      <c r="AK173" s="47">
        <f t="shared" si="82"/>
        <v>845.83781650860067</v>
      </c>
      <c r="AL173" s="47"/>
      <c r="AN173" s="54">
        <v>29</v>
      </c>
      <c r="AO173" s="54"/>
      <c r="AP173" s="56">
        <f t="shared" si="92"/>
        <v>565.50901471747432</v>
      </c>
      <c r="AQ173" s="56"/>
      <c r="AR173" s="56">
        <f t="shared" si="83"/>
        <v>11.744667818151553</v>
      </c>
      <c r="AS173" s="56"/>
      <c r="AT173" s="56">
        <f t="shared" si="93"/>
        <v>14.137725367936858</v>
      </c>
      <c r="AU173" s="56"/>
      <c r="AV173" s="56">
        <f t="shared" si="84"/>
        <v>25.882393186088411</v>
      </c>
      <c r="AW173" s="56"/>
      <c r="AX173" s="56">
        <f t="shared" si="85"/>
        <v>553.76434689932273</v>
      </c>
      <c r="AY173" s="56"/>
    </row>
    <row r="174" spans="1:51" x14ac:dyDescent="0.25">
      <c r="A174" s="28">
        <v>30</v>
      </c>
      <c r="B174" s="28"/>
      <c r="C174" s="32">
        <f t="shared" si="86"/>
        <v>413.32816666666656</v>
      </c>
      <c r="D174" s="32"/>
      <c r="E174" s="32">
        <f t="shared" si="75"/>
        <v>13.333166666666667</v>
      </c>
      <c r="F174" s="32"/>
      <c r="G174" s="32">
        <f t="shared" si="87"/>
        <v>10.333204166666663</v>
      </c>
      <c r="H174" s="32"/>
      <c r="I174" s="32">
        <f t="shared" si="76"/>
        <v>23.666370833333332</v>
      </c>
      <c r="J174" s="32"/>
      <c r="K174" s="32">
        <f t="shared" si="77"/>
        <v>399.99499999999989</v>
      </c>
      <c r="L174" s="32"/>
      <c r="N174" s="38">
        <v>30</v>
      </c>
      <c r="O174" s="38"/>
      <c r="P174" s="40">
        <f t="shared" si="88"/>
        <v>799.99</v>
      </c>
      <c r="Q174" s="40"/>
      <c r="R174" s="40">
        <f>0</f>
        <v>0</v>
      </c>
      <c r="S174" s="40"/>
      <c r="T174" s="40">
        <f t="shared" si="89"/>
        <v>19.999749999999999</v>
      </c>
      <c r="U174" s="40"/>
      <c r="V174" s="40">
        <f t="shared" si="78"/>
        <v>19.999749999999999</v>
      </c>
      <c r="W174" s="40"/>
      <c r="X174" s="40">
        <f t="shared" si="79"/>
        <v>799.99</v>
      </c>
      <c r="Y174" s="40"/>
      <c r="AA174" s="46">
        <v>30</v>
      </c>
      <c r="AB174" s="46"/>
      <c r="AC174" s="48">
        <f t="shared" si="90"/>
        <v>845.83781650860067</v>
      </c>
      <c r="AD174" s="48"/>
      <c r="AE174" s="48">
        <f t="shared" si="80"/>
        <v>6.8212727137789777</v>
      </c>
      <c r="AF174" s="48"/>
      <c r="AG174" s="48">
        <f t="shared" si="91"/>
        <v>21.145945412715015</v>
      </c>
      <c r="AH174" s="48"/>
      <c r="AI174" s="48">
        <f t="shared" si="81"/>
        <v>27.967218126493993</v>
      </c>
      <c r="AJ174" s="48"/>
      <c r="AK174" s="48">
        <f t="shared" si="82"/>
        <v>839.0165437948217</v>
      </c>
      <c r="AL174" s="48"/>
      <c r="AN174" s="55">
        <v>30</v>
      </c>
      <c r="AO174" s="55"/>
      <c r="AP174" s="57">
        <f t="shared" si="92"/>
        <v>553.76434689932273</v>
      </c>
      <c r="AQ174" s="57"/>
      <c r="AR174" s="57">
        <f t="shared" si="83"/>
        <v>12.038284513605344</v>
      </c>
      <c r="AS174" s="57"/>
      <c r="AT174" s="57">
        <f t="shared" si="93"/>
        <v>13.844108672483067</v>
      </c>
      <c r="AU174" s="57"/>
      <c r="AV174" s="57">
        <f t="shared" si="84"/>
        <v>25.882393186088411</v>
      </c>
      <c r="AW174" s="57"/>
      <c r="AX174" s="57">
        <f t="shared" si="85"/>
        <v>541.72606238571734</v>
      </c>
      <c r="AY174" s="57"/>
    </row>
    <row r="175" spans="1:51" x14ac:dyDescent="0.25">
      <c r="A175" s="27">
        <v>31</v>
      </c>
      <c r="B175" s="27"/>
      <c r="C175" s="31">
        <f t="shared" si="86"/>
        <v>399.99499999999989</v>
      </c>
      <c r="D175" s="31"/>
      <c r="E175" s="31">
        <f t="shared" si="75"/>
        <v>13.333166666666667</v>
      </c>
      <c r="F175" s="31"/>
      <c r="G175" s="31">
        <f t="shared" si="87"/>
        <v>9.9998749999999959</v>
      </c>
      <c r="H175" s="31"/>
      <c r="I175" s="31">
        <f t="shared" si="76"/>
        <v>23.333041666666663</v>
      </c>
      <c r="J175" s="31"/>
      <c r="K175" s="31">
        <f t="shared" si="77"/>
        <v>386.66183333333322</v>
      </c>
      <c r="L175" s="31"/>
      <c r="N175" s="37">
        <v>31</v>
      </c>
      <c r="O175" s="37"/>
      <c r="P175" s="39">
        <f t="shared" si="88"/>
        <v>799.99</v>
      </c>
      <c r="Q175" s="39"/>
      <c r="R175" s="39">
        <f>0</f>
        <v>0</v>
      </c>
      <c r="S175" s="39"/>
      <c r="T175" s="39">
        <f t="shared" si="89"/>
        <v>19.999749999999999</v>
      </c>
      <c r="U175" s="39"/>
      <c r="V175" s="39">
        <f t="shared" si="78"/>
        <v>19.999749999999999</v>
      </c>
      <c r="W175" s="39"/>
      <c r="X175" s="39">
        <f t="shared" si="79"/>
        <v>799.99</v>
      </c>
      <c r="Y175" s="39"/>
      <c r="AA175" s="45">
        <v>31</v>
      </c>
      <c r="AB175" s="45"/>
      <c r="AC175" s="47">
        <f t="shared" si="90"/>
        <v>839.0165437948217</v>
      </c>
      <c r="AD175" s="47"/>
      <c r="AE175" s="47">
        <f t="shared" si="80"/>
        <v>7.6909849847858105</v>
      </c>
      <c r="AF175" s="47"/>
      <c r="AG175" s="47">
        <f t="shared" si="91"/>
        <v>20.975413594870542</v>
      </c>
      <c r="AH175" s="47"/>
      <c r="AI175" s="47">
        <f t="shared" si="81"/>
        <v>28.666398579656352</v>
      </c>
      <c r="AJ175" s="47"/>
      <c r="AK175" s="47">
        <f t="shared" si="82"/>
        <v>831.32555881003589</v>
      </c>
      <c r="AL175" s="47"/>
      <c r="AN175" s="54">
        <v>31</v>
      </c>
      <c r="AO175" s="54"/>
      <c r="AP175" s="56">
        <f t="shared" si="92"/>
        <v>541.72606238571734</v>
      </c>
      <c r="AQ175" s="56"/>
      <c r="AR175" s="56">
        <f t="shared" si="83"/>
        <v>12.339241626445478</v>
      </c>
      <c r="AS175" s="56"/>
      <c r="AT175" s="56">
        <f t="shared" si="93"/>
        <v>13.543151559642933</v>
      </c>
      <c r="AU175" s="56"/>
      <c r="AV175" s="56">
        <f t="shared" si="84"/>
        <v>25.882393186088411</v>
      </c>
      <c r="AW175" s="56"/>
      <c r="AX175" s="56">
        <f t="shared" si="85"/>
        <v>529.38682075927181</v>
      </c>
      <c r="AY175" s="56"/>
    </row>
    <row r="176" spans="1:51" x14ac:dyDescent="0.25">
      <c r="A176" s="28">
        <v>32</v>
      </c>
      <c r="B176" s="28"/>
      <c r="C176" s="32">
        <f t="shared" si="86"/>
        <v>386.66183333333322</v>
      </c>
      <c r="D176" s="32"/>
      <c r="E176" s="32">
        <f t="shared" si="75"/>
        <v>13.333166666666667</v>
      </c>
      <c r="F176" s="32"/>
      <c r="G176" s="32">
        <f t="shared" si="87"/>
        <v>9.6665458333333305</v>
      </c>
      <c r="H176" s="32"/>
      <c r="I176" s="32">
        <f t="shared" si="76"/>
        <v>22.999712499999998</v>
      </c>
      <c r="J176" s="32"/>
      <c r="K176" s="32">
        <f t="shared" si="77"/>
        <v>373.32866666666655</v>
      </c>
      <c r="L176" s="32"/>
      <c r="N176" s="38">
        <v>32</v>
      </c>
      <c r="O176" s="38"/>
      <c r="P176" s="40">
        <f t="shared" si="88"/>
        <v>799.99</v>
      </c>
      <c r="Q176" s="40"/>
      <c r="R176" s="40">
        <f>0</f>
        <v>0</v>
      </c>
      <c r="S176" s="40"/>
      <c r="T176" s="40">
        <f t="shared" si="89"/>
        <v>19.999749999999999</v>
      </c>
      <c r="U176" s="40"/>
      <c r="V176" s="40">
        <f t="shared" si="78"/>
        <v>19.999749999999999</v>
      </c>
      <c r="W176" s="40"/>
      <c r="X176" s="40">
        <f t="shared" si="79"/>
        <v>799.99</v>
      </c>
      <c r="Y176" s="40"/>
      <c r="AA176" s="46">
        <v>32</v>
      </c>
      <c r="AB176" s="46"/>
      <c r="AC176" s="48">
        <f t="shared" si="90"/>
        <v>831.32555881003589</v>
      </c>
      <c r="AD176" s="48"/>
      <c r="AE176" s="48">
        <f t="shared" si="80"/>
        <v>8.5999195738968588</v>
      </c>
      <c r="AF176" s="48"/>
      <c r="AG176" s="48">
        <f t="shared" si="91"/>
        <v>20.783138970250896</v>
      </c>
      <c r="AH176" s="48"/>
      <c r="AI176" s="48">
        <f t="shared" si="81"/>
        <v>29.383058544147755</v>
      </c>
      <c r="AJ176" s="48"/>
      <c r="AK176" s="48">
        <f t="shared" si="82"/>
        <v>822.72563923613905</v>
      </c>
      <c r="AL176" s="48"/>
      <c r="AN176" s="55">
        <v>32</v>
      </c>
      <c r="AO176" s="55"/>
      <c r="AP176" s="57">
        <f t="shared" si="92"/>
        <v>529.38682075927181</v>
      </c>
      <c r="AQ176" s="57"/>
      <c r="AR176" s="57">
        <f t="shared" si="83"/>
        <v>12.647722667106617</v>
      </c>
      <c r="AS176" s="57"/>
      <c r="AT176" s="57">
        <f t="shared" si="93"/>
        <v>13.234670518981794</v>
      </c>
      <c r="AU176" s="57"/>
      <c r="AV176" s="57">
        <f t="shared" si="84"/>
        <v>25.882393186088411</v>
      </c>
      <c r="AW176" s="57"/>
      <c r="AX176" s="57">
        <f t="shared" si="85"/>
        <v>516.73909809216525</v>
      </c>
      <c r="AY176" s="57"/>
    </row>
    <row r="177" spans="1:51" x14ac:dyDescent="0.25">
      <c r="A177" s="27">
        <v>33</v>
      </c>
      <c r="B177" s="27"/>
      <c r="C177" s="31">
        <f t="shared" si="86"/>
        <v>373.32866666666655</v>
      </c>
      <c r="D177" s="31"/>
      <c r="E177" s="31">
        <f t="shared" si="75"/>
        <v>13.333166666666667</v>
      </c>
      <c r="F177" s="31"/>
      <c r="G177" s="31">
        <f t="shared" si="87"/>
        <v>9.3332166666666634</v>
      </c>
      <c r="H177" s="31"/>
      <c r="I177" s="31">
        <f t="shared" si="76"/>
        <v>22.666383333333329</v>
      </c>
      <c r="J177" s="31"/>
      <c r="K177" s="31">
        <f t="shared" si="77"/>
        <v>359.99549999999988</v>
      </c>
      <c r="L177" s="31"/>
      <c r="N177" s="37">
        <v>33</v>
      </c>
      <c r="O177" s="37"/>
      <c r="P177" s="39">
        <f t="shared" si="88"/>
        <v>799.99</v>
      </c>
      <c r="Q177" s="39"/>
      <c r="R177" s="39">
        <f>0</f>
        <v>0</v>
      </c>
      <c r="S177" s="39"/>
      <c r="T177" s="39">
        <f t="shared" si="89"/>
        <v>19.999749999999999</v>
      </c>
      <c r="U177" s="39"/>
      <c r="V177" s="39">
        <f t="shared" si="78"/>
        <v>19.999749999999999</v>
      </c>
      <c r="W177" s="39"/>
      <c r="X177" s="39">
        <f t="shared" si="79"/>
        <v>799.99</v>
      </c>
      <c r="Y177" s="39"/>
      <c r="AA177" s="45">
        <v>33</v>
      </c>
      <c r="AB177" s="45"/>
      <c r="AC177" s="47">
        <f t="shared" si="90"/>
        <v>822.72563923613905</v>
      </c>
      <c r="AD177" s="47"/>
      <c r="AE177" s="47">
        <f t="shared" si="80"/>
        <v>9.5494940268479702</v>
      </c>
      <c r="AF177" s="47"/>
      <c r="AG177" s="47">
        <f t="shared" si="91"/>
        <v>20.568140980903475</v>
      </c>
      <c r="AH177" s="47"/>
      <c r="AI177" s="47">
        <f t="shared" si="81"/>
        <v>30.117635007751446</v>
      </c>
      <c r="AJ177" s="47"/>
      <c r="AK177" s="47">
        <f t="shared" si="82"/>
        <v>813.17614520929112</v>
      </c>
      <c r="AL177" s="47"/>
      <c r="AN177" s="54">
        <v>33</v>
      </c>
      <c r="AO177" s="54"/>
      <c r="AP177" s="56">
        <f t="shared" si="92"/>
        <v>516.73909809216525</v>
      </c>
      <c r="AQ177" s="56"/>
      <c r="AR177" s="56">
        <f t="shared" si="83"/>
        <v>12.963915733784281</v>
      </c>
      <c r="AS177" s="56"/>
      <c r="AT177" s="56">
        <f t="shared" si="93"/>
        <v>12.918477452304129</v>
      </c>
      <c r="AU177" s="56"/>
      <c r="AV177" s="56">
        <f t="shared" si="84"/>
        <v>25.882393186088411</v>
      </c>
      <c r="AW177" s="56"/>
      <c r="AX177" s="56">
        <f t="shared" si="85"/>
        <v>503.77518235838096</v>
      </c>
      <c r="AY177" s="56"/>
    </row>
    <row r="178" spans="1:51" x14ac:dyDescent="0.25">
      <c r="A178" s="28">
        <v>34</v>
      </c>
      <c r="B178" s="28"/>
      <c r="C178" s="32">
        <f t="shared" si="86"/>
        <v>359.99549999999988</v>
      </c>
      <c r="D178" s="32"/>
      <c r="E178" s="32">
        <f t="shared" si="75"/>
        <v>13.333166666666667</v>
      </c>
      <c r="F178" s="32"/>
      <c r="G178" s="32">
        <f t="shared" si="87"/>
        <v>8.9998874999999963</v>
      </c>
      <c r="H178" s="32"/>
      <c r="I178" s="32">
        <f t="shared" si="76"/>
        <v>22.333054166666663</v>
      </c>
      <c r="J178" s="32"/>
      <c r="K178" s="32">
        <f t="shared" si="77"/>
        <v>346.66233333333321</v>
      </c>
      <c r="L178" s="32"/>
      <c r="N178" s="38">
        <v>34</v>
      </c>
      <c r="O178" s="38"/>
      <c r="P178" s="40">
        <f t="shared" si="88"/>
        <v>799.99</v>
      </c>
      <c r="Q178" s="40"/>
      <c r="R178" s="40">
        <f>0</f>
        <v>0</v>
      </c>
      <c r="S178" s="40"/>
      <c r="T178" s="40">
        <f t="shared" si="89"/>
        <v>19.999749999999999</v>
      </c>
      <c r="U178" s="40"/>
      <c r="V178" s="40">
        <f t="shared" si="78"/>
        <v>19.999749999999999</v>
      </c>
      <c r="W178" s="40"/>
      <c r="X178" s="40">
        <f t="shared" si="79"/>
        <v>799.99</v>
      </c>
      <c r="Y178" s="40"/>
      <c r="AA178" s="46">
        <v>34</v>
      </c>
      <c r="AB178" s="46"/>
      <c r="AC178" s="48">
        <f t="shared" si="90"/>
        <v>813.17614520929112</v>
      </c>
      <c r="AD178" s="48"/>
      <c r="AE178" s="48">
        <f t="shared" si="80"/>
        <v>10.541172252712954</v>
      </c>
      <c r="AF178" s="48"/>
      <c r="AG178" s="48">
        <f t="shared" si="91"/>
        <v>20.329403630232278</v>
      </c>
      <c r="AH178" s="48"/>
      <c r="AI178" s="48">
        <f t="shared" si="81"/>
        <v>30.870575882945232</v>
      </c>
      <c r="AJ178" s="48"/>
      <c r="AK178" s="48">
        <f t="shared" si="82"/>
        <v>802.63497295657817</v>
      </c>
      <c r="AL178" s="48"/>
      <c r="AN178" s="55">
        <v>34</v>
      </c>
      <c r="AO178" s="55"/>
      <c r="AP178" s="57">
        <f t="shared" si="92"/>
        <v>503.77518235838096</v>
      </c>
      <c r="AQ178" s="57"/>
      <c r="AR178" s="57">
        <f t="shared" si="83"/>
        <v>13.288013627128889</v>
      </c>
      <c r="AS178" s="57"/>
      <c r="AT178" s="57">
        <f t="shared" si="93"/>
        <v>12.594379558959522</v>
      </c>
      <c r="AU178" s="57"/>
      <c r="AV178" s="57">
        <f t="shared" si="84"/>
        <v>25.882393186088411</v>
      </c>
      <c r="AW178" s="57"/>
      <c r="AX178" s="57">
        <f t="shared" si="85"/>
        <v>490.4871687312521</v>
      </c>
      <c r="AY178" s="57"/>
    </row>
    <row r="179" spans="1:51" x14ac:dyDescent="0.25">
      <c r="A179" s="27">
        <v>35</v>
      </c>
      <c r="B179" s="27"/>
      <c r="C179" s="31">
        <f t="shared" si="86"/>
        <v>346.66233333333321</v>
      </c>
      <c r="D179" s="31"/>
      <c r="E179" s="31">
        <f t="shared" si="75"/>
        <v>13.333166666666667</v>
      </c>
      <c r="F179" s="31"/>
      <c r="G179" s="31">
        <f t="shared" si="87"/>
        <v>8.6665583333333291</v>
      </c>
      <c r="H179" s="31"/>
      <c r="I179" s="31">
        <f t="shared" si="76"/>
        <v>21.999724999999998</v>
      </c>
      <c r="J179" s="31"/>
      <c r="K179" s="31">
        <f t="shared" si="77"/>
        <v>333.32916666666654</v>
      </c>
      <c r="L179" s="31"/>
      <c r="N179" s="37">
        <v>35</v>
      </c>
      <c r="O179" s="37"/>
      <c r="P179" s="39">
        <f t="shared" si="88"/>
        <v>799.99</v>
      </c>
      <c r="Q179" s="39"/>
      <c r="R179" s="39">
        <f>0</f>
        <v>0</v>
      </c>
      <c r="S179" s="39"/>
      <c r="T179" s="39">
        <f t="shared" si="89"/>
        <v>19.999749999999999</v>
      </c>
      <c r="U179" s="39"/>
      <c r="V179" s="39">
        <f t="shared" si="78"/>
        <v>19.999749999999999</v>
      </c>
      <c r="W179" s="39"/>
      <c r="X179" s="39">
        <f t="shared" si="79"/>
        <v>799.99</v>
      </c>
      <c r="Y179" s="39"/>
      <c r="AA179" s="45">
        <v>35</v>
      </c>
      <c r="AB179" s="45"/>
      <c r="AC179" s="47">
        <f t="shared" si="90"/>
        <v>802.63497295657817</v>
      </c>
      <c r="AD179" s="47"/>
      <c r="AE179" s="47">
        <f t="shared" si="80"/>
        <v>11.576465956104407</v>
      </c>
      <c r="AF179" s="47"/>
      <c r="AG179" s="47">
        <f t="shared" si="91"/>
        <v>20.065874323914453</v>
      </c>
      <c r="AH179" s="47"/>
      <c r="AI179" s="47">
        <f t="shared" si="81"/>
        <v>31.64234028001886</v>
      </c>
      <c r="AJ179" s="47"/>
      <c r="AK179" s="47">
        <f t="shared" si="82"/>
        <v>791.05850700047381</v>
      </c>
      <c r="AL179" s="47"/>
      <c r="AN179" s="54">
        <v>35</v>
      </c>
      <c r="AO179" s="54"/>
      <c r="AP179" s="56">
        <f t="shared" si="92"/>
        <v>490.4871687312521</v>
      </c>
      <c r="AQ179" s="56"/>
      <c r="AR179" s="56">
        <f t="shared" si="83"/>
        <v>13.620213967807109</v>
      </c>
      <c r="AS179" s="56"/>
      <c r="AT179" s="56">
        <f t="shared" si="93"/>
        <v>12.262179218281302</v>
      </c>
      <c r="AU179" s="56"/>
      <c r="AV179" s="56">
        <f t="shared" si="84"/>
        <v>25.882393186088411</v>
      </c>
      <c r="AW179" s="56"/>
      <c r="AX179" s="56">
        <f t="shared" si="85"/>
        <v>476.86695476344499</v>
      </c>
      <c r="AY179" s="56"/>
    </row>
    <row r="180" spans="1:51" x14ac:dyDescent="0.25">
      <c r="A180" s="28">
        <v>36</v>
      </c>
      <c r="B180" s="28"/>
      <c r="C180" s="32">
        <f t="shared" si="86"/>
        <v>333.32916666666654</v>
      </c>
      <c r="D180" s="32"/>
      <c r="E180" s="32">
        <f t="shared" si="75"/>
        <v>13.333166666666667</v>
      </c>
      <c r="F180" s="32"/>
      <c r="G180" s="32">
        <f t="shared" si="87"/>
        <v>8.333229166666662</v>
      </c>
      <c r="H180" s="32"/>
      <c r="I180" s="32">
        <f t="shared" si="76"/>
        <v>21.666395833333329</v>
      </c>
      <c r="J180" s="32"/>
      <c r="K180" s="32">
        <f t="shared" si="77"/>
        <v>319.99599999999987</v>
      </c>
      <c r="L180" s="32"/>
      <c r="N180" s="38">
        <v>36</v>
      </c>
      <c r="O180" s="38"/>
      <c r="P180" s="40">
        <f t="shared" si="88"/>
        <v>799.99</v>
      </c>
      <c r="Q180" s="40"/>
      <c r="R180" s="40">
        <f>0</f>
        <v>0</v>
      </c>
      <c r="S180" s="40"/>
      <c r="T180" s="40">
        <f t="shared" si="89"/>
        <v>19.999749999999999</v>
      </c>
      <c r="U180" s="40"/>
      <c r="V180" s="40">
        <f t="shared" si="78"/>
        <v>19.999749999999999</v>
      </c>
      <c r="W180" s="40"/>
      <c r="X180" s="40">
        <f t="shared" si="79"/>
        <v>799.99</v>
      </c>
      <c r="Y180" s="40"/>
      <c r="AA180" s="46">
        <v>36</v>
      </c>
      <c r="AB180" s="46"/>
      <c r="AC180" s="48">
        <f t="shared" si="90"/>
        <v>791.05850700047381</v>
      </c>
      <c r="AD180" s="48"/>
      <c r="AE180" s="48">
        <f t="shared" si="80"/>
        <v>12.656936112007493</v>
      </c>
      <c r="AF180" s="48"/>
      <c r="AG180" s="48">
        <f t="shared" si="91"/>
        <v>19.776462675011842</v>
      </c>
      <c r="AH180" s="48"/>
      <c r="AI180" s="48">
        <f t="shared" si="81"/>
        <v>32.433398787019335</v>
      </c>
      <c r="AJ180" s="48"/>
      <c r="AK180" s="48">
        <f t="shared" si="82"/>
        <v>778.40157088846627</v>
      </c>
      <c r="AL180" s="48"/>
      <c r="AN180" s="55">
        <v>36</v>
      </c>
      <c r="AO180" s="55"/>
      <c r="AP180" s="57">
        <f t="shared" si="92"/>
        <v>476.86695476344499</v>
      </c>
      <c r="AQ180" s="57"/>
      <c r="AR180" s="57">
        <f t="shared" si="83"/>
        <v>13.960719317002287</v>
      </c>
      <c r="AS180" s="57"/>
      <c r="AT180" s="57">
        <f t="shared" si="93"/>
        <v>11.921673869086124</v>
      </c>
      <c r="AU180" s="57"/>
      <c r="AV180" s="57">
        <f t="shared" si="84"/>
        <v>25.882393186088411</v>
      </c>
      <c r="AW180" s="57"/>
      <c r="AX180" s="57">
        <f t="shared" si="85"/>
        <v>462.90623544644268</v>
      </c>
      <c r="AY180" s="57"/>
    </row>
    <row r="181" spans="1:51" x14ac:dyDescent="0.25">
      <c r="A181" s="27">
        <v>37</v>
      </c>
      <c r="B181" s="27"/>
      <c r="C181" s="31">
        <f t="shared" si="86"/>
        <v>319.99599999999987</v>
      </c>
      <c r="D181" s="31"/>
      <c r="E181" s="31">
        <f t="shared" si="75"/>
        <v>13.333166666666667</v>
      </c>
      <c r="F181" s="31"/>
      <c r="G181" s="31">
        <f t="shared" si="87"/>
        <v>7.9998999999999958</v>
      </c>
      <c r="H181" s="31"/>
      <c r="I181" s="31">
        <f t="shared" si="76"/>
        <v>21.333066666666664</v>
      </c>
      <c r="J181" s="31"/>
      <c r="K181" s="31">
        <f t="shared" si="77"/>
        <v>306.6628333333332</v>
      </c>
      <c r="L181" s="31"/>
      <c r="N181" s="37">
        <v>37</v>
      </c>
      <c r="O181" s="37"/>
      <c r="P181" s="39">
        <f t="shared" si="88"/>
        <v>799.99</v>
      </c>
      <c r="Q181" s="39"/>
      <c r="R181" s="39">
        <f>0</f>
        <v>0</v>
      </c>
      <c r="S181" s="39"/>
      <c r="T181" s="39">
        <f t="shared" si="89"/>
        <v>19.999749999999999</v>
      </c>
      <c r="U181" s="39"/>
      <c r="V181" s="39">
        <f t="shared" si="78"/>
        <v>19.999749999999999</v>
      </c>
      <c r="W181" s="39"/>
      <c r="X181" s="39">
        <f t="shared" si="79"/>
        <v>799.99</v>
      </c>
      <c r="Y181" s="39"/>
      <c r="AA181" s="45">
        <v>37</v>
      </c>
      <c r="AB181" s="45"/>
      <c r="AC181" s="47">
        <f t="shared" si="90"/>
        <v>778.40157088846627</v>
      </c>
      <c r="AD181" s="47"/>
      <c r="AE181" s="47">
        <f t="shared" si="80"/>
        <v>13.784194484483155</v>
      </c>
      <c r="AF181" s="47"/>
      <c r="AG181" s="47">
        <f t="shared" si="91"/>
        <v>19.460039272211656</v>
      </c>
      <c r="AH181" s="47"/>
      <c r="AI181" s="47">
        <f t="shared" si="81"/>
        <v>33.244233756694811</v>
      </c>
      <c r="AJ181" s="47"/>
      <c r="AK181" s="47">
        <f t="shared" si="82"/>
        <v>764.61737640398314</v>
      </c>
      <c r="AL181" s="47"/>
      <c r="AN181" s="54">
        <v>37</v>
      </c>
      <c r="AO181" s="54"/>
      <c r="AP181" s="56">
        <f t="shared" si="92"/>
        <v>462.90623544644268</v>
      </c>
      <c r="AQ181" s="56"/>
      <c r="AR181" s="56">
        <f t="shared" si="83"/>
        <v>14.309737299927345</v>
      </c>
      <c r="AS181" s="56"/>
      <c r="AT181" s="56">
        <f t="shared" si="93"/>
        <v>11.572655886161066</v>
      </c>
      <c r="AU181" s="56"/>
      <c r="AV181" s="56">
        <f t="shared" si="84"/>
        <v>25.882393186088411</v>
      </c>
      <c r="AW181" s="56"/>
      <c r="AX181" s="56">
        <f t="shared" si="85"/>
        <v>448.59649814651533</v>
      </c>
      <c r="AY181" s="56"/>
    </row>
    <row r="182" spans="1:51" x14ac:dyDescent="0.25">
      <c r="A182" s="28">
        <v>38</v>
      </c>
      <c r="B182" s="28"/>
      <c r="C182" s="32">
        <f t="shared" si="86"/>
        <v>306.6628333333332</v>
      </c>
      <c r="D182" s="32"/>
      <c r="E182" s="32">
        <f t="shared" si="75"/>
        <v>13.333166666666667</v>
      </c>
      <c r="F182" s="32"/>
      <c r="G182" s="32">
        <f t="shared" si="87"/>
        <v>7.6665708333333296</v>
      </c>
      <c r="H182" s="32"/>
      <c r="I182" s="32">
        <f t="shared" si="76"/>
        <v>20.999737499999995</v>
      </c>
      <c r="J182" s="32"/>
      <c r="K182" s="32">
        <f t="shared" si="77"/>
        <v>293.32966666666653</v>
      </c>
      <c r="L182" s="32"/>
      <c r="N182" s="38">
        <v>38</v>
      </c>
      <c r="O182" s="38"/>
      <c r="P182" s="40">
        <f t="shared" si="88"/>
        <v>799.99</v>
      </c>
      <c r="Q182" s="40"/>
      <c r="R182" s="40">
        <f>0</f>
        <v>0</v>
      </c>
      <c r="S182" s="40"/>
      <c r="T182" s="40">
        <f t="shared" si="89"/>
        <v>19.999749999999999</v>
      </c>
      <c r="U182" s="40"/>
      <c r="V182" s="40">
        <f t="shared" si="78"/>
        <v>19.999749999999999</v>
      </c>
      <c r="W182" s="40"/>
      <c r="X182" s="40">
        <f t="shared" si="79"/>
        <v>799.99</v>
      </c>
      <c r="Y182" s="40"/>
      <c r="AA182" s="46">
        <v>38</v>
      </c>
      <c r="AB182" s="46"/>
      <c r="AC182" s="48">
        <f t="shared" si="90"/>
        <v>764.61737640398314</v>
      </c>
      <c r="AD182" s="48"/>
      <c r="AE182" s="48">
        <f t="shared" si="80"/>
        <v>14.959905190512597</v>
      </c>
      <c r="AF182" s="48"/>
      <c r="AG182" s="48">
        <f t="shared" si="91"/>
        <v>19.115434410099578</v>
      </c>
      <c r="AH182" s="48"/>
      <c r="AI182" s="48">
        <f t="shared" si="81"/>
        <v>34.075339600612175</v>
      </c>
      <c r="AJ182" s="48"/>
      <c r="AK182" s="48">
        <f t="shared" si="82"/>
        <v>749.65747121347056</v>
      </c>
      <c r="AL182" s="48"/>
      <c r="AN182" s="55">
        <v>38</v>
      </c>
      <c r="AO182" s="55"/>
      <c r="AP182" s="57">
        <f t="shared" si="92"/>
        <v>448.59649814651533</v>
      </c>
      <c r="AQ182" s="57"/>
      <c r="AR182" s="57">
        <f t="shared" si="83"/>
        <v>14.667480732425529</v>
      </c>
      <c r="AS182" s="57"/>
      <c r="AT182" s="57">
        <f t="shared" si="93"/>
        <v>11.214912453662881</v>
      </c>
      <c r="AU182" s="57"/>
      <c r="AV182" s="57">
        <f t="shared" si="84"/>
        <v>25.882393186088411</v>
      </c>
      <c r="AW182" s="57"/>
      <c r="AX182" s="57">
        <f t="shared" si="85"/>
        <v>433.9290174140898</v>
      </c>
      <c r="AY182" s="57"/>
    </row>
    <row r="183" spans="1:51" x14ac:dyDescent="0.25">
      <c r="A183" s="27">
        <v>39</v>
      </c>
      <c r="B183" s="27"/>
      <c r="C183" s="31">
        <f t="shared" si="86"/>
        <v>293.32966666666653</v>
      </c>
      <c r="D183" s="31"/>
      <c r="E183" s="31">
        <f t="shared" si="75"/>
        <v>13.333166666666667</v>
      </c>
      <c r="F183" s="31"/>
      <c r="G183" s="31">
        <f t="shared" si="87"/>
        <v>7.3332416666666624</v>
      </c>
      <c r="H183" s="31"/>
      <c r="I183" s="31">
        <f t="shared" si="76"/>
        <v>20.666408333333329</v>
      </c>
      <c r="J183" s="31"/>
      <c r="K183" s="31">
        <f t="shared" si="77"/>
        <v>279.99649999999986</v>
      </c>
      <c r="L183" s="31"/>
      <c r="N183" s="37">
        <v>39</v>
      </c>
      <c r="O183" s="37"/>
      <c r="P183" s="39">
        <f t="shared" si="88"/>
        <v>799.99</v>
      </c>
      <c r="Q183" s="39"/>
      <c r="R183" s="39">
        <f>0</f>
        <v>0</v>
      </c>
      <c r="S183" s="39"/>
      <c r="T183" s="39">
        <f t="shared" si="89"/>
        <v>19.999749999999999</v>
      </c>
      <c r="U183" s="39"/>
      <c r="V183" s="39">
        <f t="shared" si="78"/>
        <v>19.999749999999999</v>
      </c>
      <c r="W183" s="39"/>
      <c r="X183" s="39">
        <f t="shared" si="79"/>
        <v>799.99</v>
      </c>
      <c r="Y183" s="39"/>
      <c r="AA183" s="45">
        <v>39</v>
      </c>
      <c r="AB183" s="45"/>
      <c r="AC183" s="47">
        <f t="shared" si="90"/>
        <v>749.65747121347056</v>
      </c>
      <c r="AD183" s="47"/>
      <c r="AE183" s="47">
        <f t="shared" si="80"/>
        <v>16.185786310290723</v>
      </c>
      <c r="AF183" s="47"/>
      <c r="AG183" s="47">
        <f t="shared" si="91"/>
        <v>18.741436780336763</v>
      </c>
      <c r="AH183" s="47"/>
      <c r="AI183" s="47">
        <f t="shared" si="81"/>
        <v>34.927223090627486</v>
      </c>
      <c r="AJ183" s="47"/>
      <c r="AK183" s="47">
        <f t="shared" si="82"/>
        <v>733.47168490317983</v>
      </c>
      <c r="AL183" s="47"/>
      <c r="AN183" s="54">
        <v>39</v>
      </c>
      <c r="AO183" s="54"/>
      <c r="AP183" s="56">
        <f t="shared" si="92"/>
        <v>433.9290174140898</v>
      </c>
      <c r="AQ183" s="56"/>
      <c r="AR183" s="56">
        <f t="shared" si="83"/>
        <v>15.034167750736167</v>
      </c>
      <c r="AS183" s="56"/>
      <c r="AT183" s="56">
        <f t="shared" si="93"/>
        <v>10.848225435352244</v>
      </c>
      <c r="AU183" s="56"/>
      <c r="AV183" s="56">
        <f t="shared" si="84"/>
        <v>25.882393186088411</v>
      </c>
      <c r="AW183" s="56"/>
      <c r="AX183" s="56">
        <f t="shared" si="85"/>
        <v>418.89484966335363</v>
      </c>
      <c r="AY183" s="56"/>
    </row>
    <row r="184" spans="1:51" x14ac:dyDescent="0.25">
      <c r="A184" s="28">
        <v>40</v>
      </c>
      <c r="B184" s="28"/>
      <c r="C184" s="32">
        <f t="shared" si="86"/>
        <v>279.99649999999986</v>
      </c>
      <c r="D184" s="32"/>
      <c r="E184" s="32">
        <f t="shared" si="75"/>
        <v>13.333166666666667</v>
      </c>
      <c r="F184" s="32"/>
      <c r="G184" s="32">
        <f t="shared" si="87"/>
        <v>6.9999124999999962</v>
      </c>
      <c r="H184" s="32"/>
      <c r="I184" s="32">
        <f t="shared" si="76"/>
        <v>20.333079166666664</v>
      </c>
      <c r="J184" s="32"/>
      <c r="K184" s="32">
        <f t="shared" si="77"/>
        <v>266.66333333333318</v>
      </c>
      <c r="L184" s="32"/>
      <c r="N184" s="38">
        <v>40</v>
      </c>
      <c r="O184" s="38"/>
      <c r="P184" s="40">
        <f t="shared" si="88"/>
        <v>799.99</v>
      </c>
      <c r="Q184" s="40"/>
      <c r="R184" s="40">
        <f>0</f>
        <v>0</v>
      </c>
      <c r="S184" s="40"/>
      <c r="T184" s="40">
        <f t="shared" si="89"/>
        <v>19.999749999999999</v>
      </c>
      <c r="U184" s="40"/>
      <c r="V184" s="40">
        <f t="shared" si="78"/>
        <v>19.999749999999999</v>
      </c>
      <c r="W184" s="40"/>
      <c r="X184" s="40">
        <f t="shared" si="79"/>
        <v>799.99</v>
      </c>
      <c r="Y184" s="40"/>
      <c r="AA184" s="46">
        <v>40</v>
      </c>
      <c r="AB184" s="46"/>
      <c r="AC184" s="48">
        <f t="shared" si="90"/>
        <v>733.47168490317983</v>
      </c>
      <c r="AD184" s="48"/>
      <c r="AE184" s="48">
        <f t="shared" si="80"/>
        <v>17.463611545313668</v>
      </c>
      <c r="AF184" s="48"/>
      <c r="AG184" s="48">
        <f t="shared" si="91"/>
        <v>18.336792122579496</v>
      </c>
      <c r="AH184" s="48"/>
      <c r="AI184" s="48">
        <f t="shared" si="81"/>
        <v>35.800403667893164</v>
      </c>
      <c r="AJ184" s="48"/>
      <c r="AK184" s="48">
        <f t="shared" si="82"/>
        <v>716.00807335786612</v>
      </c>
      <c r="AL184" s="48"/>
      <c r="AN184" s="55">
        <v>40</v>
      </c>
      <c r="AO184" s="55"/>
      <c r="AP184" s="57">
        <f t="shared" si="92"/>
        <v>418.89484966335363</v>
      </c>
      <c r="AQ184" s="57"/>
      <c r="AR184" s="57">
        <f t="shared" si="83"/>
        <v>15.410021944504571</v>
      </c>
      <c r="AS184" s="57"/>
      <c r="AT184" s="57">
        <f t="shared" si="93"/>
        <v>10.47237124158384</v>
      </c>
      <c r="AU184" s="57"/>
      <c r="AV184" s="57">
        <f t="shared" si="84"/>
        <v>25.882393186088411</v>
      </c>
      <c r="AW184" s="57"/>
      <c r="AX184" s="57">
        <f t="shared" si="85"/>
        <v>403.48482771884903</v>
      </c>
      <c r="AY184" s="57"/>
    </row>
    <row r="185" spans="1:51" x14ac:dyDescent="0.25">
      <c r="A185" s="27">
        <v>41</v>
      </c>
      <c r="B185" s="27"/>
      <c r="C185" s="31">
        <f t="shared" si="86"/>
        <v>266.66333333333318</v>
      </c>
      <c r="D185" s="31"/>
      <c r="E185" s="31">
        <f t="shared" si="75"/>
        <v>13.333166666666667</v>
      </c>
      <c r="F185" s="31"/>
      <c r="G185" s="31">
        <f t="shared" si="87"/>
        <v>6.6665833333333291</v>
      </c>
      <c r="H185" s="31"/>
      <c r="I185" s="31">
        <f t="shared" si="76"/>
        <v>19.999749999999995</v>
      </c>
      <c r="J185" s="31"/>
      <c r="K185" s="31">
        <f t="shared" si="77"/>
        <v>253.33016666666651</v>
      </c>
      <c r="L185" s="31"/>
      <c r="N185" s="37">
        <v>41</v>
      </c>
      <c r="O185" s="37"/>
      <c r="P185" s="39">
        <f t="shared" si="88"/>
        <v>799.99</v>
      </c>
      <c r="Q185" s="39"/>
      <c r="R185" s="39">
        <f>0</f>
        <v>0</v>
      </c>
      <c r="S185" s="39"/>
      <c r="T185" s="39">
        <f t="shared" si="89"/>
        <v>19.999749999999999</v>
      </c>
      <c r="U185" s="39"/>
      <c r="V185" s="39">
        <f t="shared" si="78"/>
        <v>19.999749999999999</v>
      </c>
      <c r="W185" s="39"/>
      <c r="X185" s="39">
        <f t="shared" si="79"/>
        <v>799.99</v>
      </c>
      <c r="Y185" s="39"/>
      <c r="AA185" s="45">
        <v>41</v>
      </c>
      <c r="AB185" s="45"/>
      <c r="AC185" s="47">
        <f t="shared" si="90"/>
        <v>716.00807335786612</v>
      </c>
      <c r="AD185" s="47"/>
      <c r="AE185" s="47">
        <f t="shared" si="80"/>
        <v>18.795211925643841</v>
      </c>
      <c r="AF185" s="47"/>
      <c r="AG185" s="47">
        <f t="shared" si="91"/>
        <v>17.900201833946653</v>
      </c>
      <c r="AH185" s="47"/>
      <c r="AI185" s="47">
        <f t="shared" si="81"/>
        <v>36.695413759590494</v>
      </c>
      <c r="AJ185" s="47"/>
      <c r="AK185" s="47">
        <f t="shared" si="82"/>
        <v>697.21286143222233</v>
      </c>
      <c r="AL185" s="47"/>
      <c r="AN185" s="54">
        <v>41</v>
      </c>
      <c r="AO185" s="54"/>
      <c r="AP185" s="56">
        <f t="shared" si="92"/>
        <v>403.48482771884903</v>
      </c>
      <c r="AQ185" s="56"/>
      <c r="AR185" s="56">
        <f t="shared" si="83"/>
        <v>15.795272493117185</v>
      </c>
      <c r="AS185" s="56"/>
      <c r="AT185" s="56">
        <f t="shared" si="93"/>
        <v>10.087120692971226</v>
      </c>
      <c r="AU185" s="56"/>
      <c r="AV185" s="56">
        <f t="shared" si="84"/>
        <v>25.882393186088411</v>
      </c>
      <c r="AW185" s="56"/>
      <c r="AX185" s="56">
        <f t="shared" si="85"/>
        <v>387.68955522573185</v>
      </c>
      <c r="AY185" s="56"/>
    </row>
    <row r="186" spans="1:51" x14ac:dyDescent="0.25">
      <c r="A186" s="28">
        <v>42</v>
      </c>
      <c r="B186" s="28"/>
      <c r="C186" s="32">
        <f t="shared" si="86"/>
        <v>253.33016666666651</v>
      </c>
      <c r="D186" s="32"/>
      <c r="E186" s="32">
        <f t="shared" si="75"/>
        <v>13.333166666666667</v>
      </c>
      <c r="F186" s="32"/>
      <c r="G186" s="32">
        <f t="shared" si="87"/>
        <v>6.333254166666662</v>
      </c>
      <c r="H186" s="32"/>
      <c r="I186" s="32">
        <f t="shared" si="76"/>
        <v>19.66642083333333</v>
      </c>
      <c r="J186" s="32"/>
      <c r="K186" s="32">
        <f t="shared" si="77"/>
        <v>239.99699999999984</v>
      </c>
      <c r="L186" s="32"/>
      <c r="N186" s="38">
        <v>42</v>
      </c>
      <c r="O186" s="38"/>
      <c r="P186" s="40">
        <f t="shared" si="88"/>
        <v>799.99</v>
      </c>
      <c r="Q186" s="40"/>
      <c r="R186" s="40">
        <f>0</f>
        <v>0</v>
      </c>
      <c r="S186" s="40"/>
      <c r="T186" s="40">
        <f t="shared" si="89"/>
        <v>19.999749999999999</v>
      </c>
      <c r="U186" s="40"/>
      <c r="V186" s="40">
        <f t="shared" si="78"/>
        <v>19.999749999999999</v>
      </c>
      <c r="W186" s="40"/>
      <c r="X186" s="40">
        <f t="shared" si="79"/>
        <v>799.99</v>
      </c>
      <c r="Y186" s="40"/>
      <c r="AA186" s="46">
        <v>42</v>
      </c>
      <c r="AB186" s="46"/>
      <c r="AC186" s="48">
        <f t="shared" si="90"/>
        <v>697.21286143222233</v>
      </c>
      <c r="AD186" s="48"/>
      <c r="AE186" s="48">
        <f t="shared" si="80"/>
        <v>20.182477567774693</v>
      </c>
      <c r="AF186" s="48"/>
      <c r="AG186" s="48">
        <f t="shared" si="91"/>
        <v>17.430321535805557</v>
      </c>
      <c r="AH186" s="48"/>
      <c r="AI186" s="48">
        <f t="shared" si="81"/>
        <v>37.612799103580251</v>
      </c>
      <c r="AJ186" s="48"/>
      <c r="AK186" s="48">
        <f t="shared" si="82"/>
        <v>677.03038386444769</v>
      </c>
      <c r="AL186" s="48"/>
      <c r="AN186" s="55">
        <v>42</v>
      </c>
      <c r="AO186" s="55"/>
      <c r="AP186" s="57">
        <f t="shared" si="92"/>
        <v>387.68955522573185</v>
      </c>
      <c r="AQ186" s="57"/>
      <c r="AR186" s="57">
        <f t="shared" si="83"/>
        <v>16.190154305445116</v>
      </c>
      <c r="AS186" s="57"/>
      <c r="AT186" s="57">
        <f t="shared" si="93"/>
        <v>9.6922388806432949</v>
      </c>
      <c r="AU186" s="57"/>
      <c r="AV186" s="57">
        <f t="shared" si="84"/>
        <v>25.882393186088411</v>
      </c>
      <c r="AW186" s="57"/>
      <c r="AX186" s="57">
        <f t="shared" si="85"/>
        <v>371.49940092028675</v>
      </c>
      <c r="AY186" s="57"/>
    </row>
    <row r="187" spans="1:51" x14ac:dyDescent="0.25">
      <c r="A187" s="27">
        <v>43</v>
      </c>
      <c r="B187" s="27"/>
      <c r="C187" s="31">
        <f t="shared" si="86"/>
        <v>239.99699999999984</v>
      </c>
      <c r="D187" s="31"/>
      <c r="E187" s="31">
        <f t="shared" si="75"/>
        <v>13.333166666666667</v>
      </c>
      <c r="F187" s="31"/>
      <c r="G187" s="31">
        <f t="shared" si="87"/>
        <v>5.9999249999999957</v>
      </c>
      <c r="H187" s="31"/>
      <c r="I187" s="31">
        <f t="shared" si="76"/>
        <v>19.333091666666661</v>
      </c>
      <c r="J187" s="31"/>
      <c r="K187" s="31">
        <f t="shared" si="77"/>
        <v>226.66383333333317</v>
      </c>
      <c r="L187" s="31"/>
      <c r="N187" s="37">
        <v>43</v>
      </c>
      <c r="O187" s="37"/>
      <c r="P187" s="39">
        <f t="shared" si="88"/>
        <v>799.99</v>
      </c>
      <c r="Q187" s="39"/>
      <c r="R187" s="39">
        <f>0</f>
        <v>0</v>
      </c>
      <c r="S187" s="39"/>
      <c r="T187" s="39">
        <f t="shared" si="89"/>
        <v>19.999749999999999</v>
      </c>
      <c r="U187" s="39"/>
      <c r="V187" s="39">
        <f t="shared" si="78"/>
        <v>19.999749999999999</v>
      </c>
      <c r="W187" s="39"/>
      <c r="X187" s="39">
        <f t="shared" si="79"/>
        <v>799.99</v>
      </c>
      <c r="Y187" s="39"/>
      <c r="AA187" s="45">
        <v>43</v>
      </c>
      <c r="AB187" s="45"/>
      <c r="AC187" s="47">
        <f t="shared" si="90"/>
        <v>677.03038386444769</v>
      </c>
      <c r="AD187" s="47"/>
      <c r="AE187" s="47">
        <f t="shared" si="80"/>
        <v>21.627359484558571</v>
      </c>
      <c r="AF187" s="47"/>
      <c r="AG187" s="47">
        <f t="shared" si="91"/>
        <v>16.92575959661119</v>
      </c>
      <c r="AH187" s="47"/>
      <c r="AI187" s="47">
        <f t="shared" si="81"/>
        <v>38.553119081169761</v>
      </c>
      <c r="AJ187" s="47"/>
      <c r="AK187" s="47">
        <f t="shared" si="82"/>
        <v>655.40302437988908</v>
      </c>
      <c r="AL187" s="47"/>
      <c r="AN187" s="54">
        <v>43</v>
      </c>
      <c r="AO187" s="54"/>
      <c r="AP187" s="56">
        <f t="shared" si="92"/>
        <v>371.49940092028675</v>
      </c>
      <c r="AQ187" s="56"/>
      <c r="AR187" s="56">
        <f t="shared" si="83"/>
        <v>16.594908163081243</v>
      </c>
      <c r="AS187" s="56"/>
      <c r="AT187" s="56">
        <f t="shared" si="93"/>
        <v>9.2874850230071679</v>
      </c>
      <c r="AU187" s="56"/>
      <c r="AV187" s="56">
        <f t="shared" si="84"/>
        <v>25.882393186088411</v>
      </c>
      <c r="AW187" s="56"/>
      <c r="AX187" s="56">
        <f t="shared" si="85"/>
        <v>354.9044927572055</v>
      </c>
      <c r="AY187" s="56"/>
    </row>
    <row r="188" spans="1:51" x14ac:dyDescent="0.25">
      <c r="A188" s="28">
        <v>44</v>
      </c>
      <c r="B188" s="28"/>
      <c r="C188" s="32">
        <f t="shared" si="86"/>
        <v>226.66383333333317</v>
      </c>
      <c r="D188" s="32"/>
      <c r="E188" s="32">
        <f t="shared" si="75"/>
        <v>13.333166666666667</v>
      </c>
      <c r="F188" s="32"/>
      <c r="G188" s="32">
        <f t="shared" si="87"/>
        <v>5.6665958333333286</v>
      </c>
      <c r="H188" s="32"/>
      <c r="I188" s="32">
        <f t="shared" si="76"/>
        <v>18.999762499999996</v>
      </c>
      <c r="J188" s="32"/>
      <c r="K188" s="32">
        <f t="shared" si="77"/>
        <v>213.3306666666665</v>
      </c>
      <c r="L188" s="32"/>
      <c r="N188" s="38">
        <v>44</v>
      </c>
      <c r="O188" s="38"/>
      <c r="P188" s="40">
        <f t="shared" si="88"/>
        <v>799.99</v>
      </c>
      <c r="Q188" s="40"/>
      <c r="R188" s="40">
        <f>0</f>
        <v>0</v>
      </c>
      <c r="S188" s="40"/>
      <c r="T188" s="40">
        <f t="shared" si="89"/>
        <v>19.999749999999999</v>
      </c>
      <c r="U188" s="40"/>
      <c r="V188" s="40">
        <f t="shared" si="78"/>
        <v>19.999749999999999</v>
      </c>
      <c r="W188" s="40"/>
      <c r="X188" s="40">
        <f t="shared" si="79"/>
        <v>799.99</v>
      </c>
      <c r="Y188" s="40"/>
      <c r="AA188" s="46">
        <v>44</v>
      </c>
      <c r="AB188" s="46"/>
      <c r="AC188" s="48">
        <f t="shared" si="90"/>
        <v>655.40302437988908</v>
      </c>
      <c r="AD188" s="48"/>
      <c r="AE188" s="48">
        <f t="shared" si="80"/>
        <v>23.131871448701769</v>
      </c>
      <c r="AF188" s="48"/>
      <c r="AG188" s="48">
        <f t="shared" si="91"/>
        <v>16.385075609497225</v>
      </c>
      <c r="AH188" s="48"/>
      <c r="AI188" s="48">
        <f t="shared" si="81"/>
        <v>39.516947058198994</v>
      </c>
      <c r="AJ188" s="48"/>
      <c r="AK188" s="48">
        <f t="shared" si="82"/>
        <v>632.27115293118732</v>
      </c>
      <c r="AL188" s="48"/>
      <c r="AN188" s="55">
        <v>44</v>
      </c>
      <c r="AO188" s="55"/>
      <c r="AP188" s="57">
        <f t="shared" si="92"/>
        <v>354.9044927572055</v>
      </c>
      <c r="AQ188" s="57"/>
      <c r="AR188" s="57">
        <f t="shared" si="83"/>
        <v>17.009780867158273</v>
      </c>
      <c r="AS188" s="57"/>
      <c r="AT188" s="57">
        <f t="shared" si="93"/>
        <v>8.8726123189301376</v>
      </c>
      <c r="AU188" s="57"/>
      <c r="AV188" s="57">
        <f t="shared" si="84"/>
        <v>25.882393186088411</v>
      </c>
      <c r="AW188" s="57"/>
      <c r="AX188" s="57">
        <f t="shared" si="85"/>
        <v>337.89471189004723</v>
      </c>
      <c r="AY188" s="57"/>
    </row>
    <row r="189" spans="1:51" x14ac:dyDescent="0.25">
      <c r="A189" s="27">
        <v>45</v>
      </c>
      <c r="B189" s="27"/>
      <c r="C189" s="31">
        <f t="shared" si="86"/>
        <v>213.3306666666665</v>
      </c>
      <c r="D189" s="31"/>
      <c r="E189" s="31">
        <f t="shared" si="75"/>
        <v>13.333166666666667</v>
      </c>
      <c r="F189" s="31"/>
      <c r="G189" s="31">
        <f t="shared" si="87"/>
        <v>5.3332666666666624</v>
      </c>
      <c r="H189" s="31"/>
      <c r="I189" s="31">
        <f t="shared" si="76"/>
        <v>18.66643333333333</v>
      </c>
      <c r="J189" s="31"/>
      <c r="K189" s="31">
        <f t="shared" si="77"/>
        <v>199.99749999999983</v>
      </c>
      <c r="L189" s="31"/>
      <c r="N189" s="37">
        <v>45</v>
      </c>
      <c r="O189" s="37"/>
      <c r="P189" s="39">
        <f t="shared" si="88"/>
        <v>799.99</v>
      </c>
      <c r="Q189" s="39"/>
      <c r="R189" s="39">
        <f>0</f>
        <v>0</v>
      </c>
      <c r="S189" s="39"/>
      <c r="T189" s="39">
        <f t="shared" si="89"/>
        <v>19.999749999999999</v>
      </c>
      <c r="U189" s="39"/>
      <c r="V189" s="39">
        <f t="shared" si="78"/>
        <v>19.999749999999999</v>
      </c>
      <c r="W189" s="39"/>
      <c r="X189" s="39">
        <f t="shared" si="79"/>
        <v>799.99</v>
      </c>
      <c r="Y189" s="39"/>
      <c r="AA189" s="45">
        <v>45</v>
      </c>
      <c r="AB189" s="45"/>
      <c r="AC189" s="47">
        <f t="shared" si="90"/>
        <v>632.27115293118732</v>
      </c>
      <c r="AD189" s="47"/>
      <c r="AE189" s="47">
        <f t="shared" si="80"/>
        <v>24.698091911374295</v>
      </c>
      <c r="AF189" s="47"/>
      <c r="AG189" s="47">
        <f t="shared" si="91"/>
        <v>15.806778823279682</v>
      </c>
      <c r="AH189" s="47"/>
      <c r="AI189" s="47">
        <f t="shared" si="81"/>
        <v>40.504870734653977</v>
      </c>
      <c r="AJ189" s="47"/>
      <c r="AK189" s="47">
        <f t="shared" si="82"/>
        <v>607.57306101981305</v>
      </c>
      <c r="AL189" s="47"/>
      <c r="AN189" s="54">
        <v>45</v>
      </c>
      <c r="AO189" s="54"/>
      <c r="AP189" s="56">
        <f t="shared" si="92"/>
        <v>337.89471189004723</v>
      </c>
      <c r="AQ189" s="56"/>
      <c r="AR189" s="56">
        <f t="shared" si="83"/>
        <v>17.435025388837232</v>
      </c>
      <c r="AS189" s="56"/>
      <c r="AT189" s="56">
        <f t="shared" si="93"/>
        <v>8.4473677972511805</v>
      </c>
      <c r="AU189" s="56"/>
      <c r="AV189" s="56">
        <f t="shared" si="84"/>
        <v>25.882393186088411</v>
      </c>
      <c r="AW189" s="56"/>
      <c r="AX189" s="56">
        <f t="shared" si="85"/>
        <v>320.45968650121</v>
      </c>
      <c r="AY189" s="56"/>
    </row>
    <row r="190" spans="1:51" x14ac:dyDescent="0.25">
      <c r="A190" s="28">
        <v>46</v>
      </c>
      <c r="B190" s="28"/>
      <c r="C190" s="32">
        <f t="shared" si="86"/>
        <v>199.99749999999983</v>
      </c>
      <c r="D190" s="32"/>
      <c r="E190" s="32">
        <f t="shared" si="75"/>
        <v>13.333166666666667</v>
      </c>
      <c r="F190" s="32"/>
      <c r="G190" s="32">
        <f t="shared" si="87"/>
        <v>4.9999374999999953</v>
      </c>
      <c r="H190" s="32"/>
      <c r="I190" s="32">
        <f t="shared" si="76"/>
        <v>18.333104166666661</v>
      </c>
      <c r="J190" s="32"/>
      <c r="K190" s="32">
        <f t="shared" si="77"/>
        <v>186.66433333333316</v>
      </c>
      <c r="L190" s="32"/>
      <c r="N190" s="38">
        <v>46</v>
      </c>
      <c r="O190" s="38"/>
      <c r="P190" s="40">
        <f t="shared" si="88"/>
        <v>799.99</v>
      </c>
      <c r="Q190" s="40"/>
      <c r="R190" s="40">
        <f>0</f>
        <v>0</v>
      </c>
      <c r="S190" s="40"/>
      <c r="T190" s="40">
        <f t="shared" si="89"/>
        <v>19.999749999999999</v>
      </c>
      <c r="U190" s="40"/>
      <c r="V190" s="40">
        <f t="shared" si="78"/>
        <v>19.999749999999999</v>
      </c>
      <c r="W190" s="40"/>
      <c r="X190" s="40">
        <f t="shared" si="79"/>
        <v>799.99</v>
      </c>
      <c r="Y190" s="40"/>
      <c r="AA190" s="46">
        <v>46</v>
      </c>
      <c r="AB190" s="46"/>
      <c r="AC190" s="48">
        <f t="shared" si="90"/>
        <v>607.57306101981305</v>
      </c>
      <c r="AD190" s="48"/>
      <c r="AE190" s="48">
        <f t="shared" si="80"/>
        <v>26.328165977524989</v>
      </c>
      <c r="AF190" s="48"/>
      <c r="AG190" s="48">
        <f t="shared" si="91"/>
        <v>15.189326525495325</v>
      </c>
      <c r="AH190" s="48"/>
      <c r="AI190" s="48">
        <f t="shared" si="81"/>
        <v>41.517492503020314</v>
      </c>
      <c r="AJ190" s="48"/>
      <c r="AK190" s="48">
        <f t="shared" si="82"/>
        <v>581.24489504228802</v>
      </c>
      <c r="AL190" s="48"/>
      <c r="AN190" s="55">
        <v>46</v>
      </c>
      <c r="AO190" s="55"/>
      <c r="AP190" s="57">
        <f t="shared" si="92"/>
        <v>320.45968650121</v>
      </c>
      <c r="AQ190" s="57"/>
      <c r="AR190" s="57">
        <f t="shared" si="83"/>
        <v>17.870901023558162</v>
      </c>
      <c r="AS190" s="57"/>
      <c r="AT190" s="57">
        <f t="shared" si="93"/>
        <v>8.0114921625302493</v>
      </c>
      <c r="AU190" s="57"/>
      <c r="AV190" s="57">
        <f t="shared" si="84"/>
        <v>25.882393186088411</v>
      </c>
      <c r="AW190" s="57"/>
      <c r="AX190" s="57">
        <f t="shared" si="85"/>
        <v>302.58878547765187</v>
      </c>
      <c r="AY190" s="57"/>
    </row>
    <row r="191" spans="1:51" x14ac:dyDescent="0.25">
      <c r="A191" s="27">
        <v>47</v>
      </c>
      <c r="B191" s="27"/>
      <c r="C191" s="31">
        <f t="shared" si="86"/>
        <v>186.66433333333316</v>
      </c>
      <c r="D191" s="31"/>
      <c r="E191" s="31">
        <f t="shared" si="75"/>
        <v>13.333166666666667</v>
      </c>
      <c r="F191" s="31"/>
      <c r="G191" s="31">
        <f t="shared" si="87"/>
        <v>4.666608333333329</v>
      </c>
      <c r="H191" s="31"/>
      <c r="I191" s="31">
        <f t="shared" si="76"/>
        <v>17.999774999999996</v>
      </c>
      <c r="J191" s="31"/>
      <c r="K191" s="31">
        <f t="shared" si="77"/>
        <v>173.33116666666649</v>
      </c>
      <c r="L191" s="31"/>
      <c r="N191" s="37">
        <v>47</v>
      </c>
      <c r="O191" s="37"/>
      <c r="P191" s="39">
        <f t="shared" si="88"/>
        <v>799.99</v>
      </c>
      <c r="Q191" s="39"/>
      <c r="R191" s="39">
        <f>0</f>
        <v>0</v>
      </c>
      <c r="S191" s="39"/>
      <c r="T191" s="39">
        <f t="shared" si="89"/>
        <v>19.999749999999999</v>
      </c>
      <c r="U191" s="39"/>
      <c r="V191" s="39">
        <f t="shared" si="78"/>
        <v>19.999749999999999</v>
      </c>
      <c r="W191" s="39"/>
      <c r="X191" s="39">
        <f t="shared" si="79"/>
        <v>799.99</v>
      </c>
      <c r="Y191" s="39"/>
      <c r="AA191" s="45">
        <v>47</v>
      </c>
      <c r="AB191" s="45"/>
      <c r="AC191" s="47">
        <f t="shared" si="90"/>
        <v>581.24489504228802</v>
      </c>
      <c r="AD191" s="47"/>
      <c r="AE191" s="47">
        <f t="shared" si="80"/>
        <v>28.024307439538632</v>
      </c>
      <c r="AF191" s="47"/>
      <c r="AG191" s="47">
        <f t="shared" si="91"/>
        <v>14.531122376057199</v>
      </c>
      <c r="AH191" s="47"/>
      <c r="AI191" s="47">
        <f t="shared" si="81"/>
        <v>42.555429815595829</v>
      </c>
      <c r="AJ191" s="47"/>
      <c r="AK191" s="47">
        <f t="shared" si="82"/>
        <v>553.22058760274945</v>
      </c>
      <c r="AL191" s="47"/>
      <c r="AN191" s="54">
        <v>47</v>
      </c>
      <c r="AO191" s="54"/>
      <c r="AP191" s="56">
        <f t="shared" si="92"/>
        <v>302.58878547765187</v>
      </c>
      <c r="AQ191" s="56"/>
      <c r="AR191" s="56">
        <f t="shared" si="83"/>
        <v>18.317673549147116</v>
      </c>
      <c r="AS191" s="56"/>
      <c r="AT191" s="56">
        <f t="shared" si="93"/>
        <v>7.5647196369412963</v>
      </c>
      <c r="AU191" s="56"/>
      <c r="AV191" s="56">
        <f t="shared" si="84"/>
        <v>25.882393186088411</v>
      </c>
      <c r="AW191" s="56"/>
      <c r="AX191" s="56">
        <f t="shared" si="85"/>
        <v>284.27111192850475</v>
      </c>
      <c r="AY191" s="56"/>
    </row>
    <row r="192" spans="1:51" x14ac:dyDescent="0.25">
      <c r="A192" s="28">
        <v>48</v>
      </c>
      <c r="B192" s="28"/>
      <c r="C192" s="32">
        <f t="shared" si="86"/>
        <v>173.33116666666649</v>
      </c>
      <c r="D192" s="32"/>
      <c r="E192" s="32">
        <f t="shared" si="75"/>
        <v>13.333166666666667</v>
      </c>
      <c r="F192" s="32"/>
      <c r="G192" s="32">
        <f t="shared" si="87"/>
        <v>4.3332791666666619</v>
      </c>
      <c r="H192" s="32"/>
      <c r="I192" s="32">
        <f t="shared" si="76"/>
        <v>17.666445833333327</v>
      </c>
      <c r="J192" s="32"/>
      <c r="K192" s="32">
        <f t="shared" si="77"/>
        <v>159.99799999999982</v>
      </c>
      <c r="L192" s="32"/>
      <c r="N192" s="38">
        <v>48</v>
      </c>
      <c r="O192" s="38"/>
      <c r="P192" s="40">
        <f t="shared" si="88"/>
        <v>799.99</v>
      </c>
      <c r="Q192" s="40"/>
      <c r="R192" s="40">
        <f>0</f>
        <v>0</v>
      </c>
      <c r="S192" s="40"/>
      <c r="T192" s="40">
        <f t="shared" si="89"/>
        <v>19.999749999999999</v>
      </c>
      <c r="U192" s="40"/>
      <c r="V192" s="40">
        <f t="shared" si="78"/>
        <v>19.999749999999999</v>
      </c>
      <c r="W192" s="40"/>
      <c r="X192" s="40">
        <f t="shared" si="79"/>
        <v>799.99</v>
      </c>
      <c r="Y192" s="40"/>
      <c r="AA192" s="46">
        <v>48</v>
      </c>
      <c r="AB192" s="46"/>
      <c r="AC192" s="48">
        <f t="shared" si="90"/>
        <v>553.22058760274945</v>
      </c>
      <c r="AD192" s="48"/>
      <c r="AE192" s="48">
        <f t="shared" si="80"/>
        <v>29.78880087091699</v>
      </c>
      <c r="AF192" s="48"/>
      <c r="AG192" s="48">
        <f t="shared" si="91"/>
        <v>13.830514690068735</v>
      </c>
      <c r="AH192" s="48"/>
      <c r="AI192" s="48">
        <f t="shared" si="81"/>
        <v>43.619315560985726</v>
      </c>
      <c r="AJ192" s="48"/>
      <c r="AK192" s="48">
        <f t="shared" si="82"/>
        <v>523.4317867318324</v>
      </c>
      <c r="AL192" s="48"/>
      <c r="AN192" s="55">
        <v>48</v>
      </c>
      <c r="AO192" s="55"/>
      <c r="AP192" s="57">
        <f t="shared" si="92"/>
        <v>284.27111192850475</v>
      </c>
      <c r="AQ192" s="57"/>
      <c r="AR192" s="57">
        <f t="shared" si="83"/>
        <v>18.775615387875792</v>
      </c>
      <c r="AS192" s="57"/>
      <c r="AT192" s="57">
        <f t="shared" si="93"/>
        <v>7.1067777982126179</v>
      </c>
      <c r="AU192" s="57"/>
      <c r="AV192" s="57">
        <f t="shared" si="84"/>
        <v>25.882393186088411</v>
      </c>
      <c r="AW192" s="57"/>
      <c r="AX192" s="57">
        <f t="shared" si="85"/>
        <v>265.49549654062895</v>
      </c>
      <c r="AY192" s="57"/>
    </row>
    <row r="193" spans="1:51" x14ac:dyDescent="0.25">
      <c r="A193" s="27">
        <v>49</v>
      </c>
      <c r="B193" s="27"/>
      <c r="C193" s="31">
        <f t="shared" si="86"/>
        <v>159.99799999999982</v>
      </c>
      <c r="D193" s="31"/>
      <c r="E193" s="31">
        <f t="shared" si="75"/>
        <v>13.333166666666667</v>
      </c>
      <c r="F193" s="31"/>
      <c r="G193" s="31">
        <f t="shared" si="87"/>
        <v>3.9999499999999952</v>
      </c>
      <c r="H193" s="31"/>
      <c r="I193" s="31">
        <f t="shared" si="76"/>
        <v>17.333116666666662</v>
      </c>
      <c r="J193" s="31"/>
      <c r="K193" s="31">
        <f t="shared" si="77"/>
        <v>146.66483333333315</v>
      </c>
      <c r="L193" s="31"/>
      <c r="N193" s="37">
        <v>49</v>
      </c>
      <c r="O193" s="37"/>
      <c r="P193" s="39">
        <f t="shared" si="88"/>
        <v>799.99</v>
      </c>
      <c r="Q193" s="39"/>
      <c r="R193" s="39">
        <f>0</f>
        <v>0</v>
      </c>
      <c r="S193" s="39"/>
      <c r="T193" s="39">
        <f t="shared" si="89"/>
        <v>19.999749999999999</v>
      </c>
      <c r="U193" s="39"/>
      <c r="V193" s="39">
        <f t="shared" si="78"/>
        <v>19.999749999999999</v>
      </c>
      <c r="W193" s="39"/>
      <c r="X193" s="39">
        <f t="shared" si="79"/>
        <v>799.99</v>
      </c>
      <c r="Y193" s="39"/>
      <c r="AA193" s="45">
        <v>49</v>
      </c>
      <c r="AB193" s="45"/>
      <c r="AC193" s="47">
        <f t="shared" si="90"/>
        <v>523.4317867318324</v>
      </c>
      <c r="AD193" s="47"/>
      <c r="AE193" s="47">
        <f t="shared" si="80"/>
        <v>31.624003781714549</v>
      </c>
      <c r="AF193" s="47"/>
      <c r="AG193" s="47">
        <f t="shared" si="91"/>
        <v>13.08579466829581</v>
      </c>
      <c r="AH193" s="47"/>
      <c r="AI193" s="47">
        <f t="shared" si="81"/>
        <v>44.709798450010361</v>
      </c>
      <c r="AJ193" s="47"/>
      <c r="AK193" s="47">
        <f t="shared" si="82"/>
        <v>491.80778295011783</v>
      </c>
      <c r="AL193" s="47"/>
      <c r="AN193" s="54">
        <v>49</v>
      </c>
      <c r="AO193" s="54"/>
      <c r="AP193" s="56">
        <f t="shared" si="92"/>
        <v>265.49549654062895</v>
      </c>
      <c r="AQ193" s="56"/>
      <c r="AR193" s="56">
        <f t="shared" si="83"/>
        <v>19.245005772572689</v>
      </c>
      <c r="AS193" s="56"/>
      <c r="AT193" s="56">
        <f t="shared" si="93"/>
        <v>6.6373874135157234</v>
      </c>
      <c r="AU193" s="56"/>
      <c r="AV193" s="56">
        <f t="shared" si="84"/>
        <v>25.882393186088411</v>
      </c>
      <c r="AW193" s="56"/>
      <c r="AX193" s="56">
        <f t="shared" si="85"/>
        <v>246.25049076805627</v>
      </c>
      <c r="AY193" s="56"/>
    </row>
    <row r="194" spans="1:51" x14ac:dyDescent="0.25">
      <c r="A194" s="28">
        <v>50</v>
      </c>
      <c r="B194" s="28"/>
      <c r="C194" s="32">
        <f t="shared" si="86"/>
        <v>146.66483333333315</v>
      </c>
      <c r="D194" s="32"/>
      <c r="E194" s="32">
        <f t="shared" si="75"/>
        <v>13.333166666666667</v>
      </c>
      <c r="F194" s="32"/>
      <c r="G194" s="32">
        <f t="shared" si="87"/>
        <v>3.6666208333333286</v>
      </c>
      <c r="H194" s="32"/>
      <c r="I194" s="32">
        <f t="shared" si="76"/>
        <v>16.999787499999996</v>
      </c>
      <c r="J194" s="32"/>
      <c r="K194" s="32">
        <f t="shared" si="77"/>
        <v>133.33166666666648</v>
      </c>
      <c r="L194" s="32"/>
      <c r="N194" s="38">
        <v>50</v>
      </c>
      <c r="O194" s="38"/>
      <c r="P194" s="40">
        <f t="shared" si="88"/>
        <v>799.99</v>
      </c>
      <c r="Q194" s="40"/>
      <c r="R194" s="40">
        <f>0</f>
        <v>0</v>
      </c>
      <c r="S194" s="40"/>
      <c r="T194" s="40">
        <f t="shared" si="89"/>
        <v>19.999749999999999</v>
      </c>
      <c r="U194" s="40"/>
      <c r="V194" s="40">
        <f t="shared" si="78"/>
        <v>19.999749999999999</v>
      </c>
      <c r="W194" s="40"/>
      <c r="X194" s="40">
        <f t="shared" si="79"/>
        <v>799.99</v>
      </c>
      <c r="Y194" s="40"/>
      <c r="AA194" s="46">
        <v>50</v>
      </c>
      <c r="AB194" s="46"/>
      <c r="AC194" s="48">
        <f t="shared" si="90"/>
        <v>491.80778295011783</v>
      </c>
      <c r="AD194" s="48"/>
      <c r="AE194" s="48">
        <f t="shared" si="80"/>
        <v>33.532348837507676</v>
      </c>
      <c r="AF194" s="48"/>
      <c r="AG194" s="48">
        <f t="shared" si="91"/>
        <v>12.295194573752944</v>
      </c>
      <c r="AH194" s="48"/>
      <c r="AI194" s="48">
        <f t="shared" si="81"/>
        <v>45.827543411260621</v>
      </c>
      <c r="AJ194" s="48"/>
      <c r="AK194" s="48">
        <f t="shared" si="82"/>
        <v>458.27543411261013</v>
      </c>
      <c r="AL194" s="48"/>
      <c r="AN194" s="55">
        <v>50</v>
      </c>
      <c r="AO194" s="55"/>
      <c r="AP194" s="57">
        <f t="shared" si="92"/>
        <v>246.25049076805627</v>
      </c>
      <c r="AQ194" s="57"/>
      <c r="AR194" s="57">
        <f t="shared" si="83"/>
        <v>19.726130916887005</v>
      </c>
      <c r="AS194" s="57"/>
      <c r="AT194" s="57">
        <f t="shared" si="93"/>
        <v>6.156262269201406</v>
      </c>
      <c r="AU194" s="57"/>
      <c r="AV194" s="57">
        <f t="shared" si="84"/>
        <v>25.882393186088411</v>
      </c>
      <c r="AW194" s="57"/>
      <c r="AX194" s="57">
        <f t="shared" si="85"/>
        <v>226.52435985116927</v>
      </c>
      <c r="AY194" s="57"/>
    </row>
    <row r="195" spans="1:51" x14ac:dyDescent="0.25">
      <c r="A195" s="27">
        <v>51</v>
      </c>
      <c r="B195" s="27"/>
      <c r="C195" s="31">
        <f t="shared" si="86"/>
        <v>133.33166666666648</v>
      </c>
      <c r="D195" s="31"/>
      <c r="E195" s="31">
        <f t="shared" si="75"/>
        <v>13.333166666666667</v>
      </c>
      <c r="F195" s="31"/>
      <c r="G195" s="31">
        <f t="shared" si="87"/>
        <v>3.3332916666666619</v>
      </c>
      <c r="H195" s="31"/>
      <c r="I195" s="31">
        <f t="shared" si="76"/>
        <v>16.666458333333328</v>
      </c>
      <c r="J195" s="31"/>
      <c r="K195" s="31">
        <f t="shared" si="77"/>
        <v>119.99849999999981</v>
      </c>
      <c r="L195" s="31"/>
      <c r="N195" s="37">
        <v>51</v>
      </c>
      <c r="O195" s="37"/>
      <c r="P195" s="39">
        <f t="shared" si="88"/>
        <v>799.99</v>
      </c>
      <c r="Q195" s="39"/>
      <c r="R195" s="39">
        <f>0</f>
        <v>0</v>
      </c>
      <c r="S195" s="39"/>
      <c r="T195" s="39">
        <f t="shared" si="89"/>
        <v>19.999749999999999</v>
      </c>
      <c r="U195" s="39"/>
      <c r="V195" s="39">
        <f t="shared" si="78"/>
        <v>19.999749999999999</v>
      </c>
      <c r="W195" s="39"/>
      <c r="X195" s="39">
        <f t="shared" si="79"/>
        <v>799.99</v>
      </c>
      <c r="Y195" s="39"/>
      <c r="AA195" s="45">
        <v>51</v>
      </c>
      <c r="AB195" s="45"/>
      <c r="AC195" s="47">
        <f t="shared" si="90"/>
        <v>458.27543411261013</v>
      </c>
      <c r="AD195" s="47"/>
      <c r="AE195" s="47">
        <f t="shared" si="80"/>
        <v>35.516346143726885</v>
      </c>
      <c r="AF195" s="47"/>
      <c r="AG195" s="47">
        <f t="shared" si="91"/>
        <v>11.456885852815253</v>
      </c>
      <c r="AH195" s="47"/>
      <c r="AI195" s="47">
        <f t="shared" si="81"/>
        <v>46.97323199654214</v>
      </c>
      <c r="AJ195" s="47"/>
      <c r="AK195" s="47">
        <f t="shared" si="82"/>
        <v>422.75908796888325</v>
      </c>
      <c r="AL195" s="47"/>
      <c r="AN195" s="54">
        <v>51</v>
      </c>
      <c r="AO195" s="54"/>
      <c r="AP195" s="56">
        <f t="shared" si="92"/>
        <v>226.52435985116927</v>
      </c>
      <c r="AQ195" s="56"/>
      <c r="AR195" s="56">
        <f t="shared" si="83"/>
        <v>20.21928418980918</v>
      </c>
      <c r="AS195" s="56"/>
      <c r="AT195" s="56">
        <f t="shared" si="93"/>
        <v>5.6631089962792309</v>
      </c>
      <c r="AU195" s="56"/>
      <c r="AV195" s="56">
        <f t="shared" si="84"/>
        <v>25.882393186088411</v>
      </c>
      <c r="AW195" s="56"/>
      <c r="AX195" s="56">
        <f t="shared" si="85"/>
        <v>206.30507566136009</v>
      </c>
      <c r="AY195" s="56"/>
    </row>
    <row r="196" spans="1:51" x14ac:dyDescent="0.25">
      <c r="A196" s="28">
        <v>52</v>
      </c>
      <c r="B196" s="28"/>
      <c r="C196" s="32">
        <f t="shared" si="86"/>
        <v>119.99849999999981</v>
      </c>
      <c r="D196" s="32"/>
      <c r="E196" s="32">
        <f t="shared" si="75"/>
        <v>13.333166666666667</v>
      </c>
      <c r="F196" s="32"/>
      <c r="G196" s="32">
        <f t="shared" si="87"/>
        <v>2.9999624999999948</v>
      </c>
      <c r="H196" s="32"/>
      <c r="I196" s="32">
        <f t="shared" si="76"/>
        <v>16.333129166666662</v>
      </c>
      <c r="J196" s="32"/>
      <c r="K196" s="32">
        <f t="shared" si="77"/>
        <v>106.66533333333314</v>
      </c>
      <c r="L196" s="32"/>
      <c r="N196" s="38">
        <v>52</v>
      </c>
      <c r="O196" s="38"/>
      <c r="P196" s="40">
        <f t="shared" si="88"/>
        <v>799.99</v>
      </c>
      <c r="Q196" s="40"/>
      <c r="R196" s="40">
        <f>0</f>
        <v>0</v>
      </c>
      <c r="S196" s="40"/>
      <c r="T196" s="40">
        <f t="shared" si="89"/>
        <v>19.999749999999999</v>
      </c>
      <c r="U196" s="40"/>
      <c r="V196" s="40">
        <f t="shared" si="78"/>
        <v>19.999749999999999</v>
      </c>
      <c r="W196" s="40"/>
      <c r="X196" s="40">
        <f t="shared" si="79"/>
        <v>799.99</v>
      </c>
      <c r="Y196" s="40"/>
      <c r="AA196" s="46">
        <v>52</v>
      </c>
      <c r="AB196" s="46"/>
      <c r="AC196" s="48">
        <f t="shared" si="90"/>
        <v>422.75908796888325</v>
      </c>
      <c r="AD196" s="48"/>
      <c r="AE196" s="48">
        <f t="shared" si="80"/>
        <v>37.578585597233605</v>
      </c>
      <c r="AF196" s="48"/>
      <c r="AG196" s="48">
        <f t="shared" si="91"/>
        <v>10.568977199222081</v>
      </c>
      <c r="AH196" s="48"/>
      <c r="AI196" s="48">
        <f t="shared" si="81"/>
        <v>48.147562796455688</v>
      </c>
      <c r="AJ196" s="48"/>
      <c r="AK196" s="48">
        <f t="shared" si="82"/>
        <v>385.18050237164965</v>
      </c>
      <c r="AL196" s="48"/>
      <c r="AN196" s="55">
        <v>52</v>
      </c>
      <c r="AO196" s="55"/>
      <c r="AP196" s="57">
        <f t="shared" si="92"/>
        <v>206.30507566136009</v>
      </c>
      <c r="AQ196" s="57"/>
      <c r="AR196" s="57">
        <f t="shared" si="83"/>
        <v>20.72476629455441</v>
      </c>
      <c r="AS196" s="57"/>
      <c r="AT196" s="57">
        <f t="shared" si="93"/>
        <v>5.1576268915340018</v>
      </c>
      <c r="AU196" s="57"/>
      <c r="AV196" s="57">
        <f t="shared" si="84"/>
        <v>25.882393186088411</v>
      </c>
      <c r="AW196" s="57"/>
      <c r="AX196" s="57">
        <f t="shared" si="85"/>
        <v>185.58030936680569</v>
      </c>
      <c r="AY196" s="57"/>
    </row>
    <row r="197" spans="1:51" x14ac:dyDescent="0.25">
      <c r="A197" s="27">
        <v>53</v>
      </c>
      <c r="B197" s="27"/>
      <c r="C197" s="31">
        <f t="shared" si="86"/>
        <v>106.66533333333314</v>
      </c>
      <c r="D197" s="31"/>
      <c r="E197" s="31">
        <f t="shared" si="75"/>
        <v>13.333166666666667</v>
      </c>
      <c r="F197" s="31"/>
      <c r="G197" s="31">
        <f t="shared" si="87"/>
        <v>2.6666333333333281</v>
      </c>
      <c r="H197" s="31"/>
      <c r="I197" s="31">
        <f t="shared" si="76"/>
        <v>15.999799999999995</v>
      </c>
      <c r="J197" s="31"/>
      <c r="K197" s="31">
        <f t="shared" si="77"/>
        <v>93.332166666666467</v>
      </c>
      <c r="L197" s="31"/>
      <c r="N197" s="37">
        <v>53</v>
      </c>
      <c r="O197" s="37"/>
      <c r="P197" s="39">
        <f t="shared" si="88"/>
        <v>799.99</v>
      </c>
      <c r="Q197" s="39"/>
      <c r="R197" s="39">
        <f>0</f>
        <v>0</v>
      </c>
      <c r="S197" s="39"/>
      <c r="T197" s="39">
        <f t="shared" si="89"/>
        <v>19.999749999999999</v>
      </c>
      <c r="U197" s="39"/>
      <c r="V197" s="39">
        <f t="shared" si="78"/>
        <v>19.999749999999999</v>
      </c>
      <c r="W197" s="39"/>
      <c r="X197" s="39">
        <f t="shared" si="79"/>
        <v>799.99</v>
      </c>
      <c r="Y197" s="39"/>
      <c r="AA197" s="45">
        <v>53</v>
      </c>
      <c r="AB197" s="45"/>
      <c r="AC197" s="47">
        <f t="shared" si="90"/>
        <v>385.18050237164965</v>
      </c>
      <c r="AD197" s="47"/>
      <c r="AE197" s="47">
        <f t="shared" si="80"/>
        <v>39.721739307075829</v>
      </c>
      <c r="AF197" s="47"/>
      <c r="AG197" s="47">
        <f t="shared" si="91"/>
        <v>9.6295125592912409</v>
      </c>
      <c r="AH197" s="47"/>
      <c r="AI197" s="47">
        <f t="shared" si="81"/>
        <v>49.351251866367072</v>
      </c>
      <c r="AJ197" s="47"/>
      <c r="AK197" s="47">
        <f t="shared" si="82"/>
        <v>345.45876306457382</v>
      </c>
      <c r="AL197" s="47"/>
      <c r="AN197" s="54">
        <v>53</v>
      </c>
      <c r="AO197" s="54"/>
      <c r="AP197" s="56">
        <f t="shared" si="92"/>
        <v>185.58030936680569</v>
      </c>
      <c r="AQ197" s="56"/>
      <c r="AR197" s="56">
        <f t="shared" si="83"/>
        <v>21.242885451918269</v>
      </c>
      <c r="AS197" s="56"/>
      <c r="AT197" s="56">
        <f t="shared" si="93"/>
        <v>4.6395077341701416</v>
      </c>
      <c r="AU197" s="56"/>
      <c r="AV197" s="56">
        <f t="shared" si="84"/>
        <v>25.882393186088411</v>
      </c>
      <c r="AW197" s="56"/>
      <c r="AX197" s="56">
        <f t="shared" si="85"/>
        <v>164.33742391488744</v>
      </c>
      <c r="AY197" s="56"/>
    </row>
    <row r="198" spans="1:51" x14ac:dyDescent="0.25">
      <c r="A198" s="28">
        <v>54</v>
      </c>
      <c r="B198" s="28"/>
      <c r="C198" s="32">
        <f t="shared" si="86"/>
        <v>93.332166666666467</v>
      </c>
      <c r="D198" s="32"/>
      <c r="E198" s="32">
        <f t="shared" si="75"/>
        <v>13.333166666666667</v>
      </c>
      <c r="F198" s="32"/>
      <c r="G198" s="32">
        <f t="shared" si="87"/>
        <v>2.3333041666666614</v>
      </c>
      <c r="H198" s="32"/>
      <c r="I198" s="32">
        <f t="shared" si="76"/>
        <v>15.666470833333328</v>
      </c>
      <c r="J198" s="32"/>
      <c r="K198" s="32">
        <f t="shared" si="77"/>
        <v>79.998999999999796</v>
      </c>
      <c r="L198" s="32"/>
      <c r="N198" s="38">
        <v>54</v>
      </c>
      <c r="O198" s="38"/>
      <c r="P198" s="40">
        <f t="shared" si="88"/>
        <v>799.99</v>
      </c>
      <c r="Q198" s="40"/>
      <c r="R198" s="40">
        <f>0</f>
        <v>0</v>
      </c>
      <c r="S198" s="40"/>
      <c r="T198" s="40">
        <f t="shared" si="89"/>
        <v>19.999749999999999</v>
      </c>
      <c r="U198" s="40"/>
      <c r="V198" s="40">
        <f t="shared" si="78"/>
        <v>19.999749999999999</v>
      </c>
      <c r="W198" s="40"/>
      <c r="X198" s="40">
        <f t="shared" si="79"/>
        <v>799.99</v>
      </c>
      <c r="Y198" s="40"/>
      <c r="AA198" s="46">
        <v>54</v>
      </c>
      <c r="AB198" s="46"/>
      <c r="AC198" s="48">
        <f t="shared" si="90"/>
        <v>345.45876306457382</v>
      </c>
      <c r="AD198" s="48"/>
      <c r="AE198" s="48">
        <f t="shared" si="80"/>
        <v>41.948564086411899</v>
      </c>
      <c r="AF198" s="48"/>
      <c r="AG198" s="48">
        <f t="shared" si="91"/>
        <v>8.636469076614345</v>
      </c>
      <c r="AH198" s="48"/>
      <c r="AI198" s="48">
        <f t="shared" si="81"/>
        <v>50.585033163026246</v>
      </c>
      <c r="AJ198" s="48"/>
      <c r="AK198" s="48">
        <f t="shared" si="82"/>
        <v>303.5101989781619</v>
      </c>
      <c r="AL198" s="48"/>
      <c r="AN198" s="55">
        <v>54</v>
      </c>
      <c r="AO198" s="55"/>
      <c r="AP198" s="57">
        <f t="shared" si="92"/>
        <v>164.33742391488744</v>
      </c>
      <c r="AQ198" s="57"/>
      <c r="AR198" s="57">
        <f t="shared" si="83"/>
        <v>21.773957588216227</v>
      </c>
      <c r="AS198" s="57"/>
      <c r="AT198" s="57">
        <f t="shared" si="93"/>
        <v>4.1084355978721856</v>
      </c>
      <c r="AU198" s="57"/>
      <c r="AV198" s="57">
        <f t="shared" si="84"/>
        <v>25.882393186088411</v>
      </c>
      <c r="AW198" s="57"/>
      <c r="AX198" s="57">
        <f t="shared" si="85"/>
        <v>142.5634663266712</v>
      </c>
      <c r="AY198" s="57"/>
    </row>
    <row r="199" spans="1:51" x14ac:dyDescent="0.25">
      <c r="A199" s="27">
        <v>55</v>
      </c>
      <c r="B199" s="27"/>
      <c r="C199" s="31">
        <f t="shared" si="86"/>
        <v>79.998999999999796</v>
      </c>
      <c r="D199" s="31"/>
      <c r="E199" s="31">
        <f t="shared" si="75"/>
        <v>13.333166666666667</v>
      </c>
      <c r="F199" s="31"/>
      <c r="G199" s="31">
        <f t="shared" si="87"/>
        <v>1.9999749999999947</v>
      </c>
      <c r="H199" s="31"/>
      <c r="I199" s="31">
        <f t="shared" si="76"/>
        <v>15.333141666666663</v>
      </c>
      <c r="J199" s="31"/>
      <c r="K199" s="31">
        <f t="shared" si="77"/>
        <v>66.665833333333126</v>
      </c>
      <c r="L199" s="31"/>
      <c r="N199" s="37">
        <v>55</v>
      </c>
      <c r="O199" s="37"/>
      <c r="P199" s="39">
        <f t="shared" si="88"/>
        <v>799.99</v>
      </c>
      <c r="Q199" s="39"/>
      <c r="R199" s="39">
        <f>0</f>
        <v>0</v>
      </c>
      <c r="S199" s="39"/>
      <c r="T199" s="39">
        <f t="shared" si="89"/>
        <v>19.999749999999999</v>
      </c>
      <c r="U199" s="39"/>
      <c r="V199" s="39">
        <f t="shared" si="78"/>
        <v>19.999749999999999</v>
      </c>
      <c r="W199" s="39"/>
      <c r="X199" s="39">
        <f t="shared" si="79"/>
        <v>799.99</v>
      </c>
      <c r="Y199" s="39"/>
      <c r="AA199" s="45">
        <v>55</v>
      </c>
      <c r="AB199" s="45"/>
      <c r="AC199" s="47">
        <f t="shared" si="90"/>
        <v>303.5101989781619</v>
      </c>
      <c r="AD199" s="47"/>
      <c r="AE199" s="47">
        <f t="shared" si="80"/>
        <v>44.261904017647865</v>
      </c>
      <c r="AF199" s="47"/>
      <c r="AG199" s="47">
        <f t="shared" si="91"/>
        <v>7.5877549744540467</v>
      </c>
      <c r="AH199" s="47"/>
      <c r="AI199" s="47">
        <f t="shared" si="81"/>
        <v>51.849658992101908</v>
      </c>
      <c r="AJ199" s="47"/>
      <c r="AK199" s="47">
        <f t="shared" si="82"/>
        <v>259.24829496051404</v>
      </c>
      <c r="AL199" s="47"/>
      <c r="AN199" s="54">
        <v>55</v>
      </c>
      <c r="AO199" s="54"/>
      <c r="AP199" s="56">
        <f t="shared" si="92"/>
        <v>142.5634663266712</v>
      </c>
      <c r="AQ199" s="56"/>
      <c r="AR199" s="56">
        <f t="shared" si="83"/>
        <v>22.318306527921631</v>
      </c>
      <c r="AS199" s="56"/>
      <c r="AT199" s="56">
        <f t="shared" si="93"/>
        <v>3.5640866581667798</v>
      </c>
      <c r="AU199" s="56"/>
      <c r="AV199" s="56">
        <f t="shared" si="84"/>
        <v>25.882393186088411</v>
      </c>
      <c r="AW199" s="56"/>
      <c r="AX199" s="56">
        <f t="shared" si="85"/>
        <v>120.24515979874957</v>
      </c>
      <c r="AY199" s="56"/>
    </row>
    <row r="200" spans="1:51" x14ac:dyDescent="0.25">
      <c r="A200" s="28">
        <v>56</v>
      </c>
      <c r="B200" s="28"/>
      <c r="C200" s="32">
        <f t="shared" si="86"/>
        <v>66.665833333333126</v>
      </c>
      <c r="D200" s="32"/>
      <c r="E200" s="32">
        <f t="shared" si="75"/>
        <v>13.333166666666667</v>
      </c>
      <c r="F200" s="32"/>
      <c r="G200" s="32">
        <f t="shared" si="87"/>
        <v>1.6666458333333281</v>
      </c>
      <c r="H200" s="32"/>
      <c r="I200" s="32">
        <f t="shared" si="76"/>
        <v>14.999812499999996</v>
      </c>
      <c r="J200" s="32"/>
      <c r="K200" s="32">
        <f t="shared" si="77"/>
        <v>53.332666666666455</v>
      </c>
      <c r="L200" s="32"/>
      <c r="N200" s="38">
        <v>56</v>
      </c>
      <c r="O200" s="38"/>
      <c r="P200" s="40">
        <f t="shared" si="88"/>
        <v>799.99</v>
      </c>
      <c r="Q200" s="40"/>
      <c r="R200" s="40">
        <f>0</f>
        <v>0</v>
      </c>
      <c r="S200" s="40"/>
      <c r="T200" s="40">
        <f t="shared" si="89"/>
        <v>19.999749999999999</v>
      </c>
      <c r="U200" s="40"/>
      <c r="V200" s="40">
        <f t="shared" si="78"/>
        <v>19.999749999999999</v>
      </c>
      <c r="W200" s="40"/>
      <c r="X200" s="40">
        <f t="shared" si="79"/>
        <v>799.99</v>
      </c>
      <c r="Y200" s="40"/>
      <c r="AA200" s="46">
        <v>56</v>
      </c>
      <c r="AB200" s="46"/>
      <c r="AC200" s="48">
        <f t="shared" si="90"/>
        <v>259.24829496051404</v>
      </c>
      <c r="AD200" s="48"/>
      <c r="AE200" s="48">
        <f t="shared" si="80"/>
        <v>46.664693092891596</v>
      </c>
      <c r="AF200" s="48"/>
      <c r="AG200" s="48">
        <f t="shared" si="91"/>
        <v>6.4812073740128504</v>
      </c>
      <c r="AH200" s="48"/>
      <c r="AI200" s="48">
        <f t="shared" si="81"/>
        <v>53.14590046690445</v>
      </c>
      <c r="AJ200" s="48"/>
      <c r="AK200" s="48">
        <f t="shared" si="82"/>
        <v>212.58360186762246</v>
      </c>
      <c r="AL200" s="48"/>
      <c r="AN200" s="55">
        <v>56</v>
      </c>
      <c r="AO200" s="55"/>
      <c r="AP200" s="57">
        <f t="shared" si="92"/>
        <v>120.24515979874957</v>
      </c>
      <c r="AQ200" s="57"/>
      <c r="AR200" s="57">
        <f t="shared" si="83"/>
        <v>22.876264191119674</v>
      </c>
      <c r="AS200" s="57"/>
      <c r="AT200" s="57">
        <f t="shared" si="93"/>
        <v>3.0061289949687389</v>
      </c>
      <c r="AU200" s="57"/>
      <c r="AV200" s="57">
        <f t="shared" si="84"/>
        <v>25.882393186088411</v>
      </c>
      <c r="AW200" s="57"/>
      <c r="AX200" s="57">
        <f t="shared" si="85"/>
        <v>97.368895607629895</v>
      </c>
      <c r="AY200" s="57"/>
    </row>
    <row r="201" spans="1:51" x14ac:dyDescent="0.25">
      <c r="A201" s="27">
        <v>57</v>
      </c>
      <c r="B201" s="27"/>
      <c r="C201" s="31">
        <f t="shared" si="86"/>
        <v>53.332666666666455</v>
      </c>
      <c r="D201" s="31"/>
      <c r="E201" s="31">
        <f t="shared" si="75"/>
        <v>13.333166666666667</v>
      </c>
      <c r="F201" s="31"/>
      <c r="G201" s="31">
        <f t="shared" si="87"/>
        <v>1.3333166666666614</v>
      </c>
      <c r="H201" s="31"/>
      <c r="I201" s="31">
        <f t="shared" si="76"/>
        <v>14.666483333333328</v>
      </c>
      <c r="J201" s="31"/>
      <c r="K201" s="31">
        <f t="shared" si="77"/>
        <v>39.999499999999784</v>
      </c>
      <c r="L201" s="31"/>
      <c r="N201" s="37">
        <v>57</v>
      </c>
      <c r="O201" s="37"/>
      <c r="P201" s="39">
        <f t="shared" si="88"/>
        <v>799.99</v>
      </c>
      <c r="Q201" s="39"/>
      <c r="R201" s="39">
        <f>0</f>
        <v>0</v>
      </c>
      <c r="S201" s="39"/>
      <c r="T201" s="39">
        <f t="shared" si="89"/>
        <v>19.999749999999999</v>
      </c>
      <c r="U201" s="39"/>
      <c r="V201" s="39">
        <f t="shared" si="78"/>
        <v>19.999749999999999</v>
      </c>
      <c r="W201" s="39"/>
      <c r="X201" s="39">
        <f t="shared" si="79"/>
        <v>799.99</v>
      </c>
      <c r="Y201" s="39"/>
      <c r="AA201" s="45">
        <v>57</v>
      </c>
      <c r="AB201" s="45"/>
      <c r="AC201" s="47">
        <f t="shared" si="90"/>
        <v>212.58360186762246</v>
      </c>
      <c r="AD201" s="47"/>
      <c r="AE201" s="47">
        <f t="shared" si="80"/>
        <v>49.159957931886495</v>
      </c>
      <c r="AF201" s="47"/>
      <c r="AG201" s="47">
        <f t="shared" si="91"/>
        <v>5.3145900466905616</v>
      </c>
      <c r="AH201" s="47"/>
      <c r="AI201" s="47">
        <f t="shared" si="81"/>
        <v>54.474547978577057</v>
      </c>
      <c r="AJ201" s="47"/>
      <c r="AK201" s="47">
        <f t="shared" si="82"/>
        <v>163.42364393573598</v>
      </c>
      <c r="AL201" s="47"/>
      <c r="AN201" s="54">
        <v>57</v>
      </c>
      <c r="AO201" s="54"/>
      <c r="AP201" s="56">
        <f t="shared" si="92"/>
        <v>97.368895607629895</v>
      </c>
      <c r="AQ201" s="56"/>
      <c r="AR201" s="56">
        <f t="shared" si="83"/>
        <v>23.448170795897664</v>
      </c>
      <c r="AS201" s="56"/>
      <c r="AT201" s="56">
        <f t="shared" si="93"/>
        <v>2.4342223901907474</v>
      </c>
      <c r="AU201" s="56"/>
      <c r="AV201" s="56">
        <f t="shared" si="84"/>
        <v>25.882393186088411</v>
      </c>
      <c r="AW201" s="56"/>
      <c r="AX201" s="56">
        <f t="shared" si="85"/>
        <v>73.920724811732228</v>
      </c>
      <c r="AY201" s="56"/>
    </row>
    <row r="202" spans="1:51" x14ac:dyDescent="0.25">
      <c r="A202" s="28">
        <v>58</v>
      </c>
      <c r="B202" s="28"/>
      <c r="C202" s="32">
        <f t="shared" si="86"/>
        <v>39.999499999999784</v>
      </c>
      <c r="D202" s="32"/>
      <c r="E202" s="32">
        <f t="shared" si="75"/>
        <v>13.333166666666667</v>
      </c>
      <c r="F202" s="32"/>
      <c r="G202" s="32">
        <f t="shared" si="87"/>
        <v>0.99998749999999448</v>
      </c>
      <c r="H202" s="32"/>
      <c r="I202" s="32">
        <f t="shared" si="76"/>
        <v>14.333154166666661</v>
      </c>
      <c r="J202" s="32"/>
      <c r="K202" s="32">
        <f t="shared" si="77"/>
        <v>26.666333333333117</v>
      </c>
      <c r="L202" s="32"/>
      <c r="N202" s="38">
        <v>58</v>
      </c>
      <c r="O202" s="38"/>
      <c r="P202" s="40">
        <f t="shared" si="88"/>
        <v>799.99</v>
      </c>
      <c r="Q202" s="40"/>
      <c r="R202" s="40">
        <f>0</f>
        <v>0</v>
      </c>
      <c r="S202" s="40"/>
      <c r="T202" s="40">
        <f t="shared" si="89"/>
        <v>19.999749999999999</v>
      </c>
      <c r="U202" s="40"/>
      <c r="V202" s="40">
        <f t="shared" si="78"/>
        <v>19.999749999999999</v>
      </c>
      <c r="W202" s="40"/>
      <c r="X202" s="40">
        <f t="shared" si="79"/>
        <v>799.99</v>
      </c>
      <c r="Y202" s="40"/>
      <c r="AA202" s="46">
        <v>58</v>
      </c>
      <c r="AB202" s="46"/>
      <c r="AC202" s="48">
        <f t="shared" si="90"/>
        <v>163.42364393573598</v>
      </c>
      <c r="AD202" s="48"/>
      <c r="AE202" s="48">
        <f t="shared" si="80"/>
        <v>51.750820579648078</v>
      </c>
      <c r="AF202" s="48"/>
      <c r="AG202" s="48">
        <f t="shared" si="91"/>
        <v>4.0855910983933992</v>
      </c>
      <c r="AH202" s="48"/>
      <c r="AI202" s="48">
        <f t="shared" si="81"/>
        <v>55.836411678041479</v>
      </c>
      <c r="AJ202" s="48"/>
      <c r="AK202" s="48">
        <f t="shared" si="82"/>
        <v>111.6728233560879</v>
      </c>
      <c r="AL202" s="48"/>
      <c r="AN202" s="55">
        <v>58</v>
      </c>
      <c r="AO202" s="55"/>
      <c r="AP202" s="57">
        <f t="shared" si="92"/>
        <v>73.920724811732228</v>
      </c>
      <c r="AQ202" s="57"/>
      <c r="AR202" s="57">
        <f t="shared" si="83"/>
        <v>24.034375065795107</v>
      </c>
      <c r="AS202" s="57"/>
      <c r="AT202" s="57">
        <f t="shared" si="93"/>
        <v>1.8480181202933055</v>
      </c>
      <c r="AU202" s="57"/>
      <c r="AV202" s="57">
        <f t="shared" si="84"/>
        <v>25.882393186088411</v>
      </c>
      <c r="AW202" s="57"/>
      <c r="AX202" s="57">
        <f t="shared" si="85"/>
        <v>49.886349745937125</v>
      </c>
      <c r="AY202" s="57"/>
    </row>
    <row r="203" spans="1:51" x14ac:dyDescent="0.25">
      <c r="A203" s="27">
        <v>59</v>
      </c>
      <c r="B203" s="27"/>
      <c r="C203" s="31">
        <f t="shared" si="86"/>
        <v>26.666333333333117</v>
      </c>
      <c r="D203" s="31"/>
      <c r="E203" s="31">
        <f t="shared" si="75"/>
        <v>13.333166666666667</v>
      </c>
      <c r="F203" s="31"/>
      <c r="G203" s="31">
        <f t="shared" si="87"/>
        <v>0.66665833333332791</v>
      </c>
      <c r="H203" s="31"/>
      <c r="I203" s="31">
        <f t="shared" si="76"/>
        <v>13.999824999999994</v>
      </c>
      <c r="J203" s="31"/>
      <c r="K203" s="31">
        <f t="shared" si="77"/>
        <v>13.33316666666645</v>
      </c>
      <c r="L203" s="31"/>
      <c r="N203" s="37">
        <v>59</v>
      </c>
      <c r="O203" s="37"/>
      <c r="P203" s="39">
        <f t="shared" si="88"/>
        <v>799.99</v>
      </c>
      <c r="Q203" s="39"/>
      <c r="R203" s="39">
        <f>0</f>
        <v>0</v>
      </c>
      <c r="S203" s="39"/>
      <c r="T203" s="39">
        <f t="shared" si="89"/>
        <v>19.999749999999999</v>
      </c>
      <c r="U203" s="39"/>
      <c r="V203" s="39">
        <f t="shared" si="78"/>
        <v>19.999749999999999</v>
      </c>
      <c r="W203" s="39"/>
      <c r="X203" s="39">
        <f t="shared" si="79"/>
        <v>799.99</v>
      </c>
      <c r="Y203" s="39"/>
      <c r="AA203" s="45">
        <v>59</v>
      </c>
      <c r="AB203" s="45"/>
      <c r="AC203" s="47">
        <f t="shared" si="90"/>
        <v>111.6728233560879</v>
      </c>
      <c r="AD203" s="47"/>
      <c r="AE203" s="47">
        <f t="shared" si="80"/>
        <v>54.440501386090318</v>
      </c>
      <c r="AF203" s="47"/>
      <c r="AG203" s="47">
        <f t="shared" si="91"/>
        <v>2.7918205839021972</v>
      </c>
      <c r="AH203" s="47"/>
      <c r="AI203" s="47">
        <f t="shared" si="81"/>
        <v>57.232321969992512</v>
      </c>
      <c r="AJ203" s="47"/>
      <c r="AK203" s="47">
        <f t="shared" si="82"/>
        <v>57.232321969997585</v>
      </c>
      <c r="AL203" s="47"/>
      <c r="AN203" s="54">
        <v>59</v>
      </c>
      <c r="AO203" s="54"/>
      <c r="AP203" s="56">
        <f t="shared" si="92"/>
        <v>49.886349745937125</v>
      </c>
      <c r="AQ203" s="56"/>
      <c r="AR203" s="56">
        <f t="shared" si="83"/>
        <v>24.635234442439984</v>
      </c>
      <c r="AS203" s="56"/>
      <c r="AT203" s="56">
        <f t="shared" si="93"/>
        <v>1.2471587436484279</v>
      </c>
      <c r="AU203" s="56"/>
      <c r="AV203" s="56">
        <f t="shared" si="84"/>
        <v>25.882393186088411</v>
      </c>
      <c r="AW203" s="56"/>
      <c r="AX203" s="56">
        <f t="shared" si="85"/>
        <v>25.251115303497141</v>
      </c>
      <c r="AY203" s="56"/>
    </row>
    <row r="204" spans="1:51" x14ac:dyDescent="0.25">
      <c r="A204" s="28">
        <v>60</v>
      </c>
      <c r="B204" s="28"/>
      <c r="C204" s="32">
        <f t="shared" si="86"/>
        <v>13.33316666666645</v>
      </c>
      <c r="D204" s="32"/>
      <c r="E204" s="32">
        <f t="shared" si="75"/>
        <v>13.333166666666667</v>
      </c>
      <c r="F204" s="32"/>
      <c r="G204" s="32">
        <f t="shared" si="87"/>
        <v>0.33332916666666124</v>
      </c>
      <c r="H204" s="32"/>
      <c r="I204" s="32">
        <f t="shared" si="76"/>
        <v>13.666495833333329</v>
      </c>
      <c r="J204" s="32"/>
      <c r="K204" s="32">
        <f t="shared" si="77"/>
        <v>-2.1671553440683056E-13</v>
      </c>
      <c r="L204" s="32"/>
      <c r="N204" s="38">
        <v>60</v>
      </c>
      <c r="O204" s="38"/>
      <c r="P204" s="40">
        <f t="shared" si="88"/>
        <v>799.99</v>
      </c>
      <c r="Q204" s="40"/>
      <c r="R204" s="40">
        <f>C4</f>
        <v>799.99</v>
      </c>
      <c r="S204" s="40"/>
      <c r="T204" s="40">
        <f t="shared" si="89"/>
        <v>19.999749999999999</v>
      </c>
      <c r="U204" s="40"/>
      <c r="V204" s="40">
        <f t="shared" si="78"/>
        <v>819.98974999999996</v>
      </c>
      <c r="W204" s="40"/>
      <c r="X204" s="40">
        <f t="shared" si="79"/>
        <v>0</v>
      </c>
      <c r="Y204" s="40"/>
      <c r="AA204" s="46">
        <v>60</v>
      </c>
      <c r="AB204" s="46"/>
      <c r="AC204" s="48">
        <f t="shared" si="90"/>
        <v>57.232321969997585</v>
      </c>
      <c r="AD204" s="48"/>
      <c r="AE204" s="48">
        <f t="shared" si="80"/>
        <v>57.232321969992384</v>
      </c>
      <c r="AF204" s="48"/>
      <c r="AG204" s="48">
        <f t="shared" si="91"/>
        <v>1.4308080492499395</v>
      </c>
      <c r="AH204" s="48"/>
      <c r="AI204" s="48">
        <f t="shared" si="81"/>
        <v>58.663130019242324</v>
      </c>
      <c r="AJ204" s="48"/>
      <c r="AK204" s="48">
        <f t="shared" si="82"/>
        <v>5.2011728257639334E-12</v>
      </c>
      <c r="AL204" s="48"/>
      <c r="AN204" s="55">
        <v>60</v>
      </c>
      <c r="AO204" s="55"/>
      <c r="AP204" s="57">
        <f t="shared" si="92"/>
        <v>25.251115303497141</v>
      </c>
      <c r="AQ204" s="57"/>
      <c r="AR204" s="57">
        <f t="shared" si="83"/>
        <v>25.251115303500981</v>
      </c>
      <c r="AS204" s="57"/>
      <c r="AT204" s="57">
        <f t="shared" si="93"/>
        <v>0.63127788258742845</v>
      </c>
      <c r="AU204" s="57"/>
      <c r="AV204" s="57">
        <f t="shared" si="84"/>
        <v>25.882393186088411</v>
      </c>
      <c r="AW204" s="57"/>
      <c r="AX204" s="57">
        <f t="shared" si="85"/>
        <v>-3.8404834867833415E-12</v>
      </c>
      <c r="AY204" s="57"/>
    </row>
    <row r="205" spans="1:51" ht="15.75" x14ac:dyDescent="0.3">
      <c r="A205" s="34" t="s">
        <v>38</v>
      </c>
      <c r="B205" s="34"/>
      <c r="C205" s="34"/>
      <c r="D205" s="34"/>
      <c r="E205" s="34"/>
      <c r="F205" s="34"/>
      <c r="G205" s="33">
        <f>SUM(G145:H204)</f>
        <v>609.99237499999981</v>
      </c>
      <c r="H205" s="27"/>
      <c r="I205" s="33">
        <f>I204+I203+I202+I201+I200+I199+I198+I197+I196+I195+I194+I193+I192+I191+I190+I189+I188+I187+I186+I185+I184+I183+I182+I181+I180+I179+I178+I177+I176+I175+I174+I173+I172+I171+I170+I169+I168+I167+I166+I165+I164+I163+I162+I161+I160+I159+I158+I157+I156+I155+I154+I153+I152+I151+I150+I149+I148+I147+I146+I145</f>
        <v>1409.9823749999996</v>
      </c>
      <c r="J205" s="27"/>
      <c r="K205" s="5"/>
      <c r="L205" s="5"/>
      <c r="N205" s="42" t="s">
        <v>38</v>
      </c>
      <c r="O205" s="42"/>
      <c r="P205" s="42"/>
      <c r="Q205" s="42"/>
      <c r="R205" s="42"/>
      <c r="S205" s="42"/>
      <c r="T205" s="41">
        <f>SUM(T145:U204)</f>
        <v>1199.9849999999983</v>
      </c>
      <c r="U205" s="37"/>
      <c r="V205" s="41">
        <f>V204+V203+V202+V201+V200+V199+V198+V197+V196+V195+V194+V193+V192+V191+V190+V189+V188+V187+V186+V185+V184+V183+V182+V181+V180+V179+V178+V177+V176+V175+V174+V173+V172+V171+V170+V169+V168+V167+V166+V165+V164+V163+V162+V161+V160+V159+V158+V157+V156+V155+V154+V153+V152+V151+V150+V149+V148+V147+V146+V145</f>
        <v>1999.974999999997</v>
      </c>
      <c r="W205" s="37"/>
      <c r="X205" s="6"/>
      <c r="Y205" s="6"/>
      <c r="AA205" s="51" t="s">
        <v>38</v>
      </c>
      <c r="AB205" s="51"/>
      <c r="AC205" s="51"/>
      <c r="AD205" s="51"/>
      <c r="AE205" s="51"/>
      <c r="AF205" s="51"/>
      <c r="AG205" s="49">
        <f>SUM(AG145:AH204)</f>
        <v>1058.5384974556109</v>
      </c>
      <c r="AH205" s="45"/>
      <c r="AI205" s="49">
        <f>AI204+AI203+AI202+AI201+AI200+AI199+AI198+AI197+AI196+AI195+AI194+AI193+AI192+AI191+AI190+AI189+AI188+AI187+AI186+AI185+AI184+AI183+AI182+AI181+AI180+AI179+AI178+AI177+AI176+AI175+AI174+AI173+AI172+AI171+AI170+AI169+AI168+AI167+AI166+AI165+AI164+AI163+AI162+AI161+AI160+AI159+AI158+AI157+AI156+AI155+AI154+AI153+AI152+AI151+AI150+AI149+AI148+AI147+AI146+AI145</f>
        <v>1858.5284974556059</v>
      </c>
      <c r="AJ205" s="45"/>
      <c r="AK205" s="7"/>
      <c r="AL205" s="7"/>
      <c r="AN205" s="59" t="s">
        <v>38</v>
      </c>
      <c r="AO205" s="59"/>
      <c r="AP205" s="59"/>
      <c r="AQ205" s="59"/>
      <c r="AR205" s="58">
        <f>SUM(AR145:AS204)</f>
        <v>799.99000000000353</v>
      </c>
      <c r="AS205" s="54"/>
      <c r="AT205" s="58">
        <f>SUM(AT145:AU204)</f>
        <v>752.95359116530142</v>
      </c>
      <c r="AU205" s="54"/>
      <c r="AV205" s="58">
        <f>AV204+AV203+AV202+AV201+AV200+AV199+AV198+AV197+AV196+AV195+AV194+AV193+AV192+AV191+AV190+AV189+AV188+AV187+AV186+AV185+AV184+AV183+AV182+AV181+AV180+AV179+AV178+AV177+AV176+AV175+AV174+AV173+AV172+AV171+AV170+AV169+AV168+AV167+AV166+AV165+AV164+AV163+AV162+AV161+AV160+AV159+AV158+AV157+AV156+AV155+AV154+AV153+AV152+AV151+AV150+AV149+AV148+AV147+AV146+AV145</f>
        <v>1552.9435911653038</v>
      </c>
      <c r="AW205" s="54"/>
      <c r="AX205" s="8"/>
      <c r="AY205" s="8"/>
    </row>
    <row r="207" spans="1:51" x14ac:dyDescent="0.25">
      <c r="A207" s="27" t="s">
        <v>48</v>
      </c>
      <c r="B207" s="27"/>
      <c r="C207" s="27"/>
      <c r="D207" s="27"/>
      <c r="E207" s="27"/>
      <c r="F207" s="27"/>
      <c r="G207" s="27"/>
      <c r="H207" s="27"/>
      <c r="I207" s="27"/>
      <c r="J207" s="27"/>
      <c r="K207" s="27"/>
      <c r="L207" s="27"/>
      <c r="M207" s="3"/>
      <c r="N207" s="37" t="s">
        <v>48</v>
      </c>
      <c r="O207" s="37"/>
      <c r="P207" s="37"/>
      <c r="Q207" s="37"/>
      <c r="R207" s="37"/>
      <c r="S207" s="37"/>
      <c r="T207" s="37"/>
      <c r="U207" s="37"/>
      <c r="V207" s="37"/>
      <c r="W207" s="37"/>
      <c r="X207" s="37"/>
      <c r="Y207" s="37"/>
      <c r="Z207" s="3"/>
      <c r="AA207" s="45" t="s">
        <v>48</v>
      </c>
      <c r="AB207" s="45"/>
      <c r="AC207" s="45"/>
      <c r="AD207" s="45"/>
      <c r="AE207" s="45"/>
      <c r="AF207" s="45"/>
      <c r="AG207" s="45"/>
      <c r="AH207" s="45"/>
      <c r="AI207" s="45"/>
      <c r="AJ207" s="45"/>
      <c r="AK207" s="45"/>
      <c r="AL207" s="45"/>
      <c r="AM207" s="3"/>
      <c r="AN207" s="54" t="s">
        <v>48</v>
      </c>
      <c r="AO207" s="54"/>
      <c r="AP207" s="54"/>
      <c r="AQ207" s="54"/>
      <c r="AR207" s="54"/>
      <c r="AS207" s="54"/>
      <c r="AT207" s="54"/>
      <c r="AU207" s="54"/>
      <c r="AV207" s="54"/>
      <c r="AW207" s="54"/>
      <c r="AX207" s="54"/>
      <c r="AY207" s="54"/>
    </row>
    <row r="208" spans="1:51" x14ac:dyDescent="0.25">
      <c r="A208" s="28" t="s">
        <v>29</v>
      </c>
      <c r="B208" s="28"/>
      <c r="C208" s="28" t="s">
        <v>30</v>
      </c>
      <c r="D208" s="28"/>
      <c r="E208" s="28" t="s">
        <v>31</v>
      </c>
      <c r="F208" s="28"/>
      <c r="G208" s="28" t="s">
        <v>32</v>
      </c>
      <c r="H208" s="28"/>
      <c r="I208" s="28" t="s">
        <v>33</v>
      </c>
      <c r="J208" s="28"/>
      <c r="K208" s="28" t="s">
        <v>34</v>
      </c>
      <c r="L208" s="28"/>
      <c r="M208" s="3"/>
      <c r="N208" s="38" t="s">
        <v>29</v>
      </c>
      <c r="O208" s="38"/>
      <c r="P208" s="38" t="s">
        <v>30</v>
      </c>
      <c r="Q208" s="38"/>
      <c r="R208" s="38" t="s">
        <v>31</v>
      </c>
      <c r="S208" s="38"/>
      <c r="T208" s="38" t="s">
        <v>32</v>
      </c>
      <c r="U208" s="38"/>
      <c r="V208" s="38" t="s">
        <v>33</v>
      </c>
      <c r="W208" s="38"/>
      <c r="X208" s="38" t="s">
        <v>34</v>
      </c>
      <c r="Y208" s="38"/>
      <c r="Z208" s="3"/>
      <c r="AA208" s="46" t="s">
        <v>29</v>
      </c>
      <c r="AB208" s="46"/>
      <c r="AC208" s="46" t="s">
        <v>30</v>
      </c>
      <c r="AD208" s="46"/>
      <c r="AE208" s="46" t="s">
        <v>31</v>
      </c>
      <c r="AF208" s="46"/>
      <c r="AG208" s="46" t="s">
        <v>32</v>
      </c>
      <c r="AH208" s="46"/>
      <c r="AI208" s="46" t="s">
        <v>33</v>
      </c>
      <c r="AJ208" s="46"/>
      <c r="AK208" s="46" t="s">
        <v>34</v>
      </c>
      <c r="AL208" s="46"/>
      <c r="AM208" s="3"/>
      <c r="AN208" s="55" t="s">
        <v>29</v>
      </c>
      <c r="AO208" s="55"/>
      <c r="AP208" s="55" t="s">
        <v>30</v>
      </c>
      <c r="AQ208" s="55"/>
      <c r="AR208" s="55" t="s">
        <v>31</v>
      </c>
      <c r="AS208" s="55"/>
      <c r="AT208" s="55" t="s">
        <v>32</v>
      </c>
      <c r="AU208" s="55"/>
      <c r="AV208" s="55" t="s">
        <v>33</v>
      </c>
      <c r="AW208" s="55"/>
      <c r="AX208" s="55" t="s">
        <v>34</v>
      </c>
      <c r="AY208" s="55"/>
    </row>
    <row r="209" spans="1:51" x14ac:dyDescent="0.25">
      <c r="A209" s="27">
        <v>1</v>
      </c>
      <c r="B209" s="27"/>
      <c r="C209" s="31">
        <f>C4</f>
        <v>799.99</v>
      </c>
      <c r="D209" s="31"/>
      <c r="E209" s="31">
        <f>$C$4/72</f>
        <v>11.110972222222223</v>
      </c>
      <c r="F209" s="31"/>
      <c r="G209" s="31">
        <f>C209*$E$4</f>
        <v>19.999749999999999</v>
      </c>
      <c r="H209" s="31"/>
      <c r="I209" s="31">
        <f>E209+G209</f>
        <v>31.110722222222222</v>
      </c>
      <c r="J209" s="31"/>
      <c r="K209" s="31">
        <f>C209-E209</f>
        <v>788.87902777777776</v>
      </c>
      <c r="L209" s="31"/>
      <c r="M209" s="3"/>
      <c r="N209" s="37">
        <v>1</v>
      </c>
      <c r="O209" s="37"/>
      <c r="P209" s="39">
        <f>C4</f>
        <v>799.99</v>
      </c>
      <c r="Q209" s="39"/>
      <c r="R209" s="39">
        <f>0</f>
        <v>0</v>
      </c>
      <c r="S209" s="39"/>
      <c r="T209" s="39">
        <f>P209*$E$4</f>
        <v>19.999749999999999</v>
      </c>
      <c r="U209" s="39"/>
      <c r="V209" s="39">
        <f>R209+T209</f>
        <v>19.999749999999999</v>
      </c>
      <c r="W209" s="39"/>
      <c r="X209" s="39">
        <f>P209-R209</f>
        <v>799.99</v>
      </c>
      <c r="Y209" s="39"/>
      <c r="Z209" s="3"/>
      <c r="AA209" s="45">
        <v>1</v>
      </c>
      <c r="AB209" s="45"/>
      <c r="AC209" s="47">
        <f>C4</f>
        <v>799.99</v>
      </c>
      <c r="AD209" s="47"/>
      <c r="AE209" s="47">
        <f>AI209-AG209</f>
        <v>-8.6110034722222206</v>
      </c>
      <c r="AF209" s="47"/>
      <c r="AG209" s="47">
        <f>AC209*$E$4</f>
        <v>19.999749999999999</v>
      </c>
      <c r="AH209" s="47"/>
      <c r="AI209" s="47">
        <f>($AC$209/72)*((1+$E$4)^AA209)</f>
        <v>11.388746527777778</v>
      </c>
      <c r="AJ209" s="47"/>
      <c r="AK209" s="47">
        <f>AC209-AE209</f>
        <v>808.60100347222226</v>
      </c>
      <c r="AL209" s="47"/>
      <c r="AM209" s="3"/>
      <c r="AN209" s="54">
        <v>1</v>
      </c>
      <c r="AO209" s="54"/>
      <c r="AP209" s="56">
        <f>C4</f>
        <v>799.99</v>
      </c>
      <c r="AQ209" s="56"/>
      <c r="AR209" s="56">
        <f>AV209-AT209</f>
        <v>4.0672813518012667</v>
      </c>
      <c r="AS209" s="56"/>
      <c r="AT209" s="56">
        <f>AP209*$E$4</f>
        <v>19.999749999999999</v>
      </c>
      <c r="AU209" s="56"/>
      <c r="AV209" s="56">
        <f>$AP$209*($E$4/(1-((1+$E$4)^(-72))))</f>
        <v>24.067031351801266</v>
      </c>
      <c r="AW209" s="56"/>
      <c r="AX209" s="56">
        <f>AP209-AR209</f>
        <v>795.92271864819872</v>
      </c>
      <c r="AY209" s="56"/>
    </row>
    <row r="210" spans="1:51" x14ac:dyDescent="0.25">
      <c r="A210" s="28">
        <v>2</v>
      </c>
      <c r="B210" s="28"/>
      <c r="C210" s="32">
        <f>K209</f>
        <v>788.87902777777776</v>
      </c>
      <c r="D210" s="32"/>
      <c r="E210" s="32">
        <f t="shared" ref="E210:E273" si="94">$C$4/72</f>
        <v>11.110972222222223</v>
      </c>
      <c r="F210" s="32"/>
      <c r="G210" s="32">
        <f>C210*$E$4</f>
        <v>19.721975694444442</v>
      </c>
      <c r="H210" s="32"/>
      <c r="I210" s="32">
        <f t="shared" ref="I210:I273" si="95">E210+G210</f>
        <v>30.832947916666665</v>
      </c>
      <c r="J210" s="32"/>
      <c r="K210" s="32">
        <f t="shared" ref="K210:K273" si="96">C210-E210</f>
        <v>777.76805555555552</v>
      </c>
      <c r="L210" s="32"/>
      <c r="M210" s="3"/>
      <c r="N210" s="38">
        <v>2</v>
      </c>
      <c r="O210" s="38"/>
      <c r="P210" s="40">
        <f>X209</f>
        <v>799.99</v>
      </c>
      <c r="Q210" s="40"/>
      <c r="R210" s="40">
        <f>0</f>
        <v>0</v>
      </c>
      <c r="S210" s="40"/>
      <c r="T210" s="40">
        <f>P210*$E$4</f>
        <v>19.999749999999999</v>
      </c>
      <c r="U210" s="40"/>
      <c r="V210" s="40">
        <f t="shared" ref="V210:V273" si="97">R210+T210</f>
        <v>19.999749999999999</v>
      </c>
      <c r="W210" s="40"/>
      <c r="X210" s="40">
        <f t="shared" ref="X210:X273" si="98">P210-R210</f>
        <v>799.99</v>
      </c>
      <c r="Y210" s="40"/>
      <c r="Z210" s="3"/>
      <c r="AA210" s="46">
        <v>2</v>
      </c>
      <c r="AB210" s="46"/>
      <c r="AC210" s="48">
        <f>AK209</f>
        <v>808.60100347222226</v>
      </c>
      <c r="AD210" s="48"/>
      <c r="AE210" s="48">
        <f t="shared" ref="AE210:AE273" si="99">AI210-AG210</f>
        <v>-8.5415598958333305</v>
      </c>
      <c r="AF210" s="48"/>
      <c r="AG210" s="48">
        <f>AC210*$E$4</f>
        <v>20.215025086805554</v>
      </c>
      <c r="AH210" s="48"/>
      <c r="AI210" s="48">
        <f t="shared" ref="AI210:AI273" si="100">($AC$209/72)*((1+$E$4)^AA210)</f>
        <v>11.673465190972223</v>
      </c>
      <c r="AJ210" s="48"/>
      <c r="AK210" s="48">
        <f t="shared" ref="AK210:AK273" si="101">AC210-AE210</f>
        <v>817.14256336805556</v>
      </c>
      <c r="AL210" s="48"/>
      <c r="AM210" s="3"/>
      <c r="AN210" s="55">
        <v>2</v>
      </c>
      <c r="AO210" s="55"/>
      <c r="AP210" s="57">
        <f>AX209</f>
        <v>795.92271864819872</v>
      </c>
      <c r="AQ210" s="57"/>
      <c r="AR210" s="57">
        <f t="shared" ref="AR210:AR273" si="102">AV210-AT210</f>
        <v>4.1689633855962995</v>
      </c>
      <c r="AS210" s="57"/>
      <c r="AT210" s="57">
        <f>AP210*$E$4</f>
        <v>19.898067966204966</v>
      </c>
      <c r="AU210" s="57"/>
      <c r="AV210" s="57">
        <f t="shared" ref="AV210:AV273" si="103">$AP$209*($E$4/(1-((1+$E$4)^(-72))))</f>
        <v>24.067031351801266</v>
      </c>
      <c r="AW210" s="57"/>
      <c r="AX210" s="57">
        <f t="shared" ref="AX210:AX273" si="104">AP210-AR210</f>
        <v>791.75375526260245</v>
      </c>
      <c r="AY210" s="57"/>
    </row>
    <row r="211" spans="1:51" x14ac:dyDescent="0.25">
      <c r="A211" s="27">
        <v>3</v>
      </c>
      <c r="B211" s="27"/>
      <c r="C211" s="31">
        <f t="shared" ref="C211:C274" si="105">K210</f>
        <v>777.76805555555552</v>
      </c>
      <c r="D211" s="31"/>
      <c r="E211" s="31">
        <f t="shared" si="94"/>
        <v>11.110972222222223</v>
      </c>
      <c r="F211" s="31"/>
      <c r="G211" s="31">
        <f t="shared" ref="G211:G274" si="106">C211*$E$4</f>
        <v>19.444201388888885</v>
      </c>
      <c r="H211" s="31"/>
      <c r="I211" s="31">
        <f t="shared" si="95"/>
        <v>30.555173611111108</v>
      </c>
      <c r="J211" s="31"/>
      <c r="K211" s="31">
        <f t="shared" si="96"/>
        <v>766.65708333333328</v>
      </c>
      <c r="L211" s="31"/>
      <c r="M211" s="3"/>
      <c r="N211" s="37">
        <v>3</v>
      </c>
      <c r="O211" s="37"/>
      <c r="P211" s="39">
        <f t="shared" ref="P211:P274" si="107">X210</f>
        <v>799.99</v>
      </c>
      <c r="Q211" s="39"/>
      <c r="R211" s="39">
        <f>0</f>
        <v>0</v>
      </c>
      <c r="S211" s="39"/>
      <c r="T211" s="39">
        <f t="shared" ref="T211:T274" si="108">P211*$E$4</f>
        <v>19.999749999999999</v>
      </c>
      <c r="U211" s="39"/>
      <c r="V211" s="39">
        <f t="shared" si="97"/>
        <v>19.999749999999999</v>
      </c>
      <c r="W211" s="39"/>
      <c r="X211" s="39">
        <f t="shared" si="98"/>
        <v>799.99</v>
      </c>
      <c r="Y211" s="39"/>
      <c r="Z211" s="3"/>
      <c r="AA211" s="45">
        <v>3</v>
      </c>
      <c r="AB211" s="45"/>
      <c r="AC211" s="47">
        <f t="shared" ref="AC211:AC274" si="109">AK210</f>
        <v>817.14256336805556</v>
      </c>
      <c r="AD211" s="47"/>
      <c r="AE211" s="47">
        <f t="shared" si="99"/>
        <v>-8.46326226345486</v>
      </c>
      <c r="AF211" s="47"/>
      <c r="AG211" s="47">
        <f t="shared" ref="AG211:AG274" si="110">AC211*$E$4</f>
        <v>20.428564084201387</v>
      </c>
      <c r="AH211" s="47"/>
      <c r="AI211" s="47">
        <f t="shared" si="100"/>
        <v>11.965301820746527</v>
      </c>
      <c r="AJ211" s="47"/>
      <c r="AK211" s="47">
        <f t="shared" si="101"/>
        <v>825.60582563151047</v>
      </c>
      <c r="AL211" s="47"/>
      <c r="AM211" s="3"/>
      <c r="AN211" s="54">
        <v>3</v>
      </c>
      <c r="AO211" s="54"/>
      <c r="AP211" s="56">
        <f t="shared" ref="AP211:AP274" si="111">AX210</f>
        <v>791.75375526260245</v>
      </c>
      <c r="AQ211" s="56"/>
      <c r="AR211" s="56">
        <f t="shared" si="102"/>
        <v>4.2731874702362056</v>
      </c>
      <c r="AS211" s="56"/>
      <c r="AT211" s="56">
        <f t="shared" ref="AT211:AT274" si="112">AP211*$E$4</f>
        <v>19.79384388156506</v>
      </c>
      <c r="AU211" s="56"/>
      <c r="AV211" s="56">
        <f t="shared" si="103"/>
        <v>24.067031351801266</v>
      </c>
      <c r="AW211" s="56"/>
      <c r="AX211" s="56">
        <f t="shared" si="104"/>
        <v>787.48056779236629</v>
      </c>
      <c r="AY211" s="56"/>
    </row>
    <row r="212" spans="1:51" x14ac:dyDescent="0.25">
      <c r="A212" s="28">
        <v>4</v>
      </c>
      <c r="B212" s="28"/>
      <c r="C212" s="32">
        <f t="shared" si="105"/>
        <v>766.65708333333328</v>
      </c>
      <c r="D212" s="32"/>
      <c r="E212" s="32">
        <f t="shared" si="94"/>
        <v>11.110972222222223</v>
      </c>
      <c r="F212" s="32"/>
      <c r="G212" s="32">
        <f t="shared" si="106"/>
        <v>19.166427083333332</v>
      </c>
      <c r="H212" s="32"/>
      <c r="I212" s="32">
        <f t="shared" si="95"/>
        <v>30.277399305555555</v>
      </c>
      <c r="J212" s="32"/>
      <c r="K212" s="32">
        <f t="shared" si="96"/>
        <v>755.54611111111103</v>
      </c>
      <c r="L212" s="32"/>
      <c r="M212" s="3"/>
      <c r="N212" s="38">
        <v>4</v>
      </c>
      <c r="O212" s="38"/>
      <c r="P212" s="40">
        <f t="shared" si="107"/>
        <v>799.99</v>
      </c>
      <c r="Q212" s="40"/>
      <c r="R212" s="40">
        <f>0</f>
        <v>0</v>
      </c>
      <c r="S212" s="40"/>
      <c r="T212" s="40">
        <f t="shared" si="108"/>
        <v>19.999749999999999</v>
      </c>
      <c r="U212" s="40"/>
      <c r="V212" s="40">
        <f t="shared" si="97"/>
        <v>19.999749999999999</v>
      </c>
      <c r="W212" s="40"/>
      <c r="X212" s="40">
        <f t="shared" si="98"/>
        <v>799.99</v>
      </c>
      <c r="Y212" s="40"/>
      <c r="Z212" s="3"/>
      <c r="AA212" s="46">
        <v>4</v>
      </c>
      <c r="AB212" s="46"/>
      <c r="AC212" s="48">
        <f t="shared" si="109"/>
        <v>825.60582563151047</v>
      </c>
      <c r="AD212" s="48"/>
      <c r="AE212" s="48">
        <f t="shared" si="99"/>
        <v>-8.3757112745225708</v>
      </c>
      <c r="AF212" s="48"/>
      <c r="AG212" s="48">
        <f t="shared" si="110"/>
        <v>20.640145640787761</v>
      </c>
      <c r="AH212" s="48"/>
      <c r="AI212" s="48">
        <f t="shared" si="100"/>
        <v>12.26443436626519</v>
      </c>
      <c r="AJ212" s="48"/>
      <c r="AK212" s="48">
        <f t="shared" si="101"/>
        <v>833.98153690603306</v>
      </c>
      <c r="AL212" s="48"/>
      <c r="AM212" s="3"/>
      <c r="AN212" s="55">
        <v>4</v>
      </c>
      <c r="AO212" s="55"/>
      <c r="AP212" s="57">
        <f t="shared" si="111"/>
        <v>787.48056779236629</v>
      </c>
      <c r="AQ212" s="57"/>
      <c r="AR212" s="57">
        <f t="shared" si="102"/>
        <v>4.3800171569921105</v>
      </c>
      <c r="AS212" s="57"/>
      <c r="AT212" s="57">
        <f t="shared" si="112"/>
        <v>19.687014194809155</v>
      </c>
      <c r="AU212" s="57"/>
      <c r="AV212" s="57">
        <f t="shared" si="103"/>
        <v>24.067031351801266</v>
      </c>
      <c r="AW212" s="57"/>
      <c r="AX212" s="57">
        <f t="shared" si="104"/>
        <v>783.10055063537413</v>
      </c>
      <c r="AY212" s="57"/>
    </row>
    <row r="213" spans="1:51" x14ac:dyDescent="0.25">
      <c r="A213" s="27">
        <v>5</v>
      </c>
      <c r="B213" s="27"/>
      <c r="C213" s="31">
        <f t="shared" si="105"/>
        <v>755.54611111111103</v>
      </c>
      <c r="D213" s="31"/>
      <c r="E213" s="31">
        <f t="shared" si="94"/>
        <v>11.110972222222223</v>
      </c>
      <c r="F213" s="31"/>
      <c r="G213" s="31">
        <f t="shared" si="106"/>
        <v>18.888652777777775</v>
      </c>
      <c r="H213" s="31"/>
      <c r="I213" s="31">
        <f t="shared" si="95"/>
        <v>29.999624999999998</v>
      </c>
      <c r="J213" s="31"/>
      <c r="K213" s="31">
        <f t="shared" si="96"/>
        <v>744.43513888888879</v>
      </c>
      <c r="L213" s="31"/>
      <c r="M213" s="3"/>
      <c r="N213" s="37">
        <v>5</v>
      </c>
      <c r="O213" s="37"/>
      <c r="P213" s="39">
        <f t="shared" si="107"/>
        <v>799.99</v>
      </c>
      <c r="Q213" s="39"/>
      <c r="R213" s="39">
        <f>0</f>
        <v>0</v>
      </c>
      <c r="S213" s="39"/>
      <c r="T213" s="39">
        <f t="shared" si="108"/>
        <v>19.999749999999999</v>
      </c>
      <c r="U213" s="39"/>
      <c r="V213" s="39">
        <f t="shared" si="97"/>
        <v>19.999749999999999</v>
      </c>
      <c r="W213" s="39"/>
      <c r="X213" s="39">
        <f t="shared" si="98"/>
        <v>799.99</v>
      </c>
      <c r="Y213" s="39"/>
      <c r="Z213" s="3"/>
      <c r="AA213" s="45">
        <v>5</v>
      </c>
      <c r="AB213" s="45"/>
      <c r="AC213" s="47">
        <f t="shared" si="109"/>
        <v>833.98153690603306</v>
      </c>
      <c r="AD213" s="47"/>
      <c r="AE213" s="47">
        <f t="shared" si="99"/>
        <v>-8.2784931972290057</v>
      </c>
      <c r="AF213" s="47"/>
      <c r="AG213" s="47">
        <f t="shared" si="110"/>
        <v>20.849538422650824</v>
      </c>
      <c r="AH213" s="47"/>
      <c r="AI213" s="47">
        <f t="shared" si="100"/>
        <v>12.571045225421818</v>
      </c>
      <c r="AJ213" s="47"/>
      <c r="AK213" s="47">
        <f t="shared" si="101"/>
        <v>842.26003010326201</v>
      </c>
      <c r="AL213" s="47"/>
      <c r="AM213" s="3"/>
      <c r="AN213" s="54">
        <v>5</v>
      </c>
      <c r="AO213" s="54"/>
      <c r="AP213" s="56">
        <f t="shared" si="111"/>
        <v>783.10055063537413</v>
      </c>
      <c r="AQ213" s="56"/>
      <c r="AR213" s="56">
        <f t="shared" si="102"/>
        <v>4.4895175859169143</v>
      </c>
      <c r="AS213" s="56"/>
      <c r="AT213" s="56">
        <f t="shared" si="112"/>
        <v>19.577513765884351</v>
      </c>
      <c r="AU213" s="56"/>
      <c r="AV213" s="56">
        <f t="shared" si="103"/>
        <v>24.067031351801266</v>
      </c>
      <c r="AW213" s="56"/>
      <c r="AX213" s="56">
        <f t="shared" si="104"/>
        <v>778.61103304945721</v>
      </c>
      <c r="AY213" s="56"/>
    </row>
    <row r="214" spans="1:51" x14ac:dyDescent="0.25">
      <c r="A214" s="28">
        <v>6</v>
      </c>
      <c r="B214" s="28"/>
      <c r="C214" s="32">
        <f t="shared" si="105"/>
        <v>744.43513888888879</v>
      </c>
      <c r="D214" s="32"/>
      <c r="E214" s="32">
        <f t="shared" si="94"/>
        <v>11.110972222222223</v>
      </c>
      <c r="F214" s="32"/>
      <c r="G214" s="32">
        <f t="shared" si="106"/>
        <v>18.610878472222218</v>
      </c>
      <c r="H214" s="32"/>
      <c r="I214" s="32">
        <f t="shared" si="95"/>
        <v>29.721850694444441</v>
      </c>
      <c r="J214" s="32"/>
      <c r="K214" s="32">
        <f t="shared" si="96"/>
        <v>733.32416666666654</v>
      </c>
      <c r="L214" s="32"/>
      <c r="M214" s="3"/>
      <c r="N214" s="38">
        <v>6</v>
      </c>
      <c r="O214" s="38"/>
      <c r="P214" s="40">
        <f t="shared" si="107"/>
        <v>799.99</v>
      </c>
      <c r="Q214" s="40"/>
      <c r="R214" s="40">
        <f>0</f>
        <v>0</v>
      </c>
      <c r="S214" s="40"/>
      <c r="T214" s="40">
        <f t="shared" si="108"/>
        <v>19.999749999999999</v>
      </c>
      <c r="U214" s="40"/>
      <c r="V214" s="40">
        <f t="shared" si="97"/>
        <v>19.999749999999999</v>
      </c>
      <c r="W214" s="40"/>
      <c r="X214" s="40">
        <f t="shared" si="98"/>
        <v>799.99</v>
      </c>
      <c r="Y214" s="40"/>
      <c r="Z214" s="3"/>
      <c r="AA214" s="46">
        <v>6</v>
      </c>
      <c r="AB214" s="46"/>
      <c r="AC214" s="48">
        <f t="shared" si="109"/>
        <v>842.26003010326201</v>
      </c>
      <c r="AD214" s="48"/>
      <c r="AE214" s="48">
        <f t="shared" si="99"/>
        <v>-8.1711793965241863</v>
      </c>
      <c r="AF214" s="48"/>
      <c r="AG214" s="48">
        <f t="shared" si="110"/>
        <v>21.056500752581549</v>
      </c>
      <c r="AH214" s="48"/>
      <c r="AI214" s="48">
        <f t="shared" si="100"/>
        <v>12.885321356057363</v>
      </c>
      <c r="AJ214" s="48"/>
      <c r="AK214" s="48">
        <f t="shared" si="101"/>
        <v>850.43120949978618</v>
      </c>
      <c r="AL214" s="48"/>
      <c r="AM214" s="3"/>
      <c r="AN214" s="55">
        <v>6</v>
      </c>
      <c r="AO214" s="55"/>
      <c r="AP214" s="57">
        <f t="shared" si="111"/>
        <v>778.61103304945721</v>
      </c>
      <c r="AQ214" s="57"/>
      <c r="AR214" s="57">
        <f t="shared" si="102"/>
        <v>4.6017555255648368</v>
      </c>
      <c r="AS214" s="57"/>
      <c r="AT214" s="57">
        <f t="shared" si="112"/>
        <v>19.465275826236429</v>
      </c>
      <c r="AU214" s="57"/>
      <c r="AV214" s="57">
        <f t="shared" si="103"/>
        <v>24.067031351801266</v>
      </c>
      <c r="AW214" s="57"/>
      <c r="AX214" s="57">
        <f t="shared" si="104"/>
        <v>774.00927752389237</v>
      </c>
      <c r="AY214" s="57"/>
    </row>
    <row r="215" spans="1:51" x14ac:dyDescent="0.25">
      <c r="A215" s="27">
        <v>7</v>
      </c>
      <c r="B215" s="27"/>
      <c r="C215" s="31">
        <f t="shared" si="105"/>
        <v>733.32416666666654</v>
      </c>
      <c r="D215" s="31"/>
      <c r="E215" s="31">
        <f t="shared" si="94"/>
        <v>11.110972222222223</v>
      </c>
      <c r="F215" s="31"/>
      <c r="G215" s="31">
        <f t="shared" si="106"/>
        <v>18.333104166666661</v>
      </c>
      <c r="H215" s="31"/>
      <c r="I215" s="31">
        <f t="shared" si="95"/>
        <v>29.444076388888885</v>
      </c>
      <c r="J215" s="31"/>
      <c r="K215" s="31">
        <f t="shared" si="96"/>
        <v>722.2131944444443</v>
      </c>
      <c r="L215" s="31"/>
      <c r="M215" s="3"/>
      <c r="N215" s="37">
        <v>7</v>
      </c>
      <c r="O215" s="37"/>
      <c r="P215" s="39">
        <f t="shared" si="107"/>
        <v>799.99</v>
      </c>
      <c r="Q215" s="39"/>
      <c r="R215" s="39">
        <f>0</f>
        <v>0</v>
      </c>
      <c r="S215" s="39"/>
      <c r="T215" s="39">
        <f t="shared" si="108"/>
        <v>19.999749999999999</v>
      </c>
      <c r="U215" s="39"/>
      <c r="V215" s="39">
        <f t="shared" si="97"/>
        <v>19.999749999999999</v>
      </c>
      <c r="W215" s="39"/>
      <c r="X215" s="39">
        <f t="shared" si="98"/>
        <v>799.99</v>
      </c>
      <c r="Y215" s="39"/>
      <c r="Z215" s="3"/>
      <c r="AA215" s="45">
        <v>7</v>
      </c>
      <c r="AB215" s="45"/>
      <c r="AC215" s="47">
        <f t="shared" si="109"/>
        <v>850.43120949978618</v>
      </c>
      <c r="AD215" s="47"/>
      <c r="AE215" s="47">
        <f t="shared" si="99"/>
        <v>-8.0533258475358558</v>
      </c>
      <c r="AF215" s="47"/>
      <c r="AG215" s="47">
        <f t="shared" si="110"/>
        <v>21.260780237494654</v>
      </c>
      <c r="AH215" s="47"/>
      <c r="AI215" s="47">
        <f t="shared" si="100"/>
        <v>13.207454389958798</v>
      </c>
      <c r="AJ215" s="47"/>
      <c r="AK215" s="47">
        <f t="shared" si="101"/>
        <v>858.48453534732198</v>
      </c>
      <c r="AL215" s="47"/>
      <c r="AM215" s="3"/>
      <c r="AN215" s="54">
        <v>7</v>
      </c>
      <c r="AO215" s="54"/>
      <c r="AP215" s="56">
        <f t="shared" si="111"/>
        <v>774.00927752389237</v>
      </c>
      <c r="AQ215" s="56"/>
      <c r="AR215" s="56">
        <f t="shared" si="102"/>
        <v>4.7167994137039564</v>
      </c>
      <c r="AS215" s="56"/>
      <c r="AT215" s="56">
        <f t="shared" si="112"/>
        <v>19.350231938097309</v>
      </c>
      <c r="AU215" s="56"/>
      <c r="AV215" s="56">
        <f t="shared" si="103"/>
        <v>24.067031351801266</v>
      </c>
      <c r="AW215" s="56"/>
      <c r="AX215" s="56">
        <f t="shared" si="104"/>
        <v>769.29247811018843</v>
      </c>
      <c r="AY215" s="56"/>
    </row>
    <row r="216" spans="1:51" x14ac:dyDescent="0.25">
      <c r="A216" s="28">
        <v>8</v>
      </c>
      <c r="B216" s="28"/>
      <c r="C216" s="32">
        <f t="shared" si="105"/>
        <v>722.2131944444443</v>
      </c>
      <c r="D216" s="32"/>
      <c r="E216" s="32">
        <f t="shared" si="94"/>
        <v>11.110972222222223</v>
      </c>
      <c r="F216" s="32"/>
      <c r="G216" s="32">
        <f t="shared" si="106"/>
        <v>18.055329861111105</v>
      </c>
      <c r="H216" s="32"/>
      <c r="I216" s="32">
        <f t="shared" si="95"/>
        <v>29.166302083333328</v>
      </c>
      <c r="J216" s="32"/>
      <c r="K216" s="32">
        <f t="shared" si="96"/>
        <v>711.10222222222205</v>
      </c>
      <c r="L216" s="32"/>
      <c r="M216" s="3"/>
      <c r="N216" s="38">
        <v>8</v>
      </c>
      <c r="O216" s="38"/>
      <c r="P216" s="40">
        <f t="shared" si="107"/>
        <v>799.99</v>
      </c>
      <c r="Q216" s="40"/>
      <c r="R216" s="40">
        <f>0</f>
        <v>0</v>
      </c>
      <c r="S216" s="40"/>
      <c r="T216" s="40">
        <f t="shared" si="108"/>
        <v>19.999749999999999</v>
      </c>
      <c r="U216" s="40"/>
      <c r="V216" s="40">
        <f t="shared" si="97"/>
        <v>19.999749999999999</v>
      </c>
      <c r="W216" s="40"/>
      <c r="X216" s="40">
        <f t="shared" si="98"/>
        <v>799.99</v>
      </c>
      <c r="Y216" s="40"/>
      <c r="Z216" s="3"/>
      <c r="AA216" s="46">
        <v>8</v>
      </c>
      <c r="AB216" s="46"/>
      <c r="AC216" s="48">
        <f t="shared" si="109"/>
        <v>858.48453534732198</v>
      </c>
      <c r="AD216" s="48"/>
      <c r="AE216" s="48">
        <f t="shared" si="99"/>
        <v>-7.9244726339752809</v>
      </c>
      <c r="AF216" s="48"/>
      <c r="AG216" s="48">
        <f t="shared" si="110"/>
        <v>21.462113383683047</v>
      </c>
      <c r="AH216" s="48"/>
      <c r="AI216" s="48">
        <f t="shared" si="100"/>
        <v>13.537640749707766</v>
      </c>
      <c r="AJ216" s="48"/>
      <c r="AK216" s="48">
        <f t="shared" si="101"/>
        <v>866.40900798129724</v>
      </c>
      <c r="AL216" s="48"/>
      <c r="AM216" s="3"/>
      <c r="AN216" s="55">
        <v>8</v>
      </c>
      <c r="AO216" s="55"/>
      <c r="AP216" s="57">
        <f t="shared" si="111"/>
        <v>769.29247811018843</v>
      </c>
      <c r="AQ216" s="57"/>
      <c r="AR216" s="57">
        <f t="shared" si="102"/>
        <v>4.8347193990465556</v>
      </c>
      <c r="AS216" s="57"/>
      <c r="AT216" s="57">
        <f t="shared" si="112"/>
        <v>19.23231195275471</v>
      </c>
      <c r="AU216" s="57"/>
      <c r="AV216" s="57">
        <f t="shared" si="103"/>
        <v>24.067031351801266</v>
      </c>
      <c r="AW216" s="57"/>
      <c r="AX216" s="57">
        <f t="shared" si="104"/>
        <v>764.45775871114188</v>
      </c>
      <c r="AY216" s="57"/>
    </row>
    <row r="217" spans="1:51" x14ac:dyDescent="0.25">
      <c r="A217" s="27">
        <v>9</v>
      </c>
      <c r="B217" s="27"/>
      <c r="C217" s="31">
        <f t="shared" si="105"/>
        <v>711.10222222222205</v>
      </c>
      <c r="D217" s="31"/>
      <c r="E217" s="31">
        <f t="shared" si="94"/>
        <v>11.110972222222223</v>
      </c>
      <c r="F217" s="31"/>
      <c r="G217" s="31">
        <f t="shared" si="106"/>
        <v>17.777555555555551</v>
      </c>
      <c r="H217" s="31"/>
      <c r="I217" s="31">
        <f t="shared" si="95"/>
        <v>28.888527777777774</v>
      </c>
      <c r="J217" s="31"/>
      <c r="K217" s="31">
        <f t="shared" si="96"/>
        <v>699.99124999999981</v>
      </c>
      <c r="L217" s="31"/>
      <c r="M217" s="3"/>
      <c r="N217" s="37">
        <v>9</v>
      </c>
      <c r="O217" s="37"/>
      <c r="P217" s="39">
        <f t="shared" si="107"/>
        <v>799.99</v>
      </c>
      <c r="Q217" s="39"/>
      <c r="R217" s="39">
        <f>0</f>
        <v>0</v>
      </c>
      <c r="S217" s="39"/>
      <c r="T217" s="39">
        <f t="shared" si="108"/>
        <v>19.999749999999999</v>
      </c>
      <c r="U217" s="39"/>
      <c r="V217" s="39">
        <f t="shared" si="97"/>
        <v>19.999749999999999</v>
      </c>
      <c r="W217" s="39"/>
      <c r="X217" s="39">
        <f t="shared" si="98"/>
        <v>799.99</v>
      </c>
      <c r="Y217" s="39"/>
      <c r="Z217" s="3"/>
      <c r="AA217" s="45">
        <v>9</v>
      </c>
      <c r="AB217" s="45"/>
      <c r="AC217" s="47">
        <f t="shared" si="109"/>
        <v>866.40900798129724</v>
      </c>
      <c r="AD217" s="47"/>
      <c r="AE217" s="47">
        <f t="shared" si="99"/>
        <v>-7.7841434310819722</v>
      </c>
      <c r="AF217" s="47"/>
      <c r="AG217" s="47">
        <f t="shared" si="110"/>
        <v>21.66022519953243</v>
      </c>
      <c r="AH217" s="47"/>
      <c r="AI217" s="47">
        <f t="shared" si="100"/>
        <v>13.876081768450458</v>
      </c>
      <c r="AJ217" s="47"/>
      <c r="AK217" s="47">
        <f t="shared" si="101"/>
        <v>874.19315141237917</v>
      </c>
      <c r="AL217" s="47"/>
      <c r="AM217" s="3"/>
      <c r="AN217" s="54">
        <v>9</v>
      </c>
      <c r="AO217" s="54"/>
      <c r="AP217" s="56">
        <f t="shared" si="111"/>
        <v>764.45775871114188</v>
      </c>
      <c r="AQ217" s="56"/>
      <c r="AR217" s="56">
        <f t="shared" si="102"/>
        <v>4.9555873840227207</v>
      </c>
      <c r="AS217" s="56"/>
      <c r="AT217" s="56">
        <f t="shared" si="112"/>
        <v>19.111443967778545</v>
      </c>
      <c r="AU217" s="56"/>
      <c r="AV217" s="56">
        <f t="shared" si="103"/>
        <v>24.067031351801266</v>
      </c>
      <c r="AW217" s="56"/>
      <c r="AX217" s="56">
        <f t="shared" si="104"/>
        <v>759.50217132711919</v>
      </c>
      <c r="AY217" s="56"/>
    </row>
    <row r="218" spans="1:51" x14ac:dyDescent="0.25">
      <c r="A218" s="28">
        <v>10</v>
      </c>
      <c r="B218" s="28"/>
      <c r="C218" s="32">
        <f t="shared" si="105"/>
        <v>699.99124999999981</v>
      </c>
      <c r="D218" s="32"/>
      <c r="E218" s="32">
        <f t="shared" si="94"/>
        <v>11.110972222222223</v>
      </c>
      <c r="F218" s="32"/>
      <c r="G218" s="32">
        <f t="shared" si="106"/>
        <v>17.499781249999995</v>
      </c>
      <c r="H218" s="32"/>
      <c r="I218" s="32">
        <f t="shared" si="95"/>
        <v>28.610753472222218</v>
      </c>
      <c r="J218" s="32"/>
      <c r="K218" s="32">
        <f t="shared" si="96"/>
        <v>688.88027777777756</v>
      </c>
      <c r="L218" s="32"/>
      <c r="M218" s="3"/>
      <c r="N218" s="38">
        <v>10</v>
      </c>
      <c r="O218" s="38"/>
      <c r="P218" s="40">
        <f t="shared" si="107"/>
        <v>799.99</v>
      </c>
      <c r="Q218" s="40"/>
      <c r="R218" s="40">
        <f>0</f>
        <v>0</v>
      </c>
      <c r="S218" s="40"/>
      <c r="T218" s="40">
        <f t="shared" si="108"/>
        <v>19.999749999999999</v>
      </c>
      <c r="U218" s="40"/>
      <c r="V218" s="40">
        <f t="shared" si="97"/>
        <v>19.999749999999999</v>
      </c>
      <c r="W218" s="40"/>
      <c r="X218" s="40">
        <f t="shared" si="98"/>
        <v>799.99</v>
      </c>
      <c r="Y218" s="40"/>
      <c r="Z218" s="3"/>
      <c r="AA218" s="46">
        <v>10</v>
      </c>
      <c r="AB218" s="46"/>
      <c r="AC218" s="48">
        <f t="shared" si="109"/>
        <v>874.19315141237917</v>
      </c>
      <c r="AD218" s="48"/>
      <c r="AE218" s="48">
        <f t="shared" si="99"/>
        <v>-7.6318449726477571</v>
      </c>
      <c r="AF218" s="48"/>
      <c r="AG218" s="48">
        <f t="shared" si="110"/>
        <v>21.854828785309476</v>
      </c>
      <c r="AH218" s="48"/>
      <c r="AI218" s="48">
        <f t="shared" si="100"/>
        <v>14.222983812661719</v>
      </c>
      <c r="AJ218" s="48"/>
      <c r="AK218" s="48">
        <f t="shared" si="101"/>
        <v>881.82499638502691</v>
      </c>
      <c r="AL218" s="48"/>
      <c r="AM218" s="3"/>
      <c r="AN218" s="55">
        <v>10</v>
      </c>
      <c r="AO218" s="55"/>
      <c r="AP218" s="57">
        <f t="shared" si="111"/>
        <v>759.50217132711919</v>
      </c>
      <c r="AQ218" s="57"/>
      <c r="AR218" s="57">
        <f t="shared" si="102"/>
        <v>5.0794770686232873</v>
      </c>
      <c r="AS218" s="57"/>
      <c r="AT218" s="57">
        <f t="shared" si="112"/>
        <v>18.987554283177978</v>
      </c>
      <c r="AU218" s="57"/>
      <c r="AV218" s="57">
        <f t="shared" si="103"/>
        <v>24.067031351801266</v>
      </c>
      <c r="AW218" s="57"/>
      <c r="AX218" s="57">
        <f t="shared" si="104"/>
        <v>754.42269425849588</v>
      </c>
      <c r="AY218" s="57"/>
    </row>
    <row r="219" spans="1:51" x14ac:dyDescent="0.25">
      <c r="A219" s="27">
        <v>11</v>
      </c>
      <c r="B219" s="27"/>
      <c r="C219" s="31">
        <f t="shared" si="105"/>
        <v>688.88027777777756</v>
      </c>
      <c r="D219" s="31"/>
      <c r="E219" s="31">
        <f t="shared" si="94"/>
        <v>11.110972222222223</v>
      </c>
      <c r="F219" s="31"/>
      <c r="G219" s="31">
        <f t="shared" si="106"/>
        <v>17.222006944444438</v>
      </c>
      <c r="H219" s="31"/>
      <c r="I219" s="31">
        <f t="shared" si="95"/>
        <v>28.332979166666661</v>
      </c>
      <c r="J219" s="31"/>
      <c r="K219" s="31">
        <f t="shared" si="96"/>
        <v>677.76930555555532</v>
      </c>
      <c r="L219" s="31"/>
      <c r="M219" s="3"/>
      <c r="N219" s="37">
        <v>11</v>
      </c>
      <c r="O219" s="37"/>
      <c r="P219" s="39">
        <f t="shared" si="107"/>
        <v>799.99</v>
      </c>
      <c r="Q219" s="39"/>
      <c r="R219" s="39">
        <f>0</f>
        <v>0</v>
      </c>
      <c r="S219" s="39"/>
      <c r="T219" s="39">
        <f t="shared" si="108"/>
        <v>19.999749999999999</v>
      </c>
      <c r="U219" s="39"/>
      <c r="V219" s="39">
        <f t="shared" si="97"/>
        <v>19.999749999999999</v>
      </c>
      <c r="W219" s="39"/>
      <c r="X219" s="39">
        <f t="shared" si="98"/>
        <v>799.99</v>
      </c>
      <c r="Y219" s="39"/>
      <c r="Z219" s="3"/>
      <c r="AA219" s="45">
        <v>11</v>
      </c>
      <c r="AB219" s="45"/>
      <c r="AC219" s="47">
        <f t="shared" si="109"/>
        <v>881.82499638502691</v>
      </c>
      <c r="AD219" s="47"/>
      <c r="AE219" s="47">
        <f t="shared" si="99"/>
        <v>-7.4670665016474072</v>
      </c>
      <c r="AF219" s="47"/>
      <c r="AG219" s="47">
        <f t="shared" si="110"/>
        <v>22.045624909625669</v>
      </c>
      <c r="AH219" s="47"/>
      <c r="AI219" s="47">
        <f t="shared" si="100"/>
        <v>14.578558407978262</v>
      </c>
      <c r="AJ219" s="47"/>
      <c r="AK219" s="47">
        <f t="shared" si="101"/>
        <v>889.29206288667433</v>
      </c>
      <c r="AL219" s="47"/>
      <c r="AM219" s="3"/>
      <c r="AN219" s="54">
        <v>11</v>
      </c>
      <c r="AO219" s="54"/>
      <c r="AP219" s="56">
        <f t="shared" si="111"/>
        <v>754.42269425849588</v>
      </c>
      <c r="AQ219" s="56"/>
      <c r="AR219" s="56">
        <f t="shared" si="102"/>
        <v>5.2064639953388685</v>
      </c>
      <c r="AS219" s="56"/>
      <c r="AT219" s="56">
        <f t="shared" si="112"/>
        <v>18.860567356462397</v>
      </c>
      <c r="AU219" s="56"/>
      <c r="AV219" s="56">
        <f t="shared" si="103"/>
        <v>24.067031351801266</v>
      </c>
      <c r="AW219" s="56"/>
      <c r="AX219" s="56">
        <f t="shared" si="104"/>
        <v>749.21623026315706</v>
      </c>
      <c r="AY219" s="56"/>
    </row>
    <row r="220" spans="1:51" x14ac:dyDescent="0.25">
      <c r="A220" s="28">
        <v>12</v>
      </c>
      <c r="B220" s="28"/>
      <c r="C220" s="32">
        <f t="shared" si="105"/>
        <v>677.76930555555532</v>
      </c>
      <c r="D220" s="32"/>
      <c r="E220" s="32">
        <f t="shared" si="94"/>
        <v>11.110972222222223</v>
      </c>
      <c r="F220" s="32"/>
      <c r="G220" s="32">
        <f t="shared" si="106"/>
        <v>16.944232638888881</v>
      </c>
      <c r="H220" s="32"/>
      <c r="I220" s="32">
        <f t="shared" si="95"/>
        <v>28.055204861111104</v>
      </c>
      <c r="J220" s="32"/>
      <c r="K220" s="32">
        <f t="shared" si="96"/>
        <v>666.65833333333308</v>
      </c>
      <c r="L220" s="32"/>
      <c r="M220" s="3"/>
      <c r="N220" s="38">
        <v>12</v>
      </c>
      <c r="O220" s="38"/>
      <c r="P220" s="40">
        <f t="shared" si="107"/>
        <v>799.99</v>
      </c>
      <c r="Q220" s="40"/>
      <c r="R220" s="40">
        <f>0</f>
        <v>0</v>
      </c>
      <c r="S220" s="40"/>
      <c r="T220" s="40">
        <f t="shared" si="108"/>
        <v>19.999749999999999</v>
      </c>
      <c r="U220" s="40"/>
      <c r="V220" s="40">
        <f t="shared" si="97"/>
        <v>19.999749999999999</v>
      </c>
      <c r="W220" s="40"/>
      <c r="X220" s="40">
        <f t="shared" si="98"/>
        <v>799.99</v>
      </c>
      <c r="Y220" s="40"/>
      <c r="Z220" s="3"/>
      <c r="AA220" s="46">
        <v>12</v>
      </c>
      <c r="AB220" s="46"/>
      <c r="AC220" s="48">
        <f t="shared" si="109"/>
        <v>889.29206288667433</v>
      </c>
      <c r="AD220" s="48"/>
      <c r="AE220" s="48">
        <f t="shared" si="99"/>
        <v>-7.2892792039891408</v>
      </c>
      <c r="AF220" s="48"/>
      <c r="AG220" s="48">
        <f t="shared" si="110"/>
        <v>22.232301572166858</v>
      </c>
      <c r="AH220" s="48"/>
      <c r="AI220" s="48">
        <f t="shared" si="100"/>
        <v>14.943022368177717</v>
      </c>
      <c r="AJ220" s="48"/>
      <c r="AK220" s="48">
        <f t="shared" si="101"/>
        <v>896.5813420906635</v>
      </c>
      <c r="AL220" s="48"/>
      <c r="AM220" s="3"/>
      <c r="AN220" s="55">
        <v>12</v>
      </c>
      <c r="AO220" s="55"/>
      <c r="AP220" s="57">
        <f t="shared" si="111"/>
        <v>749.21623026315706</v>
      </c>
      <c r="AQ220" s="57"/>
      <c r="AR220" s="57">
        <f t="shared" si="102"/>
        <v>5.3366255952223405</v>
      </c>
      <c r="AS220" s="57"/>
      <c r="AT220" s="57">
        <f t="shared" si="112"/>
        <v>18.730405756578925</v>
      </c>
      <c r="AU220" s="57"/>
      <c r="AV220" s="57">
        <f t="shared" si="103"/>
        <v>24.067031351801266</v>
      </c>
      <c r="AW220" s="57"/>
      <c r="AX220" s="57">
        <f t="shared" si="104"/>
        <v>743.8796046679347</v>
      </c>
      <c r="AY220" s="57"/>
    </row>
    <row r="221" spans="1:51" x14ac:dyDescent="0.25">
      <c r="A221" s="27">
        <v>13</v>
      </c>
      <c r="B221" s="27"/>
      <c r="C221" s="31">
        <f t="shared" si="105"/>
        <v>666.65833333333308</v>
      </c>
      <c r="D221" s="31"/>
      <c r="E221" s="31">
        <f t="shared" si="94"/>
        <v>11.110972222222223</v>
      </c>
      <c r="F221" s="31"/>
      <c r="G221" s="31">
        <f t="shared" si="106"/>
        <v>16.666458333333324</v>
      </c>
      <c r="H221" s="31"/>
      <c r="I221" s="31">
        <f t="shared" si="95"/>
        <v>27.777430555555547</v>
      </c>
      <c r="J221" s="31"/>
      <c r="K221" s="31">
        <f t="shared" si="96"/>
        <v>655.54736111111083</v>
      </c>
      <c r="L221" s="31"/>
      <c r="M221" s="3"/>
      <c r="N221" s="37">
        <v>13</v>
      </c>
      <c r="O221" s="37"/>
      <c r="P221" s="39">
        <f t="shared" si="107"/>
        <v>799.99</v>
      </c>
      <c r="Q221" s="39"/>
      <c r="R221" s="39">
        <f>0</f>
        <v>0</v>
      </c>
      <c r="S221" s="39"/>
      <c r="T221" s="39">
        <f t="shared" si="108"/>
        <v>19.999749999999999</v>
      </c>
      <c r="U221" s="39"/>
      <c r="V221" s="39">
        <f t="shared" si="97"/>
        <v>19.999749999999999</v>
      </c>
      <c r="W221" s="39"/>
      <c r="X221" s="39">
        <f t="shared" si="98"/>
        <v>799.99</v>
      </c>
      <c r="Y221" s="39"/>
      <c r="Z221" s="3"/>
      <c r="AA221" s="45">
        <v>13</v>
      </c>
      <c r="AB221" s="45"/>
      <c r="AC221" s="47">
        <f t="shared" si="109"/>
        <v>896.5813420906635</v>
      </c>
      <c r="AD221" s="47"/>
      <c r="AE221" s="47">
        <f t="shared" si="99"/>
        <v>-7.0979356248844265</v>
      </c>
      <c r="AF221" s="47"/>
      <c r="AG221" s="47">
        <f t="shared" si="110"/>
        <v>22.414533552266587</v>
      </c>
      <c r="AH221" s="47"/>
      <c r="AI221" s="47">
        <f t="shared" si="100"/>
        <v>15.31659792738216</v>
      </c>
      <c r="AJ221" s="47"/>
      <c r="AK221" s="47">
        <f t="shared" si="101"/>
        <v>903.67927771554787</v>
      </c>
      <c r="AL221" s="47"/>
      <c r="AM221" s="3"/>
      <c r="AN221" s="54">
        <v>13</v>
      </c>
      <c r="AO221" s="54"/>
      <c r="AP221" s="56">
        <f t="shared" si="111"/>
        <v>743.8796046679347</v>
      </c>
      <c r="AQ221" s="56"/>
      <c r="AR221" s="56">
        <f t="shared" si="102"/>
        <v>5.4700412351029009</v>
      </c>
      <c r="AS221" s="56"/>
      <c r="AT221" s="56">
        <f t="shared" si="112"/>
        <v>18.596990116698365</v>
      </c>
      <c r="AU221" s="56"/>
      <c r="AV221" s="56">
        <f t="shared" si="103"/>
        <v>24.067031351801266</v>
      </c>
      <c r="AW221" s="56"/>
      <c r="AX221" s="56">
        <f t="shared" si="104"/>
        <v>738.40956343283176</v>
      </c>
      <c r="AY221" s="56"/>
    </row>
    <row r="222" spans="1:51" x14ac:dyDescent="0.25">
      <c r="A222" s="28">
        <v>14</v>
      </c>
      <c r="B222" s="28"/>
      <c r="C222" s="32">
        <f t="shared" si="105"/>
        <v>655.54736111111083</v>
      </c>
      <c r="D222" s="32"/>
      <c r="E222" s="32">
        <f t="shared" si="94"/>
        <v>11.110972222222223</v>
      </c>
      <c r="F222" s="32"/>
      <c r="G222" s="32">
        <f t="shared" si="106"/>
        <v>16.388684027777771</v>
      </c>
      <c r="H222" s="32"/>
      <c r="I222" s="32">
        <f t="shared" si="95"/>
        <v>27.499656249999994</v>
      </c>
      <c r="J222" s="32"/>
      <c r="K222" s="32">
        <f t="shared" si="96"/>
        <v>644.43638888888859</v>
      </c>
      <c r="L222" s="32"/>
      <c r="M222" s="3"/>
      <c r="N222" s="38">
        <v>14</v>
      </c>
      <c r="O222" s="38"/>
      <c r="P222" s="40">
        <f t="shared" si="107"/>
        <v>799.99</v>
      </c>
      <c r="Q222" s="40"/>
      <c r="R222" s="40">
        <f>0</f>
        <v>0</v>
      </c>
      <c r="S222" s="40"/>
      <c r="T222" s="40">
        <f t="shared" si="108"/>
        <v>19.999749999999999</v>
      </c>
      <c r="U222" s="40"/>
      <c r="V222" s="40">
        <f t="shared" si="97"/>
        <v>19.999749999999999</v>
      </c>
      <c r="W222" s="40"/>
      <c r="X222" s="40">
        <f t="shared" si="98"/>
        <v>799.99</v>
      </c>
      <c r="Y222" s="40"/>
      <c r="Z222" s="3"/>
      <c r="AA222" s="46">
        <v>14</v>
      </c>
      <c r="AB222" s="46"/>
      <c r="AC222" s="48">
        <f t="shared" si="109"/>
        <v>903.67927771554787</v>
      </c>
      <c r="AD222" s="48"/>
      <c r="AE222" s="48">
        <f t="shared" si="99"/>
        <v>-6.8924690673219828</v>
      </c>
      <c r="AF222" s="48"/>
      <c r="AG222" s="48">
        <f t="shared" si="110"/>
        <v>22.591981942888694</v>
      </c>
      <c r="AH222" s="48"/>
      <c r="AI222" s="48">
        <f t="shared" si="100"/>
        <v>15.699512875566711</v>
      </c>
      <c r="AJ222" s="48"/>
      <c r="AK222" s="48">
        <f t="shared" si="101"/>
        <v>910.57174678286981</v>
      </c>
      <c r="AL222" s="48"/>
      <c r="AM222" s="3"/>
      <c r="AN222" s="55">
        <v>14</v>
      </c>
      <c r="AO222" s="55"/>
      <c r="AP222" s="57">
        <f t="shared" si="111"/>
        <v>738.40956343283176</v>
      </c>
      <c r="AQ222" s="57"/>
      <c r="AR222" s="57">
        <f t="shared" si="102"/>
        <v>5.6067922659804736</v>
      </c>
      <c r="AS222" s="57"/>
      <c r="AT222" s="57">
        <f t="shared" si="112"/>
        <v>18.460239085820792</v>
      </c>
      <c r="AU222" s="57"/>
      <c r="AV222" s="57">
        <f t="shared" si="103"/>
        <v>24.067031351801266</v>
      </c>
      <c r="AW222" s="57"/>
      <c r="AX222" s="57">
        <f t="shared" si="104"/>
        <v>732.80277116685124</v>
      </c>
      <c r="AY222" s="57"/>
    </row>
    <row r="223" spans="1:51" x14ac:dyDescent="0.25">
      <c r="A223" s="27">
        <v>15</v>
      </c>
      <c r="B223" s="27"/>
      <c r="C223" s="31">
        <f t="shared" si="105"/>
        <v>644.43638888888859</v>
      </c>
      <c r="D223" s="31"/>
      <c r="E223" s="31">
        <f t="shared" si="94"/>
        <v>11.110972222222223</v>
      </c>
      <c r="F223" s="31"/>
      <c r="G223" s="31">
        <f t="shared" si="106"/>
        <v>16.110909722222214</v>
      </c>
      <c r="H223" s="31"/>
      <c r="I223" s="31">
        <f t="shared" si="95"/>
        <v>27.221881944444437</v>
      </c>
      <c r="J223" s="31"/>
      <c r="K223" s="31">
        <f t="shared" si="96"/>
        <v>633.32541666666634</v>
      </c>
      <c r="L223" s="31"/>
      <c r="M223" s="3"/>
      <c r="N223" s="37">
        <v>15</v>
      </c>
      <c r="O223" s="37"/>
      <c r="P223" s="39">
        <f t="shared" si="107"/>
        <v>799.99</v>
      </c>
      <c r="Q223" s="39"/>
      <c r="R223" s="39">
        <f>0</f>
        <v>0</v>
      </c>
      <c r="S223" s="39"/>
      <c r="T223" s="39">
        <f t="shared" si="108"/>
        <v>19.999749999999999</v>
      </c>
      <c r="U223" s="39"/>
      <c r="V223" s="39">
        <f t="shared" si="97"/>
        <v>19.999749999999999</v>
      </c>
      <c r="W223" s="39"/>
      <c r="X223" s="39">
        <f t="shared" si="98"/>
        <v>799.99</v>
      </c>
      <c r="Y223" s="39"/>
      <c r="Z223" s="3"/>
      <c r="AA223" s="45">
        <v>15</v>
      </c>
      <c r="AB223" s="45"/>
      <c r="AC223" s="47">
        <f t="shared" si="109"/>
        <v>910.57174678286981</v>
      </c>
      <c r="AD223" s="47"/>
      <c r="AE223" s="47">
        <f t="shared" si="99"/>
        <v>-6.6722929721158586</v>
      </c>
      <c r="AF223" s="47"/>
      <c r="AG223" s="47">
        <f t="shared" si="110"/>
        <v>22.764293669571742</v>
      </c>
      <c r="AH223" s="47"/>
      <c r="AI223" s="47">
        <f t="shared" si="100"/>
        <v>16.092000697455884</v>
      </c>
      <c r="AJ223" s="47"/>
      <c r="AK223" s="47">
        <f t="shared" si="101"/>
        <v>917.24403975498569</v>
      </c>
      <c r="AL223" s="47"/>
      <c r="AM223" s="3"/>
      <c r="AN223" s="54">
        <v>15</v>
      </c>
      <c r="AO223" s="54"/>
      <c r="AP223" s="56">
        <f t="shared" si="111"/>
        <v>732.80277116685124</v>
      </c>
      <c r="AQ223" s="56"/>
      <c r="AR223" s="56">
        <f t="shared" si="102"/>
        <v>5.7469620726299873</v>
      </c>
      <c r="AS223" s="56"/>
      <c r="AT223" s="56">
        <f t="shared" si="112"/>
        <v>18.320069279171278</v>
      </c>
      <c r="AU223" s="56"/>
      <c r="AV223" s="56">
        <f t="shared" si="103"/>
        <v>24.067031351801266</v>
      </c>
      <c r="AW223" s="56"/>
      <c r="AX223" s="56">
        <f t="shared" si="104"/>
        <v>727.05580909422122</v>
      </c>
      <c r="AY223" s="56"/>
    </row>
    <row r="224" spans="1:51" x14ac:dyDescent="0.25">
      <c r="A224" s="28">
        <v>16</v>
      </c>
      <c r="B224" s="28"/>
      <c r="C224" s="32">
        <f t="shared" si="105"/>
        <v>633.32541666666634</v>
      </c>
      <c r="D224" s="32"/>
      <c r="E224" s="32">
        <f t="shared" si="94"/>
        <v>11.110972222222223</v>
      </c>
      <c r="F224" s="32"/>
      <c r="G224" s="32">
        <f t="shared" si="106"/>
        <v>15.833135416666657</v>
      </c>
      <c r="H224" s="32"/>
      <c r="I224" s="32">
        <f t="shared" si="95"/>
        <v>26.94410763888888</v>
      </c>
      <c r="J224" s="32"/>
      <c r="K224" s="32">
        <f t="shared" si="96"/>
        <v>622.2144444444441</v>
      </c>
      <c r="L224" s="32"/>
      <c r="M224" s="3"/>
      <c r="N224" s="38">
        <v>16</v>
      </c>
      <c r="O224" s="38"/>
      <c r="P224" s="40">
        <f t="shared" si="107"/>
        <v>799.99</v>
      </c>
      <c r="Q224" s="40"/>
      <c r="R224" s="40">
        <f>0</f>
        <v>0</v>
      </c>
      <c r="S224" s="40"/>
      <c r="T224" s="40">
        <f t="shared" si="108"/>
        <v>19.999749999999999</v>
      </c>
      <c r="U224" s="40"/>
      <c r="V224" s="40">
        <f t="shared" si="97"/>
        <v>19.999749999999999</v>
      </c>
      <c r="W224" s="40"/>
      <c r="X224" s="40">
        <f t="shared" si="98"/>
        <v>799.99</v>
      </c>
      <c r="Y224" s="40"/>
      <c r="Z224" s="3"/>
      <c r="AA224" s="46">
        <v>16</v>
      </c>
      <c r="AB224" s="46"/>
      <c r="AC224" s="48">
        <f t="shared" si="109"/>
        <v>917.24403975498569</v>
      </c>
      <c r="AD224" s="48"/>
      <c r="AE224" s="48">
        <f t="shared" si="99"/>
        <v>-6.4368002789823642</v>
      </c>
      <c r="AF224" s="48"/>
      <c r="AG224" s="48">
        <f t="shared" si="110"/>
        <v>22.93110099387464</v>
      </c>
      <c r="AH224" s="48"/>
      <c r="AI224" s="48">
        <f t="shared" si="100"/>
        <v>16.494300714892276</v>
      </c>
      <c r="AJ224" s="48"/>
      <c r="AK224" s="48">
        <f t="shared" si="101"/>
        <v>923.68084003396802</v>
      </c>
      <c r="AL224" s="48"/>
      <c r="AM224" s="3"/>
      <c r="AN224" s="55">
        <v>16</v>
      </c>
      <c r="AO224" s="55"/>
      <c r="AP224" s="57">
        <f t="shared" si="111"/>
        <v>727.05580909422122</v>
      </c>
      <c r="AQ224" s="57"/>
      <c r="AR224" s="57">
        <f t="shared" si="102"/>
        <v>5.8906361244457379</v>
      </c>
      <c r="AS224" s="57"/>
      <c r="AT224" s="57">
        <f t="shared" si="112"/>
        <v>18.176395227355528</v>
      </c>
      <c r="AU224" s="57"/>
      <c r="AV224" s="57">
        <f t="shared" si="103"/>
        <v>24.067031351801266</v>
      </c>
      <c r="AW224" s="57"/>
      <c r="AX224" s="57">
        <f t="shared" si="104"/>
        <v>721.16517296977543</v>
      </c>
      <c r="AY224" s="57"/>
    </row>
    <row r="225" spans="1:51" x14ac:dyDescent="0.25">
      <c r="A225" s="27">
        <v>17</v>
      </c>
      <c r="B225" s="27"/>
      <c r="C225" s="31">
        <f t="shared" si="105"/>
        <v>622.2144444444441</v>
      </c>
      <c r="D225" s="31"/>
      <c r="E225" s="31">
        <f t="shared" si="94"/>
        <v>11.110972222222223</v>
      </c>
      <c r="F225" s="31"/>
      <c r="G225" s="31">
        <f t="shared" si="106"/>
        <v>15.5553611111111</v>
      </c>
      <c r="H225" s="31"/>
      <c r="I225" s="31">
        <f t="shared" si="95"/>
        <v>26.666333333333323</v>
      </c>
      <c r="J225" s="31"/>
      <c r="K225" s="31">
        <f t="shared" si="96"/>
        <v>611.10347222222185</v>
      </c>
      <c r="L225" s="31"/>
      <c r="M225" s="3"/>
      <c r="N225" s="37">
        <v>17</v>
      </c>
      <c r="O225" s="37"/>
      <c r="P225" s="39">
        <f t="shared" si="107"/>
        <v>799.99</v>
      </c>
      <c r="Q225" s="39"/>
      <c r="R225" s="39">
        <f>0</f>
        <v>0</v>
      </c>
      <c r="S225" s="39"/>
      <c r="T225" s="39">
        <f t="shared" si="108"/>
        <v>19.999749999999999</v>
      </c>
      <c r="U225" s="39"/>
      <c r="V225" s="39">
        <f t="shared" si="97"/>
        <v>19.999749999999999</v>
      </c>
      <c r="W225" s="39"/>
      <c r="X225" s="39">
        <f t="shared" si="98"/>
        <v>799.99</v>
      </c>
      <c r="Y225" s="39"/>
      <c r="Z225" s="3"/>
      <c r="AA225" s="45">
        <v>17</v>
      </c>
      <c r="AB225" s="45"/>
      <c r="AC225" s="47">
        <f t="shared" si="109"/>
        <v>923.68084003396802</v>
      </c>
      <c r="AD225" s="47"/>
      <c r="AE225" s="47">
        <f t="shared" si="99"/>
        <v>-6.1853627680846159</v>
      </c>
      <c r="AF225" s="47"/>
      <c r="AG225" s="47">
        <f t="shared" si="110"/>
        <v>23.092021000849197</v>
      </c>
      <c r="AH225" s="47"/>
      <c r="AI225" s="47">
        <f t="shared" si="100"/>
        <v>16.906658232764581</v>
      </c>
      <c r="AJ225" s="47"/>
      <c r="AK225" s="47">
        <f t="shared" si="101"/>
        <v>929.86620280205261</v>
      </c>
      <c r="AL225" s="47"/>
      <c r="AM225" s="3"/>
      <c r="AN225" s="54">
        <v>17</v>
      </c>
      <c r="AO225" s="54"/>
      <c r="AP225" s="56">
        <f t="shared" si="111"/>
        <v>721.16517296977543</v>
      </c>
      <c r="AQ225" s="56"/>
      <c r="AR225" s="56">
        <f t="shared" si="102"/>
        <v>6.037902027556882</v>
      </c>
      <c r="AS225" s="56"/>
      <c r="AT225" s="56">
        <f t="shared" si="112"/>
        <v>18.029129324244384</v>
      </c>
      <c r="AU225" s="56"/>
      <c r="AV225" s="56">
        <f t="shared" si="103"/>
        <v>24.067031351801266</v>
      </c>
      <c r="AW225" s="56"/>
      <c r="AX225" s="56">
        <f t="shared" si="104"/>
        <v>715.1272709422185</v>
      </c>
      <c r="AY225" s="56"/>
    </row>
    <row r="226" spans="1:51" x14ac:dyDescent="0.25">
      <c r="A226" s="28">
        <v>18</v>
      </c>
      <c r="B226" s="28"/>
      <c r="C226" s="32">
        <f t="shared" si="105"/>
        <v>611.10347222222185</v>
      </c>
      <c r="D226" s="32"/>
      <c r="E226" s="32">
        <f t="shared" si="94"/>
        <v>11.110972222222223</v>
      </c>
      <c r="F226" s="32"/>
      <c r="G226" s="32">
        <f t="shared" si="106"/>
        <v>15.277586805555545</v>
      </c>
      <c r="H226" s="32"/>
      <c r="I226" s="32">
        <f t="shared" si="95"/>
        <v>26.388559027777767</v>
      </c>
      <c r="J226" s="32"/>
      <c r="K226" s="32">
        <f t="shared" si="96"/>
        <v>599.99249999999961</v>
      </c>
      <c r="L226" s="32"/>
      <c r="M226" s="3"/>
      <c r="N226" s="38">
        <v>18</v>
      </c>
      <c r="O226" s="38"/>
      <c r="P226" s="40">
        <f t="shared" si="107"/>
        <v>799.99</v>
      </c>
      <c r="Q226" s="40"/>
      <c r="R226" s="40">
        <f>0</f>
        <v>0</v>
      </c>
      <c r="S226" s="40"/>
      <c r="T226" s="40">
        <f t="shared" si="108"/>
        <v>19.999749999999999</v>
      </c>
      <c r="U226" s="40"/>
      <c r="V226" s="40">
        <f t="shared" si="97"/>
        <v>19.999749999999999</v>
      </c>
      <c r="W226" s="40"/>
      <c r="X226" s="40">
        <f t="shared" si="98"/>
        <v>799.99</v>
      </c>
      <c r="Y226" s="40"/>
      <c r="Z226" s="3"/>
      <c r="AA226" s="46">
        <v>18</v>
      </c>
      <c r="AB226" s="46"/>
      <c r="AC226" s="48">
        <f t="shared" si="109"/>
        <v>929.86620280205261</v>
      </c>
      <c r="AD226" s="48"/>
      <c r="AE226" s="48">
        <f t="shared" si="99"/>
        <v>-5.9173303814676181</v>
      </c>
      <c r="AF226" s="48"/>
      <c r="AG226" s="48">
        <f t="shared" si="110"/>
        <v>23.246655070051315</v>
      </c>
      <c r="AH226" s="48"/>
      <c r="AI226" s="48">
        <f t="shared" si="100"/>
        <v>17.329324688583696</v>
      </c>
      <c r="AJ226" s="48"/>
      <c r="AK226" s="48">
        <f t="shared" si="101"/>
        <v>935.78353318352026</v>
      </c>
      <c r="AL226" s="48"/>
      <c r="AM226" s="3"/>
      <c r="AN226" s="55">
        <v>18</v>
      </c>
      <c r="AO226" s="55"/>
      <c r="AP226" s="57">
        <f t="shared" si="111"/>
        <v>715.1272709422185</v>
      </c>
      <c r="AQ226" s="57"/>
      <c r="AR226" s="57">
        <f t="shared" si="102"/>
        <v>6.1888495782458044</v>
      </c>
      <c r="AS226" s="57"/>
      <c r="AT226" s="57">
        <f t="shared" si="112"/>
        <v>17.878181773555461</v>
      </c>
      <c r="AU226" s="57"/>
      <c r="AV226" s="57">
        <f t="shared" si="103"/>
        <v>24.067031351801266</v>
      </c>
      <c r="AW226" s="57"/>
      <c r="AX226" s="57">
        <f t="shared" si="104"/>
        <v>708.93842136397268</v>
      </c>
      <c r="AY226" s="57"/>
    </row>
    <row r="227" spans="1:51" x14ac:dyDescent="0.25">
      <c r="A227" s="27">
        <v>19</v>
      </c>
      <c r="B227" s="27"/>
      <c r="C227" s="31">
        <f t="shared" si="105"/>
        <v>599.99249999999961</v>
      </c>
      <c r="D227" s="31"/>
      <c r="E227" s="31">
        <f t="shared" si="94"/>
        <v>11.110972222222223</v>
      </c>
      <c r="F227" s="31"/>
      <c r="G227" s="31">
        <f t="shared" si="106"/>
        <v>14.999812499999988</v>
      </c>
      <c r="H227" s="31"/>
      <c r="I227" s="31">
        <f t="shared" si="95"/>
        <v>26.110784722222213</v>
      </c>
      <c r="J227" s="31"/>
      <c r="K227" s="31">
        <f t="shared" si="96"/>
        <v>588.88152777777736</v>
      </c>
      <c r="L227" s="31"/>
      <c r="M227" s="3"/>
      <c r="N227" s="37">
        <v>19</v>
      </c>
      <c r="O227" s="37"/>
      <c r="P227" s="39">
        <f t="shared" si="107"/>
        <v>799.99</v>
      </c>
      <c r="Q227" s="39"/>
      <c r="R227" s="39">
        <f>0</f>
        <v>0</v>
      </c>
      <c r="S227" s="39"/>
      <c r="T227" s="39">
        <f t="shared" si="108"/>
        <v>19.999749999999999</v>
      </c>
      <c r="U227" s="39"/>
      <c r="V227" s="39">
        <f t="shared" si="97"/>
        <v>19.999749999999999</v>
      </c>
      <c r="W227" s="39"/>
      <c r="X227" s="39">
        <f t="shared" si="98"/>
        <v>799.99</v>
      </c>
      <c r="Y227" s="39"/>
      <c r="Z227" s="3"/>
      <c r="AA227" s="45">
        <v>19</v>
      </c>
      <c r="AB227" s="45"/>
      <c r="AC227" s="47">
        <f t="shared" si="109"/>
        <v>935.78353318352026</v>
      </c>
      <c r="AD227" s="47"/>
      <c r="AE227" s="47">
        <f t="shared" si="99"/>
        <v>-5.6320305237897124</v>
      </c>
      <c r="AF227" s="47"/>
      <c r="AG227" s="47">
        <f t="shared" si="110"/>
        <v>23.394588329588004</v>
      </c>
      <c r="AH227" s="47"/>
      <c r="AI227" s="47">
        <f t="shared" si="100"/>
        <v>17.762557805798291</v>
      </c>
      <c r="AJ227" s="47"/>
      <c r="AK227" s="47">
        <f t="shared" si="101"/>
        <v>941.41556370730996</v>
      </c>
      <c r="AL227" s="47"/>
      <c r="AM227" s="3"/>
      <c r="AN227" s="54">
        <v>19</v>
      </c>
      <c r="AO227" s="54"/>
      <c r="AP227" s="56">
        <f t="shared" si="111"/>
        <v>708.93842136397268</v>
      </c>
      <c r="AQ227" s="56"/>
      <c r="AR227" s="56">
        <f t="shared" si="102"/>
        <v>6.3435708177019485</v>
      </c>
      <c r="AS227" s="56"/>
      <c r="AT227" s="56">
        <f t="shared" si="112"/>
        <v>17.723460534099317</v>
      </c>
      <c r="AU227" s="56"/>
      <c r="AV227" s="56">
        <f t="shared" si="103"/>
        <v>24.067031351801266</v>
      </c>
      <c r="AW227" s="56"/>
      <c r="AX227" s="56">
        <f t="shared" si="104"/>
        <v>702.59485054627078</v>
      </c>
      <c r="AY227" s="56"/>
    </row>
    <row r="228" spans="1:51" x14ac:dyDescent="0.25">
      <c r="A228" s="28">
        <v>20</v>
      </c>
      <c r="B228" s="28"/>
      <c r="C228" s="32">
        <f t="shared" si="105"/>
        <v>588.88152777777736</v>
      </c>
      <c r="D228" s="32"/>
      <c r="E228" s="32">
        <f t="shared" si="94"/>
        <v>11.110972222222223</v>
      </c>
      <c r="F228" s="32"/>
      <c r="G228" s="32">
        <f t="shared" si="106"/>
        <v>14.722038194444433</v>
      </c>
      <c r="H228" s="32"/>
      <c r="I228" s="32">
        <f t="shared" si="95"/>
        <v>25.833010416666657</v>
      </c>
      <c r="J228" s="32"/>
      <c r="K228" s="32">
        <f t="shared" si="96"/>
        <v>577.77055555555512</v>
      </c>
      <c r="L228" s="32"/>
      <c r="M228" s="3"/>
      <c r="N228" s="38">
        <v>20</v>
      </c>
      <c r="O228" s="38"/>
      <c r="P228" s="40">
        <f t="shared" si="107"/>
        <v>799.99</v>
      </c>
      <c r="Q228" s="40"/>
      <c r="R228" s="40">
        <f>0</f>
        <v>0</v>
      </c>
      <c r="S228" s="40"/>
      <c r="T228" s="40">
        <f t="shared" si="108"/>
        <v>19.999749999999999</v>
      </c>
      <c r="U228" s="40"/>
      <c r="V228" s="40">
        <f t="shared" si="97"/>
        <v>19.999749999999999</v>
      </c>
      <c r="W228" s="40"/>
      <c r="X228" s="40">
        <f t="shared" si="98"/>
        <v>799.99</v>
      </c>
      <c r="Y228" s="40"/>
      <c r="Z228" s="3"/>
      <c r="AA228" s="46">
        <v>20</v>
      </c>
      <c r="AB228" s="46"/>
      <c r="AC228" s="48">
        <f t="shared" si="109"/>
        <v>941.41556370730996</v>
      </c>
      <c r="AD228" s="48"/>
      <c r="AE228" s="48">
        <f t="shared" si="99"/>
        <v>-5.3287673417394998</v>
      </c>
      <c r="AF228" s="48"/>
      <c r="AG228" s="48">
        <f t="shared" si="110"/>
        <v>23.535389092682745</v>
      </c>
      <c r="AH228" s="48"/>
      <c r="AI228" s="48">
        <f t="shared" si="100"/>
        <v>18.206621750943246</v>
      </c>
      <c r="AJ228" s="48"/>
      <c r="AK228" s="48">
        <f t="shared" si="101"/>
        <v>946.74433104904949</v>
      </c>
      <c r="AL228" s="48"/>
      <c r="AM228" s="3"/>
      <c r="AN228" s="55">
        <v>20</v>
      </c>
      <c r="AO228" s="55"/>
      <c r="AP228" s="57">
        <f t="shared" si="111"/>
        <v>702.59485054627078</v>
      </c>
      <c r="AQ228" s="57"/>
      <c r="AR228" s="57">
        <f t="shared" si="102"/>
        <v>6.5021600881444961</v>
      </c>
      <c r="AS228" s="57"/>
      <c r="AT228" s="57">
        <f t="shared" si="112"/>
        <v>17.564871263656769</v>
      </c>
      <c r="AU228" s="57"/>
      <c r="AV228" s="57">
        <f t="shared" si="103"/>
        <v>24.067031351801266</v>
      </c>
      <c r="AW228" s="57"/>
      <c r="AX228" s="57">
        <f t="shared" si="104"/>
        <v>696.0926904581263</v>
      </c>
      <c r="AY228" s="57"/>
    </row>
    <row r="229" spans="1:51" x14ac:dyDescent="0.25">
      <c r="A229" s="27">
        <v>21</v>
      </c>
      <c r="B229" s="27"/>
      <c r="C229" s="31">
        <f t="shared" si="105"/>
        <v>577.77055555555512</v>
      </c>
      <c r="D229" s="31"/>
      <c r="E229" s="31">
        <f t="shared" si="94"/>
        <v>11.110972222222223</v>
      </c>
      <c r="F229" s="31"/>
      <c r="G229" s="31">
        <f t="shared" si="106"/>
        <v>14.444263888888877</v>
      </c>
      <c r="H229" s="31"/>
      <c r="I229" s="31">
        <f t="shared" si="95"/>
        <v>25.5552361111111</v>
      </c>
      <c r="J229" s="31"/>
      <c r="K229" s="31">
        <f t="shared" si="96"/>
        <v>566.65958333333288</v>
      </c>
      <c r="L229" s="31"/>
      <c r="M229" s="3"/>
      <c r="N229" s="37">
        <v>21</v>
      </c>
      <c r="O229" s="37"/>
      <c r="P229" s="39">
        <f t="shared" si="107"/>
        <v>799.99</v>
      </c>
      <c r="Q229" s="39"/>
      <c r="R229" s="39">
        <f>0</f>
        <v>0</v>
      </c>
      <c r="S229" s="39"/>
      <c r="T229" s="39">
        <f t="shared" si="108"/>
        <v>19.999749999999999</v>
      </c>
      <c r="U229" s="39"/>
      <c r="V229" s="39">
        <f t="shared" si="97"/>
        <v>19.999749999999999</v>
      </c>
      <c r="W229" s="39"/>
      <c r="X229" s="39">
        <f t="shared" si="98"/>
        <v>799.99</v>
      </c>
      <c r="Y229" s="39"/>
      <c r="Z229" s="3"/>
      <c r="AA229" s="45">
        <v>21</v>
      </c>
      <c r="AB229" s="45"/>
      <c r="AC229" s="47">
        <f t="shared" si="109"/>
        <v>946.74433104904949</v>
      </c>
      <c r="AD229" s="47"/>
      <c r="AE229" s="47">
        <f t="shared" si="99"/>
        <v>-5.00682098150941</v>
      </c>
      <c r="AF229" s="47"/>
      <c r="AG229" s="47">
        <f t="shared" si="110"/>
        <v>23.668608276226234</v>
      </c>
      <c r="AH229" s="47"/>
      <c r="AI229" s="47">
        <f t="shared" si="100"/>
        <v>18.661787294716824</v>
      </c>
      <c r="AJ229" s="47"/>
      <c r="AK229" s="47">
        <f t="shared" si="101"/>
        <v>951.75115203055896</v>
      </c>
      <c r="AL229" s="47"/>
      <c r="AM229" s="3"/>
      <c r="AN229" s="54">
        <v>21</v>
      </c>
      <c r="AO229" s="54"/>
      <c r="AP229" s="56">
        <f t="shared" si="111"/>
        <v>696.0926904581263</v>
      </c>
      <c r="AQ229" s="56"/>
      <c r="AR229" s="56">
        <f t="shared" si="102"/>
        <v>6.6647140903481095</v>
      </c>
      <c r="AS229" s="56"/>
      <c r="AT229" s="56">
        <f t="shared" si="112"/>
        <v>17.402317261453156</v>
      </c>
      <c r="AU229" s="56"/>
      <c r="AV229" s="56">
        <f t="shared" si="103"/>
        <v>24.067031351801266</v>
      </c>
      <c r="AW229" s="56"/>
      <c r="AX229" s="56">
        <f t="shared" si="104"/>
        <v>689.42797636777823</v>
      </c>
      <c r="AY229" s="56"/>
    </row>
    <row r="230" spans="1:51" x14ac:dyDescent="0.25">
      <c r="A230" s="28">
        <v>22</v>
      </c>
      <c r="B230" s="28"/>
      <c r="C230" s="32">
        <f t="shared" si="105"/>
        <v>566.65958333333288</v>
      </c>
      <c r="D230" s="32"/>
      <c r="E230" s="32">
        <f t="shared" si="94"/>
        <v>11.110972222222223</v>
      </c>
      <c r="F230" s="32"/>
      <c r="G230" s="32">
        <f t="shared" si="106"/>
        <v>14.166489583333322</v>
      </c>
      <c r="H230" s="32"/>
      <c r="I230" s="32">
        <f t="shared" si="95"/>
        <v>25.277461805555546</v>
      </c>
      <c r="J230" s="32"/>
      <c r="K230" s="32">
        <f t="shared" si="96"/>
        <v>555.54861111111063</v>
      </c>
      <c r="L230" s="32"/>
      <c r="M230" s="3"/>
      <c r="N230" s="38">
        <v>22</v>
      </c>
      <c r="O230" s="38"/>
      <c r="P230" s="40">
        <f t="shared" si="107"/>
        <v>799.99</v>
      </c>
      <c r="Q230" s="40"/>
      <c r="R230" s="40">
        <f>0</f>
        <v>0</v>
      </c>
      <c r="S230" s="40"/>
      <c r="T230" s="40">
        <f t="shared" si="108"/>
        <v>19.999749999999999</v>
      </c>
      <c r="U230" s="40"/>
      <c r="V230" s="40">
        <f t="shared" si="97"/>
        <v>19.999749999999999</v>
      </c>
      <c r="W230" s="40"/>
      <c r="X230" s="40">
        <f t="shared" si="98"/>
        <v>799.99</v>
      </c>
      <c r="Y230" s="40"/>
      <c r="Z230" s="3"/>
      <c r="AA230" s="46">
        <v>22</v>
      </c>
      <c r="AB230" s="46"/>
      <c r="AC230" s="48">
        <f t="shared" si="109"/>
        <v>951.75115203055896</v>
      </c>
      <c r="AD230" s="48"/>
      <c r="AE230" s="48">
        <f t="shared" si="99"/>
        <v>-4.6654468236792255</v>
      </c>
      <c r="AF230" s="48"/>
      <c r="AG230" s="48">
        <f t="shared" si="110"/>
        <v>23.79377880076397</v>
      </c>
      <c r="AH230" s="48"/>
      <c r="AI230" s="48">
        <f t="shared" si="100"/>
        <v>19.128331977084745</v>
      </c>
      <c r="AJ230" s="48"/>
      <c r="AK230" s="48">
        <f t="shared" si="101"/>
        <v>956.41659885423815</v>
      </c>
      <c r="AL230" s="48"/>
      <c r="AM230" s="3"/>
      <c r="AN230" s="55">
        <v>22</v>
      </c>
      <c r="AO230" s="55"/>
      <c r="AP230" s="57">
        <f t="shared" si="111"/>
        <v>689.42797636777823</v>
      </c>
      <c r="AQ230" s="57"/>
      <c r="AR230" s="57">
        <f t="shared" si="102"/>
        <v>6.8313319426068126</v>
      </c>
      <c r="AS230" s="57"/>
      <c r="AT230" s="57">
        <f t="shared" si="112"/>
        <v>17.235699409194453</v>
      </c>
      <c r="AU230" s="57"/>
      <c r="AV230" s="57">
        <f t="shared" si="103"/>
        <v>24.067031351801266</v>
      </c>
      <c r="AW230" s="57"/>
      <c r="AX230" s="57">
        <f t="shared" si="104"/>
        <v>682.59664442517146</v>
      </c>
      <c r="AY230" s="57"/>
    </row>
    <row r="231" spans="1:51" x14ac:dyDescent="0.25">
      <c r="A231" s="27">
        <v>23</v>
      </c>
      <c r="B231" s="27"/>
      <c r="C231" s="31">
        <f t="shared" si="105"/>
        <v>555.54861111111063</v>
      </c>
      <c r="D231" s="31"/>
      <c r="E231" s="31">
        <f t="shared" si="94"/>
        <v>11.110972222222223</v>
      </c>
      <c r="F231" s="31"/>
      <c r="G231" s="31">
        <f t="shared" si="106"/>
        <v>13.888715277777765</v>
      </c>
      <c r="H231" s="31"/>
      <c r="I231" s="31">
        <f t="shared" si="95"/>
        <v>24.999687499999986</v>
      </c>
      <c r="J231" s="31"/>
      <c r="K231" s="31">
        <f t="shared" si="96"/>
        <v>544.43763888888839</v>
      </c>
      <c r="L231" s="31"/>
      <c r="M231" s="3"/>
      <c r="N231" s="37">
        <v>23</v>
      </c>
      <c r="O231" s="37"/>
      <c r="P231" s="39">
        <f t="shared" si="107"/>
        <v>799.99</v>
      </c>
      <c r="Q231" s="39"/>
      <c r="R231" s="39">
        <f>0</f>
        <v>0</v>
      </c>
      <c r="S231" s="39"/>
      <c r="T231" s="39">
        <f t="shared" si="108"/>
        <v>19.999749999999999</v>
      </c>
      <c r="U231" s="39"/>
      <c r="V231" s="39">
        <f t="shared" si="97"/>
        <v>19.999749999999999</v>
      </c>
      <c r="W231" s="39"/>
      <c r="X231" s="39">
        <f t="shared" si="98"/>
        <v>799.99</v>
      </c>
      <c r="Y231" s="39"/>
      <c r="Z231" s="3"/>
      <c r="AA231" s="45">
        <v>23</v>
      </c>
      <c r="AB231" s="45"/>
      <c r="AC231" s="47">
        <f t="shared" si="109"/>
        <v>956.41659885423815</v>
      </c>
      <c r="AD231" s="47"/>
      <c r="AE231" s="47">
        <f t="shared" si="99"/>
        <v>-4.3038746948440867</v>
      </c>
      <c r="AF231" s="47"/>
      <c r="AG231" s="47">
        <f t="shared" si="110"/>
        <v>23.910414971355952</v>
      </c>
      <c r="AH231" s="47"/>
      <c r="AI231" s="47">
        <f t="shared" si="100"/>
        <v>19.606540276511865</v>
      </c>
      <c r="AJ231" s="47"/>
      <c r="AK231" s="47">
        <f t="shared" si="101"/>
        <v>960.72047354908227</v>
      </c>
      <c r="AL231" s="47"/>
      <c r="AM231" s="3"/>
      <c r="AN231" s="54">
        <v>23</v>
      </c>
      <c r="AO231" s="54"/>
      <c r="AP231" s="56">
        <f t="shared" si="111"/>
        <v>682.59664442517146</v>
      </c>
      <c r="AQ231" s="56"/>
      <c r="AR231" s="56">
        <f t="shared" si="102"/>
        <v>7.0021152411719818</v>
      </c>
      <c r="AS231" s="56"/>
      <c r="AT231" s="56">
        <f t="shared" si="112"/>
        <v>17.064916110629284</v>
      </c>
      <c r="AU231" s="56"/>
      <c r="AV231" s="56">
        <f t="shared" si="103"/>
        <v>24.067031351801266</v>
      </c>
      <c r="AW231" s="56"/>
      <c r="AX231" s="56">
        <f t="shared" si="104"/>
        <v>675.5945291839995</v>
      </c>
      <c r="AY231" s="56"/>
    </row>
    <row r="232" spans="1:51" x14ac:dyDescent="0.25">
      <c r="A232" s="28">
        <v>24</v>
      </c>
      <c r="B232" s="28"/>
      <c r="C232" s="32">
        <f t="shared" si="105"/>
        <v>544.43763888888839</v>
      </c>
      <c r="D232" s="32"/>
      <c r="E232" s="32">
        <f t="shared" si="94"/>
        <v>11.110972222222223</v>
      </c>
      <c r="F232" s="32"/>
      <c r="G232" s="32">
        <f t="shared" si="106"/>
        <v>13.610940972222208</v>
      </c>
      <c r="H232" s="32"/>
      <c r="I232" s="32">
        <f t="shared" si="95"/>
        <v>24.721913194444433</v>
      </c>
      <c r="J232" s="32"/>
      <c r="K232" s="32">
        <f t="shared" si="96"/>
        <v>533.32666666666614</v>
      </c>
      <c r="L232" s="32"/>
      <c r="M232" s="3"/>
      <c r="N232" s="38">
        <v>24</v>
      </c>
      <c r="O232" s="38"/>
      <c r="P232" s="40">
        <f t="shared" si="107"/>
        <v>799.99</v>
      </c>
      <c r="Q232" s="40"/>
      <c r="R232" s="40">
        <f>0</f>
        <v>0</v>
      </c>
      <c r="S232" s="40"/>
      <c r="T232" s="40">
        <f t="shared" si="108"/>
        <v>19.999749999999999</v>
      </c>
      <c r="U232" s="40"/>
      <c r="V232" s="40">
        <f t="shared" si="97"/>
        <v>19.999749999999999</v>
      </c>
      <c r="W232" s="40"/>
      <c r="X232" s="40">
        <f t="shared" si="98"/>
        <v>799.99</v>
      </c>
      <c r="Y232" s="40"/>
      <c r="Z232" s="3"/>
      <c r="AA232" s="46">
        <v>24</v>
      </c>
      <c r="AB232" s="46"/>
      <c r="AC232" s="48">
        <f t="shared" si="109"/>
        <v>960.72047354908227</v>
      </c>
      <c r="AD232" s="48"/>
      <c r="AE232" s="48">
        <f t="shared" si="99"/>
        <v>-3.9213080553023971</v>
      </c>
      <c r="AF232" s="48"/>
      <c r="AG232" s="48">
        <f t="shared" si="110"/>
        <v>24.018011838727055</v>
      </c>
      <c r="AH232" s="48"/>
      <c r="AI232" s="48">
        <f t="shared" si="100"/>
        <v>20.096703783424658</v>
      </c>
      <c r="AJ232" s="48"/>
      <c r="AK232" s="48">
        <f t="shared" si="101"/>
        <v>964.64178160438462</v>
      </c>
      <c r="AL232" s="48"/>
      <c r="AM232" s="3"/>
      <c r="AN232" s="55">
        <v>24</v>
      </c>
      <c r="AO232" s="55"/>
      <c r="AP232" s="57">
        <f t="shared" si="111"/>
        <v>675.5945291839995</v>
      </c>
      <c r="AQ232" s="57"/>
      <c r="AR232" s="57">
        <f t="shared" si="102"/>
        <v>7.1771681222012802</v>
      </c>
      <c r="AS232" s="57"/>
      <c r="AT232" s="57">
        <f t="shared" si="112"/>
        <v>16.889863229599985</v>
      </c>
      <c r="AU232" s="57"/>
      <c r="AV232" s="57">
        <f t="shared" si="103"/>
        <v>24.067031351801266</v>
      </c>
      <c r="AW232" s="57"/>
      <c r="AX232" s="57">
        <f t="shared" si="104"/>
        <v>668.41736106179826</v>
      </c>
      <c r="AY232" s="57"/>
    </row>
    <row r="233" spans="1:51" x14ac:dyDescent="0.25">
      <c r="A233" s="27">
        <v>25</v>
      </c>
      <c r="B233" s="27"/>
      <c r="C233" s="31">
        <f t="shared" si="105"/>
        <v>533.32666666666614</v>
      </c>
      <c r="D233" s="31"/>
      <c r="E233" s="31">
        <f t="shared" si="94"/>
        <v>11.110972222222223</v>
      </c>
      <c r="F233" s="31"/>
      <c r="G233" s="31">
        <f t="shared" si="106"/>
        <v>13.333166666666653</v>
      </c>
      <c r="H233" s="31"/>
      <c r="I233" s="31">
        <f t="shared" si="95"/>
        <v>24.444138888888876</v>
      </c>
      <c r="J233" s="31"/>
      <c r="K233" s="31">
        <f t="shared" si="96"/>
        <v>522.2156944444439</v>
      </c>
      <c r="L233" s="31"/>
      <c r="M233" s="3"/>
      <c r="N233" s="37">
        <v>25</v>
      </c>
      <c r="O233" s="37"/>
      <c r="P233" s="39">
        <f t="shared" si="107"/>
        <v>799.99</v>
      </c>
      <c r="Q233" s="39"/>
      <c r="R233" s="39">
        <f>0</f>
        <v>0</v>
      </c>
      <c r="S233" s="39"/>
      <c r="T233" s="39">
        <f t="shared" si="108"/>
        <v>19.999749999999999</v>
      </c>
      <c r="U233" s="39"/>
      <c r="V233" s="39">
        <f t="shared" si="97"/>
        <v>19.999749999999999</v>
      </c>
      <c r="W233" s="39"/>
      <c r="X233" s="39">
        <f t="shared" si="98"/>
        <v>799.99</v>
      </c>
      <c r="Y233" s="39"/>
      <c r="Z233" s="3"/>
      <c r="AA233" s="45">
        <v>25</v>
      </c>
      <c r="AB233" s="45"/>
      <c r="AC233" s="47">
        <f t="shared" si="109"/>
        <v>964.64178160438462</v>
      </c>
      <c r="AD233" s="47"/>
      <c r="AE233" s="47">
        <f t="shared" si="99"/>
        <v>-3.5169231620993422</v>
      </c>
      <c r="AF233" s="47"/>
      <c r="AG233" s="47">
        <f t="shared" si="110"/>
        <v>24.116044540109613</v>
      </c>
      <c r="AH233" s="47"/>
      <c r="AI233" s="47">
        <f t="shared" si="100"/>
        <v>20.59912137801027</v>
      </c>
      <c r="AJ233" s="47"/>
      <c r="AK233" s="47">
        <f t="shared" si="101"/>
        <v>968.15870476648399</v>
      </c>
      <c r="AL233" s="47"/>
      <c r="AM233" s="3"/>
      <c r="AN233" s="54">
        <v>25</v>
      </c>
      <c r="AO233" s="54"/>
      <c r="AP233" s="56">
        <f t="shared" si="111"/>
        <v>668.41736106179826</v>
      </c>
      <c r="AQ233" s="56"/>
      <c r="AR233" s="56">
        <f t="shared" si="102"/>
        <v>7.3565973252563097</v>
      </c>
      <c r="AS233" s="56"/>
      <c r="AT233" s="56">
        <f t="shared" si="112"/>
        <v>16.710434026544956</v>
      </c>
      <c r="AU233" s="56"/>
      <c r="AV233" s="56">
        <f t="shared" si="103"/>
        <v>24.067031351801266</v>
      </c>
      <c r="AW233" s="56"/>
      <c r="AX233" s="56">
        <f t="shared" si="104"/>
        <v>661.06076373654196</v>
      </c>
      <c r="AY233" s="56"/>
    </row>
    <row r="234" spans="1:51" x14ac:dyDescent="0.25">
      <c r="A234" s="28">
        <v>26</v>
      </c>
      <c r="B234" s="28"/>
      <c r="C234" s="32">
        <f t="shared" si="105"/>
        <v>522.2156944444439</v>
      </c>
      <c r="D234" s="32"/>
      <c r="E234" s="32">
        <f t="shared" si="94"/>
        <v>11.110972222222223</v>
      </c>
      <c r="F234" s="32"/>
      <c r="G234" s="32">
        <f t="shared" si="106"/>
        <v>13.055392361111096</v>
      </c>
      <c r="H234" s="32"/>
      <c r="I234" s="32">
        <f t="shared" si="95"/>
        <v>24.166364583333319</v>
      </c>
      <c r="J234" s="32"/>
      <c r="K234" s="32">
        <f t="shared" si="96"/>
        <v>511.10472222222165</v>
      </c>
      <c r="L234" s="32"/>
      <c r="M234" s="3"/>
      <c r="N234" s="38">
        <v>26</v>
      </c>
      <c r="O234" s="38"/>
      <c r="P234" s="40">
        <f t="shared" si="107"/>
        <v>799.99</v>
      </c>
      <c r="Q234" s="40"/>
      <c r="R234" s="40">
        <f>0</f>
        <v>0</v>
      </c>
      <c r="S234" s="40"/>
      <c r="T234" s="40">
        <f t="shared" si="108"/>
        <v>19.999749999999999</v>
      </c>
      <c r="U234" s="40"/>
      <c r="V234" s="40">
        <f t="shared" si="97"/>
        <v>19.999749999999999</v>
      </c>
      <c r="W234" s="40"/>
      <c r="X234" s="40">
        <f t="shared" si="98"/>
        <v>799.99</v>
      </c>
      <c r="Y234" s="40"/>
      <c r="Z234" s="3"/>
      <c r="AA234" s="46">
        <v>26</v>
      </c>
      <c r="AB234" s="46"/>
      <c r="AC234" s="48">
        <f t="shared" si="109"/>
        <v>968.15870476648399</v>
      </c>
      <c r="AD234" s="48"/>
      <c r="AE234" s="48">
        <f t="shared" si="99"/>
        <v>-3.0898682067015706</v>
      </c>
      <c r="AF234" s="48"/>
      <c r="AG234" s="48">
        <f t="shared" si="110"/>
        <v>24.203967619162096</v>
      </c>
      <c r="AH234" s="48"/>
      <c r="AI234" s="48">
        <f t="shared" si="100"/>
        <v>21.114099412460526</v>
      </c>
      <c r="AJ234" s="48"/>
      <c r="AK234" s="48">
        <f t="shared" si="101"/>
        <v>971.24857297318556</v>
      </c>
      <c r="AL234" s="48"/>
      <c r="AM234" s="3"/>
      <c r="AN234" s="55">
        <v>26</v>
      </c>
      <c r="AO234" s="55"/>
      <c r="AP234" s="57">
        <f t="shared" si="111"/>
        <v>661.06076373654196</v>
      </c>
      <c r="AQ234" s="57"/>
      <c r="AR234" s="57">
        <f t="shared" si="102"/>
        <v>7.540512258387718</v>
      </c>
      <c r="AS234" s="57"/>
      <c r="AT234" s="57">
        <f t="shared" si="112"/>
        <v>16.526519093413548</v>
      </c>
      <c r="AU234" s="57"/>
      <c r="AV234" s="57">
        <f t="shared" si="103"/>
        <v>24.067031351801266</v>
      </c>
      <c r="AW234" s="57"/>
      <c r="AX234" s="57">
        <f t="shared" si="104"/>
        <v>653.52025147815425</v>
      </c>
      <c r="AY234" s="57"/>
    </row>
    <row r="235" spans="1:51" x14ac:dyDescent="0.25">
      <c r="A235" s="27">
        <v>27</v>
      </c>
      <c r="B235" s="27"/>
      <c r="C235" s="31">
        <f t="shared" si="105"/>
        <v>511.10472222222165</v>
      </c>
      <c r="D235" s="31"/>
      <c r="E235" s="31">
        <f t="shared" si="94"/>
        <v>11.110972222222223</v>
      </c>
      <c r="F235" s="31"/>
      <c r="G235" s="31">
        <f t="shared" si="106"/>
        <v>12.777618055555541</v>
      </c>
      <c r="H235" s="31"/>
      <c r="I235" s="31">
        <f t="shared" si="95"/>
        <v>23.888590277777766</v>
      </c>
      <c r="J235" s="31"/>
      <c r="K235" s="31">
        <f t="shared" si="96"/>
        <v>499.99374999999941</v>
      </c>
      <c r="L235" s="31"/>
      <c r="M235" s="3"/>
      <c r="N235" s="37">
        <v>27</v>
      </c>
      <c r="O235" s="37"/>
      <c r="P235" s="39">
        <f t="shared" si="107"/>
        <v>799.99</v>
      </c>
      <c r="Q235" s="39"/>
      <c r="R235" s="39">
        <f>0</f>
        <v>0</v>
      </c>
      <c r="S235" s="39"/>
      <c r="T235" s="39">
        <f t="shared" si="108"/>
        <v>19.999749999999999</v>
      </c>
      <c r="U235" s="39"/>
      <c r="V235" s="39">
        <f t="shared" si="97"/>
        <v>19.999749999999999</v>
      </c>
      <c r="W235" s="39"/>
      <c r="X235" s="39">
        <f t="shared" si="98"/>
        <v>799.99</v>
      </c>
      <c r="Y235" s="39"/>
      <c r="Z235" s="3"/>
      <c r="AA235" s="45">
        <v>27</v>
      </c>
      <c r="AB235" s="45"/>
      <c r="AC235" s="47">
        <f t="shared" si="109"/>
        <v>971.24857297318556</v>
      </c>
      <c r="AD235" s="47"/>
      <c r="AE235" s="47">
        <f t="shared" si="99"/>
        <v>-2.6392624265575968</v>
      </c>
      <c r="AF235" s="47"/>
      <c r="AG235" s="47">
        <f t="shared" si="110"/>
        <v>24.281214324329635</v>
      </c>
      <c r="AH235" s="47"/>
      <c r="AI235" s="47">
        <f t="shared" si="100"/>
        <v>21.641951897772039</v>
      </c>
      <c r="AJ235" s="47"/>
      <c r="AK235" s="47">
        <f t="shared" si="101"/>
        <v>973.88783539974315</v>
      </c>
      <c r="AL235" s="47"/>
      <c r="AM235" s="3"/>
      <c r="AN235" s="54">
        <v>27</v>
      </c>
      <c r="AO235" s="54"/>
      <c r="AP235" s="56">
        <f t="shared" si="111"/>
        <v>653.52025147815425</v>
      </c>
      <c r="AQ235" s="56"/>
      <c r="AR235" s="56">
        <f t="shared" si="102"/>
        <v>7.7290250648474093</v>
      </c>
      <c r="AS235" s="56"/>
      <c r="AT235" s="56">
        <f t="shared" si="112"/>
        <v>16.338006286953856</v>
      </c>
      <c r="AU235" s="56"/>
      <c r="AV235" s="56">
        <f t="shared" si="103"/>
        <v>24.067031351801266</v>
      </c>
      <c r="AW235" s="56"/>
      <c r="AX235" s="56">
        <f t="shared" si="104"/>
        <v>645.79122641330684</v>
      </c>
      <c r="AY235" s="56"/>
    </row>
    <row r="236" spans="1:51" x14ac:dyDescent="0.25">
      <c r="A236" s="28">
        <v>28</v>
      </c>
      <c r="B236" s="28"/>
      <c r="C236" s="32">
        <f t="shared" si="105"/>
        <v>499.99374999999941</v>
      </c>
      <c r="D236" s="32"/>
      <c r="E236" s="32">
        <f t="shared" si="94"/>
        <v>11.110972222222223</v>
      </c>
      <c r="F236" s="32"/>
      <c r="G236" s="32">
        <f t="shared" si="106"/>
        <v>12.499843749999984</v>
      </c>
      <c r="H236" s="32"/>
      <c r="I236" s="32">
        <f t="shared" si="95"/>
        <v>23.610815972222206</v>
      </c>
      <c r="J236" s="32"/>
      <c r="K236" s="32">
        <f t="shared" si="96"/>
        <v>488.88277777777716</v>
      </c>
      <c r="L236" s="32"/>
      <c r="M236" s="3"/>
      <c r="N236" s="38">
        <v>28</v>
      </c>
      <c r="O236" s="38"/>
      <c r="P236" s="40">
        <f t="shared" si="107"/>
        <v>799.99</v>
      </c>
      <c r="Q236" s="40"/>
      <c r="R236" s="40">
        <f>0</f>
        <v>0</v>
      </c>
      <c r="S236" s="40"/>
      <c r="T236" s="40">
        <f t="shared" si="108"/>
        <v>19.999749999999999</v>
      </c>
      <c r="U236" s="40"/>
      <c r="V236" s="40">
        <f t="shared" si="97"/>
        <v>19.999749999999999</v>
      </c>
      <c r="W236" s="40"/>
      <c r="X236" s="40">
        <f t="shared" si="98"/>
        <v>799.99</v>
      </c>
      <c r="Y236" s="40"/>
      <c r="Z236" s="3"/>
      <c r="AA236" s="46">
        <v>28</v>
      </c>
      <c r="AB236" s="46"/>
      <c r="AC236" s="48">
        <f t="shared" si="109"/>
        <v>973.88783539974315</v>
      </c>
      <c r="AD236" s="48"/>
      <c r="AE236" s="48">
        <f t="shared" si="99"/>
        <v>-2.1641951897772387</v>
      </c>
      <c r="AF236" s="48"/>
      <c r="AG236" s="48">
        <f t="shared" si="110"/>
        <v>24.347195884993578</v>
      </c>
      <c r="AH236" s="48"/>
      <c r="AI236" s="48">
        <f t="shared" si="100"/>
        <v>22.183000695216339</v>
      </c>
      <c r="AJ236" s="48"/>
      <c r="AK236" s="48">
        <f t="shared" si="101"/>
        <v>976.05203058952043</v>
      </c>
      <c r="AL236" s="48"/>
      <c r="AM236" s="3"/>
      <c r="AN236" s="55">
        <v>28</v>
      </c>
      <c r="AO236" s="55"/>
      <c r="AP236" s="57">
        <f t="shared" si="111"/>
        <v>645.79122641330684</v>
      </c>
      <c r="AQ236" s="57"/>
      <c r="AR236" s="57">
        <f t="shared" si="102"/>
        <v>7.9222506914685944</v>
      </c>
      <c r="AS236" s="57"/>
      <c r="AT236" s="57">
        <f t="shared" si="112"/>
        <v>16.144780660332671</v>
      </c>
      <c r="AU236" s="57"/>
      <c r="AV236" s="57">
        <f t="shared" si="103"/>
        <v>24.067031351801266</v>
      </c>
      <c r="AW236" s="57"/>
      <c r="AX236" s="57">
        <f t="shared" si="104"/>
        <v>637.8689757218383</v>
      </c>
      <c r="AY236" s="57"/>
    </row>
    <row r="237" spans="1:51" x14ac:dyDescent="0.25">
      <c r="A237" s="27">
        <v>29</v>
      </c>
      <c r="B237" s="27"/>
      <c r="C237" s="31">
        <f t="shared" si="105"/>
        <v>488.88277777777716</v>
      </c>
      <c r="D237" s="31"/>
      <c r="E237" s="31">
        <f t="shared" si="94"/>
        <v>11.110972222222223</v>
      </c>
      <c r="F237" s="31"/>
      <c r="G237" s="31">
        <f t="shared" si="106"/>
        <v>12.222069444444427</v>
      </c>
      <c r="H237" s="31"/>
      <c r="I237" s="31">
        <f t="shared" si="95"/>
        <v>23.333041666666652</v>
      </c>
      <c r="J237" s="31"/>
      <c r="K237" s="31">
        <f t="shared" si="96"/>
        <v>477.77180555555492</v>
      </c>
      <c r="L237" s="31"/>
      <c r="M237" s="3"/>
      <c r="N237" s="37">
        <v>29</v>
      </c>
      <c r="O237" s="37"/>
      <c r="P237" s="39">
        <f t="shared" si="107"/>
        <v>799.99</v>
      </c>
      <c r="Q237" s="39"/>
      <c r="R237" s="39">
        <f>0</f>
        <v>0</v>
      </c>
      <c r="S237" s="39"/>
      <c r="T237" s="39">
        <f t="shared" si="108"/>
        <v>19.999749999999999</v>
      </c>
      <c r="U237" s="39"/>
      <c r="V237" s="39">
        <f t="shared" si="97"/>
        <v>19.999749999999999</v>
      </c>
      <c r="W237" s="39"/>
      <c r="X237" s="39">
        <f t="shared" si="98"/>
        <v>799.99</v>
      </c>
      <c r="Y237" s="39"/>
      <c r="Z237" s="3"/>
      <c r="AA237" s="45">
        <v>29</v>
      </c>
      <c r="AB237" s="45"/>
      <c r="AC237" s="47">
        <f t="shared" si="109"/>
        <v>976.05203058952043</v>
      </c>
      <c r="AD237" s="47"/>
      <c r="AE237" s="47">
        <f t="shared" si="99"/>
        <v>-1.6637250521412561</v>
      </c>
      <c r="AF237" s="47"/>
      <c r="AG237" s="47">
        <f t="shared" si="110"/>
        <v>24.401300764738007</v>
      </c>
      <c r="AH237" s="47"/>
      <c r="AI237" s="47">
        <f t="shared" si="100"/>
        <v>22.737575712596751</v>
      </c>
      <c r="AJ237" s="47"/>
      <c r="AK237" s="47">
        <f t="shared" si="101"/>
        <v>977.71575564166164</v>
      </c>
      <c r="AL237" s="47"/>
      <c r="AM237" s="3"/>
      <c r="AN237" s="54">
        <v>29</v>
      </c>
      <c r="AO237" s="54"/>
      <c r="AP237" s="56">
        <f t="shared" si="111"/>
        <v>637.8689757218383</v>
      </c>
      <c r="AQ237" s="56"/>
      <c r="AR237" s="56">
        <f t="shared" si="102"/>
        <v>8.1203069587553092</v>
      </c>
      <c r="AS237" s="56"/>
      <c r="AT237" s="56">
        <f t="shared" si="112"/>
        <v>15.946724393045956</v>
      </c>
      <c r="AU237" s="56"/>
      <c r="AV237" s="56">
        <f t="shared" si="103"/>
        <v>24.067031351801266</v>
      </c>
      <c r="AW237" s="56"/>
      <c r="AX237" s="56">
        <f t="shared" si="104"/>
        <v>629.74866876308295</v>
      </c>
      <c r="AY237" s="56"/>
    </row>
    <row r="238" spans="1:51" x14ac:dyDescent="0.25">
      <c r="A238" s="28">
        <v>30</v>
      </c>
      <c r="B238" s="28"/>
      <c r="C238" s="32">
        <f t="shared" si="105"/>
        <v>477.77180555555492</v>
      </c>
      <c r="D238" s="32"/>
      <c r="E238" s="32">
        <f t="shared" si="94"/>
        <v>11.110972222222223</v>
      </c>
      <c r="F238" s="32"/>
      <c r="G238" s="32">
        <f t="shared" si="106"/>
        <v>11.944295138888872</v>
      </c>
      <c r="H238" s="32"/>
      <c r="I238" s="32">
        <f t="shared" si="95"/>
        <v>23.055267361111095</v>
      </c>
      <c r="J238" s="32"/>
      <c r="K238" s="32">
        <f t="shared" si="96"/>
        <v>466.66083333333268</v>
      </c>
      <c r="L238" s="32"/>
      <c r="M238" s="3"/>
      <c r="N238" s="38">
        <v>30</v>
      </c>
      <c r="O238" s="38"/>
      <c r="P238" s="40">
        <f t="shared" si="107"/>
        <v>799.99</v>
      </c>
      <c r="Q238" s="40"/>
      <c r="R238" s="40">
        <f>0</f>
        <v>0</v>
      </c>
      <c r="S238" s="40"/>
      <c r="T238" s="40">
        <f t="shared" si="108"/>
        <v>19.999749999999999</v>
      </c>
      <c r="U238" s="40"/>
      <c r="V238" s="40">
        <f t="shared" si="97"/>
        <v>19.999749999999999</v>
      </c>
      <c r="W238" s="40"/>
      <c r="X238" s="40">
        <f t="shared" si="98"/>
        <v>799.99</v>
      </c>
      <c r="Y238" s="40"/>
      <c r="Z238" s="3"/>
      <c r="AA238" s="46">
        <v>30</v>
      </c>
      <c r="AB238" s="46"/>
      <c r="AC238" s="48">
        <f t="shared" si="109"/>
        <v>977.71575564166164</v>
      </c>
      <c r="AD238" s="48"/>
      <c r="AE238" s="48">
        <f t="shared" si="99"/>
        <v>-1.1368787856298752</v>
      </c>
      <c r="AF238" s="48"/>
      <c r="AG238" s="48">
        <f t="shared" si="110"/>
        <v>24.442893891041539</v>
      </c>
      <c r="AH238" s="48"/>
      <c r="AI238" s="48">
        <f t="shared" si="100"/>
        <v>23.306015105411664</v>
      </c>
      <c r="AJ238" s="48"/>
      <c r="AK238" s="48">
        <f t="shared" si="101"/>
        <v>978.85263442729149</v>
      </c>
      <c r="AL238" s="48"/>
      <c r="AM238" s="3"/>
      <c r="AN238" s="55">
        <v>30</v>
      </c>
      <c r="AO238" s="55"/>
      <c r="AP238" s="57">
        <f t="shared" si="111"/>
        <v>629.74866876308295</v>
      </c>
      <c r="AQ238" s="57"/>
      <c r="AR238" s="57">
        <f t="shared" si="102"/>
        <v>8.3233146327241929</v>
      </c>
      <c r="AS238" s="57"/>
      <c r="AT238" s="57">
        <f t="shared" si="112"/>
        <v>15.743716719077073</v>
      </c>
      <c r="AU238" s="57"/>
      <c r="AV238" s="57">
        <f t="shared" si="103"/>
        <v>24.067031351801266</v>
      </c>
      <c r="AW238" s="57"/>
      <c r="AX238" s="57">
        <f t="shared" si="104"/>
        <v>621.42535413035876</v>
      </c>
      <c r="AY238" s="57"/>
    </row>
    <row r="239" spans="1:51" x14ac:dyDescent="0.25">
      <c r="A239" s="27">
        <v>31</v>
      </c>
      <c r="B239" s="27"/>
      <c r="C239" s="31">
        <f t="shared" si="105"/>
        <v>466.66083333333268</v>
      </c>
      <c r="D239" s="31"/>
      <c r="E239" s="31">
        <f t="shared" si="94"/>
        <v>11.110972222222223</v>
      </c>
      <c r="F239" s="31"/>
      <c r="G239" s="31">
        <f t="shared" si="106"/>
        <v>11.666520833333315</v>
      </c>
      <c r="H239" s="31"/>
      <c r="I239" s="31">
        <f t="shared" si="95"/>
        <v>22.777493055555539</v>
      </c>
      <c r="J239" s="31"/>
      <c r="K239" s="31">
        <f t="shared" si="96"/>
        <v>455.54986111111043</v>
      </c>
      <c r="L239" s="31"/>
      <c r="M239" s="3"/>
      <c r="N239" s="37">
        <v>31</v>
      </c>
      <c r="O239" s="37"/>
      <c r="P239" s="39">
        <f t="shared" si="107"/>
        <v>799.99</v>
      </c>
      <c r="Q239" s="39"/>
      <c r="R239" s="39">
        <f>0</f>
        <v>0</v>
      </c>
      <c r="S239" s="39"/>
      <c r="T239" s="39">
        <f t="shared" si="108"/>
        <v>19.999749999999999</v>
      </c>
      <c r="U239" s="39"/>
      <c r="V239" s="39">
        <f t="shared" si="97"/>
        <v>19.999749999999999</v>
      </c>
      <c r="W239" s="39"/>
      <c r="X239" s="39">
        <f t="shared" si="98"/>
        <v>799.99</v>
      </c>
      <c r="Y239" s="39"/>
      <c r="Z239" s="3"/>
      <c r="AA239" s="45">
        <v>31</v>
      </c>
      <c r="AB239" s="45"/>
      <c r="AC239" s="47">
        <f t="shared" si="109"/>
        <v>978.85263442729149</v>
      </c>
      <c r="AD239" s="47"/>
      <c r="AE239" s="47">
        <f t="shared" si="99"/>
        <v>-0.5826503776353249</v>
      </c>
      <c r="AF239" s="47"/>
      <c r="AG239" s="47">
        <f t="shared" si="110"/>
        <v>24.471315860682285</v>
      </c>
      <c r="AH239" s="47"/>
      <c r="AI239" s="47">
        <f t="shared" si="100"/>
        <v>23.88866548304696</v>
      </c>
      <c r="AJ239" s="47"/>
      <c r="AK239" s="47">
        <f t="shared" si="101"/>
        <v>979.43528480492682</v>
      </c>
      <c r="AL239" s="47"/>
      <c r="AM239" s="3"/>
      <c r="AN239" s="54">
        <v>31</v>
      </c>
      <c r="AO239" s="54"/>
      <c r="AP239" s="56">
        <f t="shared" si="111"/>
        <v>621.42535413035876</v>
      </c>
      <c r="AQ239" s="56"/>
      <c r="AR239" s="56">
        <f t="shared" si="102"/>
        <v>8.5313974985422973</v>
      </c>
      <c r="AS239" s="56"/>
      <c r="AT239" s="56">
        <f t="shared" si="112"/>
        <v>15.535633853258968</v>
      </c>
      <c r="AU239" s="56"/>
      <c r="AV239" s="56">
        <f t="shared" si="103"/>
        <v>24.067031351801266</v>
      </c>
      <c r="AW239" s="56"/>
      <c r="AX239" s="56">
        <f t="shared" si="104"/>
        <v>612.89395663181642</v>
      </c>
      <c r="AY239" s="56"/>
    </row>
    <row r="240" spans="1:51" x14ac:dyDescent="0.25">
      <c r="A240" s="28">
        <v>32</v>
      </c>
      <c r="B240" s="28"/>
      <c r="C240" s="32">
        <f t="shared" si="105"/>
        <v>455.54986111111043</v>
      </c>
      <c r="D240" s="32"/>
      <c r="E240" s="32">
        <f t="shared" si="94"/>
        <v>11.110972222222223</v>
      </c>
      <c r="F240" s="32"/>
      <c r="G240" s="32">
        <f t="shared" si="106"/>
        <v>11.38874652777776</v>
      </c>
      <c r="H240" s="32"/>
      <c r="I240" s="32">
        <f t="shared" si="95"/>
        <v>22.499718749999985</v>
      </c>
      <c r="J240" s="32"/>
      <c r="K240" s="32">
        <f t="shared" si="96"/>
        <v>444.43888888888819</v>
      </c>
      <c r="L240" s="32"/>
      <c r="M240" s="3"/>
      <c r="N240" s="38">
        <v>32</v>
      </c>
      <c r="O240" s="38"/>
      <c r="P240" s="40">
        <f t="shared" si="107"/>
        <v>799.99</v>
      </c>
      <c r="Q240" s="40"/>
      <c r="R240" s="40">
        <f>0</f>
        <v>0</v>
      </c>
      <c r="S240" s="40"/>
      <c r="T240" s="40">
        <f t="shared" si="108"/>
        <v>19.999749999999999</v>
      </c>
      <c r="U240" s="40"/>
      <c r="V240" s="40">
        <f t="shared" si="97"/>
        <v>19.999749999999999</v>
      </c>
      <c r="W240" s="40"/>
      <c r="X240" s="40">
        <f t="shared" si="98"/>
        <v>799.99</v>
      </c>
      <c r="Y240" s="40"/>
      <c r="Z240" s="3"/>
      <c r="AA240" s="46">
        <v>32</v>
      </c>
      <c r="AB240" s="46"/>
      <c r="AC240" s="48">
        <f t="shared" si="109"/>
        <v>979.43528480492682</v>
      </c>
      <c r="AD240" s="48"/>
      <c r="AE240" s="48">
        <f t="shared" si="99"/>
        <v>-3.907985046680551E-14</v>
      </c>
      <c r="AF240" s="48"/>
      <c r="AG240" s="48">
        <f t="shared" si="110"/>
        <v>24.485882120123168</v>
      </c>
      <c r="AH240" s="48"/>
      <c r="AI240" s="48">
        <f t="shared" si="100"/>
        <v>24.485882120123129</v>
      </c>
      <c r="AJ240" s="48"/>
      <c r="AK240" s="48">
        <f t="shared" si="101"/>
        <v>979.43528480492682</v>
      </c>
      <c r="AL240" s="48"/>
      <c r="AM240" s="3"/>
      <c r="AN240" s="55">
        <v>32</v>
      </c>
      <c r="AO240" s="55"/>
      <c r="AP240" s="57">
        <f t="shared" si="111"/>
        <v>612.89395663181642</v>
      </c>
      <c r="AQ240" s="57"/>
      <c r="AR240" s="57">
        <f t="shared" si="102"/>
        <v>8.7446824360058564</v>
      </c>
      <c r="AS240" s="57"/>
      <c r="AT240" s="57">
        <f t="shared" si="112"/>
        <v>15.322348915795409</v>
      </c>
      <c r="AU240" s="57"/>
      <c r="AV240" s="57">
        <f t="shared" si="103"/>
        <v>24.067031351801266</v>
      </c>
      <c r="AW240" s="57"/>
      <c r="AX240" s="57">
        <f t="shared" si="104"/>
        <v>604.14927419581056</v>
      </c>
      <c r="AY240" s="57"/>
    </row>
    <row r="241" spans="1:51" x14ac:dyDescent="0.25">
      <c r="A241" s="27">
        <v>33</v>
      </c>
      <c r="B241" s="27"/>
      <c r="C241" s="31">
        <f t="shared" si="105"/>
        <v>444.43888888888819</v>
      </c>
      <c r="D241" s="31"/>
      <c r="E241" s="31">
        <f t="shared" si="94"/>
        <v>11.110972222222223</v>
      </c>
      <c r="F241" s="31"/>
      <c r="G241" s="31">
        <f t="shared" si="106"/>
        <v>11.110972222222204</v>
      </c>
      <c r="H241" s="31"/>
      <c r="I241" s="31">
        <f t="shared" si="95"/>
        <v>22.221944444444425</v>
      </c>
      <c r="J241" s="31"/>
      <c r="K241" s="31">
        <f t="shared" si="96"/>
        <v>433.32791666666594</v>
      </c>
      <c r="L241" s="31"/>
      <c r="M241" s="3"/>
      <c r="N241" s="37">
        <v>33</v>
      </c>
      <c r="O241" s="37"/>
      <c r="P241" s="39">
        <f t="shared" si="107"/>
        <v>799.99</v>
      </c>
      <c r="Q241" s="39"/>
      <c r="R241" s="39">
        <f>0</f>
        <v>0</v>
      </c>
      <c r="S241" s="39"/>
      <c r="T241" s="39">
        <f t="shared" si="108"/>
        <v>19.999749999999999</v>
      </c>
      <c r="U241" s="39"/>
      <c r="V241" s="39">
        <f t="shared" si="97"/>
        <v>19.999749999999999</v>
      </c>
      <c r="W241" s="39"/>
      <c r="X241" s="39">
        <f t="shared" si="98"/>
        <v>799.99</v>
      </c>
      <c r="Y241" s="39"/>
      <c r="Z241" s="3"/>
      <c r="AA241" s="45">
        <v>33</v>
      </c>
      <c r="AB241" s="45"/>
      <c r="AC241" s="47">
        <f t="shared" si="109"/>
        <v>979.43528480492682</v>
      </c>
      <c r="AD241" s="47"/>
      <c r="AE241" s="47">
        <f t="shared" si="99"/>
        <v>0.61214705300303862</v>
      </c>
      <c r="AF241" s="47"/>
      <c r="AG241" s="47">
        <f t="shared" si="110"/>
        <v>24.485882120123168</v>
      </c>
      <c r="AH241" s="47"/>
      <c r="AI241" s="47">
        <f t="shared" si="100"/>
        <v>25.098029173126207</v>
      </c>
      <c r="AJ241" s="47"/>
      <c r="AK241" s="47">
        <f t="shared" si="101"/>
        <v>978.82313775192381</v>
      </c>
      <c r="AL241" s="47"/>
      <c r="AM241" s="3"/>
      <c r="AN241" s="54">
        <v>33</v>
      </c>
      <c r="AO241" s="54"/>
      <c r="AP241" s="56">
        <f t="shared" si="111"/>
        <v>604.14927419581056</v>
      </c>
      <c r="AQ241" s="56"/>
      <c r="AR241" s="56">
        <f t="shared" si="102"/>
        <v>8.9632994969060036</v>
      </c>
      <c r="AS241" s="56"/>
      <c r="AT241" s="56">
        <f t="shared" si="112"/>
        <v>15.103731854895262</v>
      </c>
      <c r="AU241" s="56"/>
      <c r="AV241" s="56">
        <f t="shared" si="103"/>
        <v>24.067031351801266</v>
      </c>
      <c r="AW241" s="56"/>
      <c r="AX241" s="56">
        <f t="shared" si="104"/>
        <v>595.1859746989046</v>
      </c>
      <c r="AY241" s="56"/>
    </row>
    <row r="242" spans="1:51" x14ac:dyDescent="0.25">
      <c r="A242" s="28">
        <v>34</v>
      </c>
      <c r="B242" s="28"/>
      <c r="C242" s="32">
        <f t="shared" si="105"/>
        <v>433.32791666666594</v>
      </c>
      <c r="D242" s="32"/>
      <c r="E242" s="32">
        <f t="shared" si="94"/>
        <v>11.110972222222223</v>
      </c>
      <c r="F242" s="32"/>
      <c r="G242" s="32">
        <f t="shared" si="106"/>
        <v>10.833197916666647</v>
      </c>
      <c r="H242" s="32"/>
      <c r="I242" s="32">
        <f t="shared" si="95"/>
        <v>21.944170138888872</v>
      </c>
      <c r="J242" s="32"/>
      <c r="K242" s="32">
        <f t="shared" si="96"/>
        <v>422.2169444444437</v>
      </c>
      <c r="L242" s="32"/>
      <c r="M242" s="3"/>
      <c r="N242" s="38">
        <v>34</v>
      </c>
      <c r="O242" s="38"/>
      <c r="P242" s="40">
        <f t="shared" si="107"/>
        <v>799.99</v>
      </c>
      <c r="Q242" s="40"/>
      <c r="R242" s="40">
        <f>0</f>
        <v>0</v>
      </c>
      <c r="S242" s="40"/>
      <c r="T242" s="40">
        <f t="shared" si="108"/>
        <v>19.999749999999999</v>
      </c>
      <c r="U242" s="40"/>
      <c r="V242" s="40">
        <f t="shared" si="97"/>
        <v>19.999749999999999</v>
      </c>
      <c r="W242" s="40"/>
      <c r="X242" s="40">
        <f t="shared" si="98"/>
        <v>799.99</v>
      </c>
      <c r="Y242" s="40"/>
      <c r="Z242" s="3"/>
      <c r="AA242" s="46">
        <v>34</v>
      </c>
      <c r="AB242" s="46"/>
      <c r="AC242" s="48">
        <f t="shared" si="109"/>
        <v>978.82313775192381</v>
      </c>
      <c r="AD242" s="48"/>
      <c r="AE242" s="48">
        <f t="shared" si="99"/>
        <v>1.254901458656267</v>
      </c>
      <c r="AF242" s="48"/>
      <c r="AG242" s="48">
        <f t="shared" si="110"/>
        <v>24.470578443798093</v>
      </c>
      <c r="AH242" s="48"/>
      <c r="AI242" s="48">
        <f t="shared" si="100"/>
        <v>25.72547990245436</v>
      </c>
      <c r="AJ242" s="48"/>
      <c r="AK242" s="48">
        <f t="shared" si="101"/>
        <v>977.56823629326755</v>
      </c>
      <c r="AL242" s="48"/>
      <c r="AM242" s="3"/>
      <c r="AN242" s="55">
        <v>34</v>
      </c>
      <c r="AO242" s="55"/>
      <c r="AP242" s="57">
        <f t="shared" si="111"/>
        <v>595.1859746989046</v>
      </c>
      <c r="AQ242" s="57"/>
      <c r="AR242" s="57">
        <f t="shared" si="102"/>
        <v>9.1873819843286508</v>
      </c>
      <c r="AS242" s="57"/>
      <c r="AT242" s="57">
        <f t="shared" si="112"/>
        <v>14.879649367472615</v>
      </c>
      <c r="AU242" s="57"/>
      <c r="AV242" s="57">
        <f t="shared" si="103"/>
        <v>24.067031351801266</v>
      </c>
      <c r="AW242" s="57"/>
      <c r="AX242" s="57">
        <f t="shared" si="104"/>
        <v>585.99859271457592</v>
      </c>
      <c r="AY242" s="57"/>
    </row>
    <row r="243" spans="1:51" x14ac:dyDescent="0.25">
      <c r="A243" s="27">
        <v>35</v>
      </c>
      <c r="B243" s="27"/>
      <c r="C243" s="31">
        <f t="shared" si="105"/>
        <v>422.2169444444437</v>
      </c>
      <c r="D243" s="31"/>
      <c r="E243" s="31">
        <f t="shared" si="94"/>
        <v>11.110972222222223</v>
      </c>
      <c r="F243" s="31"/>
      <c r="G243" s="31">
        <f t="shared" si="106"/>
        <v>10.555423611111092</v>
      </c>
      <c r="H243" s="31"/>
      <c r="I243" s="31">
        <f t="shared" si="95"/>
        <v>21.666395833333315</v>
      </c>
      <c r="J243" s="31"/>
      <c r="K243" s="31">
        <f t="shared" si="96"/>
        <v>411.10597222222145</v>
      </c>
      <c r="L243" s="31"/>
      <c r="M243" s="3"/>
      <c r="N243" s="37">
        <v>35</v>
      </c>
      <c r="O243" s="37"/>
      <c r="P243" s="39">
        <f t="shared" si="107"/>
        <v>799.99</v>
      </c>
      <c r="Q243" s="39"/>
      <c r="R243" s="39">
        <f>0</f>
        <v>0</v>
      </c>
      <c r="S243" s="39"/>
      <c r="T243" s="39">
        <f t="shared" si="108"/>
        <v>19.999749999999999</v>
      </c>
      <c r="U243" s="39"/>
      <c r="V243" s="39">
        <f t="shared" si="97"/>
        <v>19.999749999999999</v>
      </c>
      <c r="W243" s="39"/>
      <c r="X243" s="39">
        <f t="shared" si="98"/>
        <v>799.99</v>
      </c>
      <c r="Y243" s="39"/>
      <c r="Z243" s="3"/>
      <c r="AA243" s="45">
        <v>35</v>
      </c>
      <c r="AB243" s="45"/>
      <c r="AC243" s="47">
        <f t="shared" si="109"/>
        <v>977.56823629326755</v>
      </c>
      <c r="AD243" s="47"/>
      <c r="AE243" s="47">
        <f t="shared" si="99"/>
        <v>1.9294109926840299</v>
      </c>
      <c r="AF243" s="47"/>
      <c r="AG243" s="47">
        <f t="shared" si="110"/>
        <v>24.439205907331687</v>
      </c>
      <c r="AH243" s="47"/>
      <c r="AI243" s="47">
        <f t="shared" si="100"/>
        <v>26.368616900015716</v>
      </c>
      <c r="AJ243" s="47"/>
      <c r="AK243" s="47">
        <f t="shared" si="101"/>
        <v>975.63882530058356</v>
      </c>
      <c r="AL243" s="47"/>
      <c r="AM243" s="3"/>
      <c r="AN243" s="54">
        <v>35</v>
      </c>
      <c r="AO243" s="54"/>
      <c r="AP243" s="56">
        <f t="shared" si="111"/>
        <v>585.99859271457592</v>
      </c>
      <c r="AQ243" s="56"/>
      <c r="AR243" s="56">
        <f t="shared" si="102"/>
        <v>9.4170665339368682</v>
      </c>
      <c r="AS243" s="56"/>
      <c r="AT243" s="56">
        <f t="shared" si="112"/>
        <v>14.649964817864397</v>
      </c>
      <c r="AU243" s="56"/>
      <c r="AV243" s="56">
        <f t="shared" si="103"/>
        <v>24.067031351801266</v>
      </c>
      <c r="AW243" s="56"/>
      <c r="AX243" s="56">
        <f t="shared" si="104"/>
        <v>576.581526180639</v>
      </c>
      <c r="AY243" s="56"/>
    </row>
    <row r="244" spans="1:51" x14ac:dyDescent="0.25">
      <c r="A244" s="28">
        <v>36</v>
      </c>
      <c r="B244" s="28"/>
      <c r="C244" s="32">
        <f t="shared" si="105"/>
        <v>411.10597222222145</v>
      </c>
      <c r="D244" s="32"/>
      <c r="E244" s="32">
        <f t="shared" si="94"/>
        <v>11.110972222222223</v>
      </c>
      <c r="F244" s="32"/>
      <c r="G244" s="32">
        <f t="shared" si="106"/>
        <v>10.277649305555535</v>
      </c>
      <c r="H244" s="32"/>
      <c r="I244" s="32">
        <f t="shared" si="95"/>
        <v>21.388621527777758</v>
      </c>
      <c r="J244" s="32"/>
      <c r="K244" s="32">
        <f t="shared" si="96"/>
        <v>399.99499999999921</v>
      </c>
      <c r="L244" s="32"/>
      <c r="M244" s="3"/>
      <c r="N244" s="38">
        <v>36</v>
      </c>
      <c r="O244" s="38"/>
      <c r="P244" s="40">
        <f t="shared" si="107"/>
        <v>799.99</v>
      </c>
      <c r="Q244" s="40"/>
      <c r="R244" s="40">
        <f>0</f>
        <v>0</v>
      </c>
      <c r="S244" s="40"/>
      <c r="T244" s="40">
        <f t="shared" si="108"/>
        <v>19.999749999999999</v>
      </c>
      <c r="U244" s="40"/>
      <c r="V244" s="40">
        <f t="shared" si="97"/>
        <v>19.999749999999999</v>
      </c>
      <c r="W244" s="40"/>
      <c r="X244" s="40">
        <f t="shared" si="98"/>
        <v>799.99</v>
      </c>
      <c r="Y244" s="40"/>
      <c r="Z244" s="3"/>
      <c r="AA244" s="46">
        <v>36</v>
      </c>
      <c r="AB244" s="46"/>
      <c r="AC244" s="48">
        <f t="shared" si="109"/>
        <v>975.63882530058356</v>
      </c>
      <c r="AD244" s="48"/>
      <c r="AE244" s="48">
        <f t="shared" si="99"/>
        <v>2.636861690001524</v>
      </c>
      <c r="AF244" s="48"/>
      <c r="AG244" s="48">
        <f t="shared" si="110"/>
        <v>24.390970632514588</v>
      </c>
      <c r="AH244" s="48"/>
      <c r="AI244" s="48">
        <f t="shared" si="100"/>
        <v>27.027832322516112</v>
      </c>
      <c r="AJ244" s="48"/>
      <c r="AK244" s="48">
        <f t="shared" si="101"/>
        <v>973.00196361058204</v>
      </c>
      <c r="AL244" s="48"/>
      <c r="AM244" s="3"/>
      <c r="AN244" s="55">
        <v>36</v>
      </c>
      <c r="AO244" s="55"/>
      <c r="AP244" s="57">
        <f t="shared" si="111"/>
        <v>576.581526180639</v>
      </c>
      <c r="AQ244" s="57"/>
      <c r="AR244" s="57">
        <f t="shared" si="102"/>
        <v>9.6524931972852919</v>
      </c>
      <c r="AS244" s="57"/>
      <c r="AT244" s="57">
        <f t="shared" si="112"/>
        <v>14.414538154515974</v>
      </c>
      <c r="AU244" s="57"/>
      <c r="AV244" s="57">
        <f t="shared" si="103"/>
        <v>24.067031351801266</v>
      </c>
      <c r="AW244" s="57"/>
      <c r="AX244" s="57">
        <f t="shared" si="104"/>
        <v>566.92903298335375</v>
      </c>
      <c r="AY244" s="57"/>
    </row>
    <row r="245" spans="1:51" x14ac:dyDescent="0.25">
      <c r="A245" s="27">
        <v>37</v>
      </c>
      <c r="B245" s="27"/>
      <c r="C245" s="31">
        <f t="shared" si="105"/>
        <v>399.99499999999921</v>
      </c>
      <c r="D245" s="31"/>
      <c r="E245" s="31">
        <f t="shared" si="94"/>
        <v>11.110972222222223</v>
      </c>
      <c r="F245" s="31"/>
      <c r="G245" s="31">
        <f t="shared" si="106"/>
        <v>9.9998749999999799</v>
      </c>
      <c r="H245" s="31"/>
      <c r="I245" s="31">
        <f t="shared" si="95"/>
        <v>21.110847222222205</v>
      </c>
      <c r="J245" s="31"/>
      <c r="K245" s="31">
        <f t="shared" si="96"/>
        <v>388.88402777777696</v>
      </c>
      <c r="L245" s="31"/>
      <c r="M245" s="3"/>
      <c r="N245" s="37">
        <v>37</v>
      </c>
      <c r="O245" s="37"/>
      <c r="P245" s="39">
        <f t="shared" si="107"/>
        <v>799.99</v>
      </c>
      <c r="Q245" s="39"/>
      <c r="R245" s="39">
        <f>0</f>
        <v>0</v>
      </c>
      <c r="S245" s="39"/>
      <c r="T245" s="39">
        <f t="shared" si="108"/>
        <v>19.999749999999999</v>
      </c>
      <c r="U245" s="39"/>
      <c r="V245" s="39">
        <f t="shared" si="97"/>
        <v>19.999749999999999</v>
      </c>
      <c r="W245" s="39"/>
      <c r="X245" s="39">
        <f t="shared" si="98"/>
        <v>799.99</v>
      </c>
      <c r="Y245" s="39"/>
      <c r="Z245" s="3"/>
      <c r="AA245" s="45">
        <v>37</v>
      </c>
      <c r="AB245" s="45"/>
      <c r="AC245" s="47">
        <f t="shared" si="109"/>
        <v>973.00196361058204</v>
      </c>
      <c r="AD245" s="47"/>
      <c r="AE245" s="47">
        <f t="shared" si="99"/>
        <v>3.3784790403144633</v>
      </c>
      <c r="AF245" s="47"/>
      <c r="AG245" s="47">
        <f t="shared" si="110"/>
        <v>24.32504909026455</v>
      </c>
      <c r="AH245" s="47"/>
      <c r="AI245" s="47">
        <f t="shared" si="100"/>
        <v>27.703528130579013</v>
      </c>
      <c r="AJ245" s="47"/>
      <c r="AK245" s="47">
        <f t="shared" si="101"/>
        <v>969.62348457026758</v>
      </c>
      <c r="AL245" s="47"/>
      <c r="AM245" s="3"/>
      <c r="AN245" s="54">
        <v>37</v>
      </c>
      <c r="AO245" s="54"/>
      <c r="AP245" s="56">
        <f t="shared" si="111"/>
        <v>566.92903298335375</v>
      </c>
      <c r="AQ245" s="56"/>
      <c r="AR245" s="56">
        <f t="shared" si="102"/>
        <v>9.8938055272174221</v>
      </c>
      <c r="AS245" s="56"/>
      <c r="AT245" s="56">
        <f t="shared" si="112"/>
        <v>14.173225824583843</v>
      </c>
      <c r="AU245" s="56"/>
      <c r="AV245" s="56">
        <f t="shared" si="103"/>
        <v>24.067031351801266</v>
      </c>
      <c r="AW245" s="56"/>
      <c r="AX245" s="56">
        <f t="shared" si="104"/>
        <v>557.03522745613634</v>
      </c>
      <c r="AY245" s="56"/>
    </row>
    <row r="246" spans="1:51" x14ac:dyDescent="0.25">
      <c r="A246" s="28">
        <v>38</v>
      </c>
      <c r="B246" s="28"/>
      <c r="C246" s="32">
        <f t="shared" si="105"/>
        <v>388.88402777777696</v>
      </c>
      <c r="D246" s="32"/>
      <c r="E246" s="32">
        <f t="shared" si="94"/>
        <v>11.110972222222223</v>
      </c>
      <c r="F246" s="32"/>
      <c r="G246" s="32">
        <f t="shared" si="106"/>
        <v>9.722100694444423</v>
      </c>
      <c r="H246" s="32"/>
      <c r="I246" s="32">
        <f t="shared" si="95"/>
        <v>20.833072916666644</v>
      </c>
      <c r="J246" s="32"/>
      <c r="K246" s="32">
        <f t="shared" si="96"/>
        <v>377.77305555555472</v>
      </c>
      <c r="L246" s="32"/>
      <c r="M246" s="3"/>
      <c r="N246" s="38">
        <v>38</v>
      </c>
      <c r="O246" s="38"/>
      <c r="P246" s="40">
        <f t="shared" si="107"/>
        <v>799.99</v>
      </c>
      <c r="Q246" s="40"/>
      <c r="R246" s="40">
        <f>0</f>
        <v>0</v>
      </c>
      <c r="S246" s="40"/>
      <c r="T246" s="40">
        <f t="shared" si="108"/>
        <v>19.999749999999999</v>
      </c>
      <c r="U246" s="40"/>
      <c r="V246" s="40">
        <f t="shared" si="97"/>
        <v>19.999749999999999</v>
      </c>
      <c r="W246" s="40"/>
      <c r="X246" s="40">
        <f t="shared" si="98"/>
        <v>799.99</v>
      </c>
      <c r="Y246" s="40"/>
      <c r="Z246" s="3"/>
      <c r="AA246" s="46">
        <v>38</v>
      </c>
      <c r="AB246" s="46"/>
      <c r="AC246" s="48">
        <f t="shared" si="109"/>
        <v>969.62348457026758</v>
      </c>
      <c r="AD246" s="48"/>
      <c r="AE246" s="48">
        <f t="shared" si="99"/>
        <v>4.1555292195867928</v>
      </c>
      <c r="AF246" s="48"/>
      <c r="AG246" s="48">
        <f t="shared" si="110"/>
        <v>24.240587114256687</v>
      </c>
      <c r="AH246" s="48"/>
      <c r="AI246" s="48">
        <f t="shared" si="100"/>
        <v>28.39611633384348</v>
      </c>
      <c r="AJ246" s="48"/>
      <c r="AK246" s="48">
        <f t="shared" si="101"/>
        <v>965.46795535068077</v>
      </c>
      <c r="AL246" s="48"/>
      <c r="AM246" s="3"/>
      <c r="AN246" s="55">
        <v>38</v>
      </c>
      <c r="AO246" s="55"/>
      <c r="AP246" s="57">
        <f t="shared" si="111"/>
        <v>557.03522745613634</v>
      </c>
      <c r="AQ246" s="57"/>
      <c r="AR246" s="57">
        <f t="shared" si="102"/>
        <v>10.141150665397857</v>
      </c>
      <c r="AS246" s="57"/>
      <c r="AT246" s="57">
        <f t="shared" si="112"/>
        <v>13.925880686403408</v>
      </c>
      <c r="AU246" s="57"/>
      <c r="AV246" s="57">
        <f t="shared" si="103"/>
        <v>24.067031351801266</v>
      </c>
      <c r="AW246" s="57"/>
      <c r="AX246" s="57">
        <f t="shared" si="104"/>
        <v>546.8940767907385</v>
      </c>
      <c r="AY246" s="57"/>
    </row>
    <row r="247" spans="1:51" x14ac:dyDescent="0.25">
      <c r="A247" s="27">
        <v>39</v>
      </c>
      <c r="B247" s="27"/>
      <c r="C247" s="31">
        <f t="shared" si="105"/>
        <v>377.77305555555472</v>
      </c>
      <c r="D247" s="31"/>
      <c r="E247" s="31">
        <f t="shared" si="94"/>
        <v>11.110972222222223</v>
      </c>
      <c r="F247" s="31"/>
      <c r="G247" s="31">
        <f t="shared" si="106"/>
        <v>9.444326388888868</v>
      </c>
      <c r="H247" s="31"/>
      <c r="I247" s="31">
        <f t="shared" si="95"/>
        <v>20.555298611111091</v>
      </c>
      <c r="J247" s="31"/>
      <c r="K247" s="31">
        <f t="shared" si="96"/>
        <v>366.66208333333248</v>
      </c>
      <c r="L247" s="31"/>
      <c r="M247" s="3"/>
      <c r="N247" s="37">
        <v>39</v>
      </c>
      <c r="O247" s="37"/>
      <c r="P247" s="39">
        <f t="shared" si="107"/>
        <v>799.99</v>
      </c>
      <c r="Q247" s="39"/>
      <c r="R247" s="39">
        <f>0</f>
        <v>0</v>
      </c>
      <c r="S247" s="39"/>
      <c r="T247" s="39">
        <f t="shared" si="108"/>
        <v>19.999749999999999</v>
      </c>
      <c r="U247" s="39"/>
      <c r="V247" s="39">
        <f t="shared" si="97"/>
        <v>19.999749999999999</v>
      </c>
      <c r="W247" s="39"/>
      <c r="X247" s="39">
        <f t="shared" si="98"/>
        <v>799.99</v>
      </c>
      <c r="Y247" s="39"/>
      <c r="Z247" s="3"/>
      <c r="AA247" s="45">
        <v>39</v>
      </c>
      <c r="AB247" s="45"/>
      <c r="AC247" s="47">
        <f t="shared" si="109"/>
        <v>965.46795535068077</v>
      </c>
      <c r="AD247" s="47"/>
      <c r="AE247" s="47">
        <f t="shared" si="99"/>
        <v>4.9693203584225536</v>
      </c>
      <c r="AF247" s="47"/>
      <c r="AG247" s="47">
        <f t="shared" si="110"/>
        <v>24.136698883767018</v>
      </c>
      <c r="AH247" s="47"/>
      <c r="AI247" s="47">
        <f t="shared" si="100"/>
        <v>29.106019242189571</v>
      </c>
      <c r="AJ247" s="47"/>
      <c r="AK247" s="47">
        <f t="shared" si="101"/>
        <v>960.49863499225819</v>
      </c>
      <c r="AL247" s="47"/>
      <c r="AM247" s="3"/>
      <c r="AN247" s="54">
        <v>39</v>
      </c>
      <c r="AO247" s="54"/>
      <c r="AP247" s="56">
        <f t="shared" si="111"/>
        <v>546.8940767907385</v>
      </c>
      <c r="AQ247" s="56"/>
      <c r="AR247" s="56">
        <f t="shared" si="102"/>
        <v>10.394679432032804</v>
      </c>
      <c r="AS247" s="56"/>
      <c r="AT247" s="56">
        <f t="shared" si="112"/>
        <v>13.672351919768461</v>
      </c>
      <c r="AU247" s="56"/>
      <c r="AV247" s="56">
        <f t="shared" si="103"/>
        <v>24.067031351801266</v>
      </c>
      <c r="AW247" s="56"/>
      <c r="AX247" s="56">
        <f t="shared" si="104"/>
        <v>536.49939735870566</v>
      </c>
      <c r="AY247" s="56"/>
    </row>
    <row r="248" spans="1:51" x14ac:dyDescent="0.25">
      <c r="A248" s="28">
        <v>40</v>
      </c>
      <c r="B248" s="28"/>
      <c r="C248" s="32">
        <f t="shared" si="105"/>
        <v>366.66208333333248</v>
      </c>
      <c r="D248" s="32"/>
      <c r="E248" s="32">
        <f t="shared" si="94"/>
        <v>11.110972222222223</v>
      </c>
      <c r="F248" s="32"/>
      <c r="G248" s="32">
        <f t="shared" si="106"/>
        <v>9.1665520833333112</v>
      </c>
      <c r="H248" s="32"/>
      <c r="I248" s="32">
        <f t="shared" si="95"/>
        <v>20.277524305555534</v>
      </c>
      <c r="J248" s="32"/>
      <c r="K248" s="32">
        <f t="shared" si="96"/>
        <v>355.55111111111023</v>
      </c>
      <c r="L248" s="32"/>
      <c r="M248" s="3"/>
      <c r="N248" s="38">
        <v>40</v>
      </c>
      <c r="O248" s="38"/>
      <c r="P248" s="40">
        <f t="shared" si="107"/>
        <v>799.99</v>
      </c>
      <c r="Q248" s="40"/>
      <c r="R248" s="40">
        <f>0</f>
        <v>0</v>
      </c>
      <c r="S248" s="40"/>
      <c r="T248" s="40">
        <f t="shared" si="108"/>
        <v>19.999749999999999</v>
      </c>
      <c r="U248" s="40"/>
      <c r="V248" s="40">
        <f t="shared" si="97"/>
        <v>19.999749999999999</v>
      </c>
      <c r="W248" s="40"/>
      <c r="X248" s="40">
        <f t="shared" si="98"/>
        <v>799.99</v>
      </c>
      <c r="Y248" s="40"/>
      <c r="Z248" s="3"/>
      <c r="AA248" s="46">
        <v>40</v>
      </c>
      <c r="AB248" s="46"/>
      <c r="AC248" s="48">
        <f t="shared" si="109"/>
        <v>960.49863499225819</v>
      </c>
      <c r="AD248" s="48"/>
      <c r="AE248" s="48">
        <f t="shared" si="99"/>
        <v>5.8212038484378539</v>
      </c>
      <c r="AF248" s="48"/>
      <c r="AG248" s="48">
        <f t="shared" si="110"/>
        <v>24.012465874806452</v>
      </c>
      <c r="AH248" s="48"/>
      <c r="AI248" s="48">
        <f t="shared" si="100"/>
        <v>29.833669723244306</v>
      </c>
      <c r="AJ248" s="48"/>
      <c r="AK248" s="48">
        <f t="shared" si="101"/>
        <v>954.67743114382029</v>
      </c>
      <c r="AL248" s="48"/>
      <c r="AM248" s="3"/>
      <c r="AN248" s="55">
        <v>40</v>
      </c>
      <c r="AO248" s="55"/>
      <c r="AP248" s="57">
        <f t="shared" si="111"/>
        <v>536.49939735870566</v>
      </c>
      <c r="AQ248" s="57"/>
      <c r="AR248" s="57">
        <f t="shared" si="102"/>
        <v>10.654546417833625</v>
      </c>
      <c r="AS248" s="57"/>
      <c r="AT248" s="57">
        <f t="shared" si="112"/>
        <v>13.41248493396764</v>
      </c>
      <c r="AU248" s="57"/>
      <c r="AV248" s="57">
        <f t="shared" si="103"/>
        <v>24.067031351801266</v>
      </c>
      <c r="AW248" s="57"/>
      <c r="AX248" s="57">
        <f t="shared" si="104"/>
        <v>525.84485094087199</v>
      </c>
      <c r="AY248" s="57"/>
    </row>
    <row r="249" spans="1:51" x14ac:dyDescent="0.25">
      <c r="A249" s="27">
        <v>41</v>
      </c>
      <c r="B249" s="27"/>
      <c r="C249" s="31">
        <f t="shared" si="105"/>
        <v>355.55111111111023</v>
      </c>
      <c r="D249" s="31"/>
      <c r="E249" s="31">
        <f t="shared" si="94"/>
        <v>11.110972222222223</v>
      </c>
      <c r="F249" s="31"/>
      <c r="G249" s="31">
        <f t="shared" si="106"/>
        <v>8.8887777777777544</v>
      </c>
      <c r="H249" s="31"/>
      <c r="I249" s="31">
        <f t="shared" si="95"/>
        <v>19.999749999999977</v>
      </c>
      <c r="J249" s="31"/>
      <c r="K249" s="31">
        <f t="shared" si="96"/>
        <v>344.44013888888799</v>
      </c>
      <c r="L249" s="31"/>
      <c r="M249" s="3"/>
      <c r="N249" s="37">
        <v>41</v>
      </c>
      <c r="O249" s="37"/>
      <c r="P249" s="39">
        <f t="shared" si="107"/>
        <v>799.99</v>
      </c>
      <c r="Q249" s="39"/>
      <c r="R249" s="39">
        <f>0</f>
        <v>0</v>
      </c>
      <c r="S249" s="39"/>
      <c r="T249" s="39">
        <f t="shared" si="108"/>
        <v>19.999749999999999</v>
      </c>
      <c r="U249" s="39"/>
      <c r="V249" s="39">
        <f t="shared" si="97"/>
        <v>19.999749999999999</v>
      </c>
      <c r="W249" s="39"/>
      <c r="X249" s="39">
        <f t="shared" si="98"/>
        <v>799.99</v>
      </c>
      <c r="Y249" s="39"/>
      <c r="Z249" s="3"/>
      <c r="AA249" s="45">
        <v>41</v>
      </c>
      <c r="AB249" s="45"/>
      <c r="AC249" s="47">
        <f t="shared" si="109"/>
        <v>954.67743114382029</v>
      </c>
      <c r="AD249" s="47"/>
      <c r="AE249" s="47">
        <f t="shared" si="99"/>
        <v>6.7125756877299096</v>
      </c>
      <c r="AF249" s="47"/>
      <c r="AG249" s="47">
        <f t="shared" si="110"/>
        <v>23.866935778595504</v>
      </c>
      <c r="AH249" s="47"/>
      <c r="AI249" s="47">
        <f t="shared" si="100"/>
        <v>30.579511466325414</v>
      </c>
      <c r="AJ249" s="47"/>
      <c r="AK249" s="47">
        <f t="shared" si="101"/>
        <v>947.96485545609039</v>
      </c>
      <c r="AL249" s="47"/>
      <c r="AM249" s="3"/>
      <c r="AN249" s="54">
        <v>41</v>
      </c>
      <c r="AO249" s="54"/>
      <c r="AP249" s="56">
        <f t="shared" si="111"/>
        <v>525.84485094087199</v>
      </c>
      <c r="AQ249" s="56"/>
      <c r="AR249" s="56">
        <f t="shared" si="102"/>
        <v>10.920910078279467</v>
      </c>
      <c r="AS249" s="56"/>
      <c r="AT249" s="56">
        <f t="shared" si="112"/>
        <v>13.146121273521798</v>
      </c>
      <c r="AU249" s="56"/>
      <c r="AV249" s="56">
        <f t="shared" si="103"/>
        <v>24.067031351801266</v>
      </c>
      <c r="AW249" s="56"/>
      <c r="AX249" s="56">
        <f t="shared" si="104"/>
        <v>514.92394086259253</v>
      </c>
      <c r="AY249" s="56"/>
    </row>
    <row r="250" spans="1:51" x14ac:dyDescent="0.25">
      <c r="A250" s="28">
        <v>42</v>
      </c>
      <c r="B250" s="28"/>
      <c r="C250" s="32">
        <f t="shared" si="105"/>
        <v>344.44013888888799</v>
      </c>
      <c r="D250" s="32"/>
      <c r="E250" s="32">
        <f t="shared" si="94"/>
        <v>11.110972222222223</v>
      </c>
      <c r="F250" s="32"/>
      <c r="G250" s="32">
        <f t="shared" si="106"/>
        <v>8.6110034722221993</v>
      </c>
      <c r="H250" s="32"/>
      <c r="I250" s="32">
        <f t="shared" si="95"/>
        <v>19.721975694444424</v>
      </c>
      <c r="J250" s="32"/>
      <c r="K250" s="32">
        <f t="shared" si="96"/>
        <v>333.32916666666574</v>
      </c>
      <c r="L250" s="32"/>
      <c r="M250" s="3"/>
      <c r="N250" s="38">
        <v>42</v>
      </c>
      <c r="O250" s="38"/>
      <c r="P250" s="40">
        <f t="shared" si="107"/>
        <v>799.99</v>
      </c>
      <c r="Q250" s="40"/>
      <c r="R250" s="40">
        <f>0</f>
        <v>0</v>
      </c>
      <c r="S250" s="40"/>
      <c r="T250" s="40">
        <f t="shared" si="108"/>
        <v>19.999749999999999</v>
      </c>
      <c r="U250" s="40"/>
      <c r="V250" s="40">
        <f t="shared" si="97"/>
        <v>19.999749999999999</v>
      </c>
      <c r="W250" s="40"/>
      <c r="X250" s="40">
        <f t="shared" si="98"/>
        <v>799.99</v>
      </c>
      <c r="Y250" s="40"/>
      <c r="Z250" s="3"/>
      <c r="AA250" s="46">
        <v>42</v>
      </c>
      <c r="AB250" s="46"/>
      <c r="AC250" s="48">
        <f t="shared" si="109"/>
        <v>947.96485545609039</v>
      </c>
      <c r="AD250" s="48"/>
      <c r="AE250" s="48">
        <f t="shared" si="99"/>
        <v>7.6448778665812895</v>
      </c>
      <c r="AF250" s="48"/>
      <c r="AG250" s="48">
        <f t="shared" si="110"/>
        <v>23.699121386402258</v>
      </c>
      <c r="AH250" s="48"/>
      <c r="AI250" s="48">
        <f t="shared" si="100"/>
        <v>31.343999252983547</v>
      </c>
      <c r="AJ250" s="48"/>
      <c r="AK250" s="48">
        <f t="shared" si="101"/>
        <v>940.31997758950911</v>
      </c>
      <c r="AL250" s="48"/>
      <c r="AM250" s="3"/>
      <c r="AN250" s="55">
        <v>42</v>
      </c>
      <c r="AO250" s="55"/>
      <c r="AP250" s="57">
        <f t="shared" si="111"/>
        <v>514.92394086259253</v>
      </c>
      <c r="AQ250" s="57"/>
      <c r="AR250" s="57">
        <f t="shared" si="102"/>
        <v>11.193932830236454</v>
      </c>
      <c r="AS250" s="57"/>
      <c r="AT250" s="57">
        <f t="shared" si="112"/>
        <v>12.873098521564811</v>
      </c>
      <c r="AU250" s="57"/>
      <c r="AV250" s="57">
        <f t="shared" si="103"/>
        <v>24.067031351801266</v>
      </c>
      <c r="AW250" s="57"/>
      <c r="AX250" s="57">
        <f t="shared" si="104"/>
        <v>503.73000803235607</v>
      </c>
      <c r="AY250" s="57"/>
    </row>
    <row r="251" spans="1:51" x14ac:dyDescent="0.25">
      <c r="A251" s="27">
        <v>43</v>
      </c>
      <c r="B251" s="27"/>
      <c r="C251" s="31">
        <f t="shared" si="105"/>
        <v>333.32916666666574</v>
      </c>
      <c r="D251" s="31"/>
      <c r="E251" s="31">
        <f t="shared" si="94"/>
        <v>11.110972222222223</v>
      </c>
      <c r="F251" s="31"/>
      <c r="G251" s="31">
        <f t="shared" si="106"/>
        <v>8.3332291666666425</v>
      </c>
      <c r="H251" s="31"/>
      <c r="I251" s="31">
        <f t="shared" si="95"/>
        <v>19.444201388888864</v>
      </c>
      <c r="J251" s="31"/>
      <c r="K251" s="31">
        <f t="shared" si="96"/>
        <v>322.2181944444435</v>
      </c>
      <c r="L251" s="31"/>
      <c r="M251" s="3"/>
      <c r="N251" s="37">
        <v>43</v>
      </c>
      <c r="O251" s="37"/>
      <c r="P251" s="39">
        <f t="shared" si="107"/>
        <v>799.99</v>
      </c>
      <c r="Q251" s="39"/>
      <c r="R251" s="39">
        <f>0</f>
        <v>0</v>
      </c>
      <c r="S251" s="39"/>
      <c r="T251" s="39">
        <f t="shared" si="108"/>
        <v>19.999749999999999</v>
      </c>
      <c r="U251" s="39"/>
      <c r="V251" s="39">
        <f t="shared" si="97"/>
        <v>19.999749999999999</v>
      </c>
      <c r="W251" s="39"/>
      <c r="X251" s="39">
        <f t="shared" si="98"/>
        <v>799.99</v>
      </c>
      <c r="Y251" s="39"/>
      <c r="Z251" s="3"/>
      <c r="AA251" s="45">
        <v>43</v>
      </c>
      <c r="AB251" s="45"/>
      <c r="AC251" s="47">
        <f t="shared" si="109"/>
        <v>940.31997758950911</v>
      </c>
      <c r="AD251" s="47"/>
      <c r="AE251" s="47">
        <f t="shared" si="99"/>
        <v>8.6195997945704086</v>
      </c>
      <c r="AF251" s="47"/>
      <c r="AG251" s="47">
        <f t="shared" si="110"/>
        <v>23.507999439737727</v>
      </c>
      <c r="AH251" s="47"/>
      <c r="AI251" s="47">
        <f t="shared" si="100"/>
        <v>32.127599234308136</v>
      </c>
      <c r="AJ251" s="47"/>
      <c r="AK251" s="47">
        <f t="shared" si="101"/>
        <v>931.70037779493873</v>
      </c>
      <c r="AL251" s="47"/>
      <c r="AM251" s="3"/>
      <c r="AN251" s="54">
        <v>43</v>
      </c>
      <c r="AO251" s="54"/>
      <c r="AP251" s="56">
        <f t="shared" si="111"/>
        <v>503.73000803235607</v>
      </c>
      <c r="AQ251" s="56"/>
      <c r="AR251" s="56">
        <f t="shared" si="102"/>
        <v>11.473781150992364</v>
      </c>
      <c r="AS251" s="56"/>
      <c r="AT251" s="56">
        <f t="shared" si="112"/>
        <v>12.593250200808901</v>
      </c>
      <c r="AU251" s="56"/>
      <c r="AV251" s="56">
        <f t="shared" si="103"/>
        <v>24.067031351801266</v>
      </c>
      <c r="AW251" s="56"/>
      <c r="AX251" s="56">
        <f t="shared" si="104"/>
        <v>492.25622688136372</v>
      </c>
      <c r="AY251" s="56"/>
    </row>
    <row r="252" spans="1:51" x14ac:dyDescent="0.25">
      <c r="A252" s="28">
        <v>44</v>
      </c>
      <c r="B252" s="28"/>
      <c r="C252" s="32">
        <f t="shared" si="105"/>
        <v>322.2181944444435</v>
      </c>
      <c r="D252" s="32"/>
      <c r="E252" s="32">
        <f t="shared" si="94"/>
        <v>11.110972222222223</v>
      </c>
      <c r="F252" s="32"/>
      <c r="G252" s="32">
        <f t="shared" si="106"/>
        <v>8.0554548611110874</v>
      </c>
      <c r="H252" s="32"/>
      <c r="I252" s="32">
        <f t="shared" si="95"/>
        <v>19.166427083333311</v>
      </c>
      <c r="J252" s="32"/>
      <c r="K252" s="32">
        <f t="shared" si="96"/>
        <v>311.10722222222125</v>
      </c>
      <c r="L252" s="32"/>
      <c r="M252" s="3"/>
      <c r="N252" s="38">
        <v>44</v>
      </c>
      <c r="O252" s="38"/>
      <c r="P252" s="40">
        <f t="shared" si="107"/>
        <v>799.99</v>
      </c>
      <c r="Q252" s="40"/>
      <c r="R252" s="40">
        <f>0</f>
        <v>0</v>
      </c>
      <c r="S252" s="40"/>
      <c r="T252" s="40">
        <f t="shared" si="108"/>
        <v>19.999749999999999</v>
      </c>
      <c r="U252" s="40"/>
      <c r="V252" s="40">
        <f t="shared" si="97"/>
        <v>19.999749999999999</v>
      </c>
      <c r="W252" s="40"/>
      <c r="X252" s="40">
        <f t="shared" si="98"/>
        <v>799.99</v>
      </c>
      <c r="Y252" s="40"/>
      <c r="Z252" s="3"/>
      <c r="AA252" s="46">
        <v>44</v>
      </c>
      <c r="AB252" s="46"/>
      <c r="AC252" s="48">
        <f t="shared" si="109"/>
        <v>931.70037779493873</v>
      </c>
      <c r="AD252" s="48"/>
      <c r="AE252" s="48">
        <f t="shared" si="99"/>
        <v>9.6382797702923639</v>
      </c>
      <c r="AF252" s="48"/>
      <c r="AG252" s="48">
        <f t="shared" si="110"/>
        <v>23.292509444873467</v>
      </c>
      <c r="AH252" s="48"/>
      <c r="AI252" s="48">
        <f t="shared" si="100"/>
        <v>32.930789215165831</v>
      </c>
      <c r="AJ252" s="48"/>
      <c r="AK252" s="48">
        <f t="shared" si="101"/>
        <v>922.06209802464639</v>
      </c>
      <c r="AL252" s="48"/>
      <c r="AM252" s="3"/>
      <c r="AN252" s="55">
        <v>44</v>
      </c>
      <c r="AO252" s="55"/>
      <c r="AP252" s="57">
        <f t="shared" si="111"/>
        <v>492.25622688136372</v>
      </c>
      <c r="AQ252" s="57"/>
      <c r="AR252" s="57">
        <f t="shared" si="102"/>
        <v>11.760625679767173</v>
      </c>
      <c r="AS252" s="57"/>
      <c r="AT252" s="57">
        <f t="shared" si="112"/>
        <v>12.306405672034092</v>
      </c>
      <c r="AU252" s="57"/>
      <c r="AV252" s="57">
        <f t="shared" si="103"/>
        <v>24.067031351801266</v>
      </c>
      <c r="AW252" s="57"/>
      <c r="AX252" s="57">
        <f t="shared" si="104"/>
        <v>480.49560120159651</v>
      </c>
      <c r="AY252" s="57"/>
    </row>
    <row r="253" spans="1:51" x14ac:dyDescent="0.25">
      <c r="A253" s="27">
        <v>45</v>
      </c>
      <c r="B253" s="27"/>
      <c r="C253" s="31">
        <f t="shared" si="105"/>
        <v>311.10722222222125</v>
      </c>
      <c r="D253" s="31"/>
      <c r="E253" s="31">
        <f t="shared" si="94"/>
        <v>11.110972222222223</v>
      </c>
      <c r="F253" s="31"/>
      <c r="G253" s="31">
        <f t="shared" si="106"/>
        <v>7.7776805555555306</v>
      </c>
      <c r="H253" s="31"/>
      <c r="I253" s="31">
        <f t="shared" si="95"/>
        <v>18.888652777777754</v>
      </c>
      <c r="J253" s="31"/>
      <c r="K253" s="31">
        <f t="shared" si="96"/>
        <v>299.99624999999901</v>
      </c>
      <c r="L253" s="31"/>
      <c r="M253" s="3"/>
      <c r="N253" s="37">
        <v>45</v>
      </c>
      <c r="O253" s="37"/>
      <c r="P253" s="39">
        <f t="shared" si="107"/>
        <v>799.99</v>
      </c>
      <c r="Q253" s="39"/>
      <c r="R253" s="39">
        <f>0</f>
        <v>0</v>
      </c>
      <c r="S253" s="39"/>
      <c r="T253" s="39">
        <f t="shared" si="108"/>
        <v>19.999749999999999</v>
      </c>
      <c r="U253" s="39"/>
      <c r="V253" s="39">
        <f t="shared" si="97"/>
        <v>19.999749999999999</v>
      </c>
      <c r="W253" s="39"/>
      <c r="X253" s="39">
        <f t="shared" si="98"/>
        <v>799.99</v>
      </c>
      <c r="Y253" s="39"/>
      <c r="Z253" s="3"/>
      <c r="AA253" s="45">
        <v>45</v>
      </c>
      <c r="AB253" s="45"/>
      <c r="AC253" s="47">
        <f t="shared" si="109"/>
        <v>922.06209802464639</v>
      </c>
      <c r="AD253" s="47"/>
      <c r="AE253" s="47">
        <f t="shared" si="99"/>
        <v>10.702506494928826</v>
      </c>
      <c r="AF253" s="47"/>
      <c r="AG253" s="47">
        <f t="shared" si="110"/>
        <v>23.051552450616157</v>
      </c>
      <c r="AH253" s="47"/>
      <c r="AI253" s="47">
        <f t="shared" si="100"/>
        <v>33.754058945544983</v>
      </c>
      <c r="AJ253" s="47"/>
      <c r="AK253" s="47">
        <f t="shared" si="101"/>
        <v>911.35959152971759</v>
      </c>
      <c r="AL253" s="47"/>
      <c r="AM253" s="3"/>
      <c r="AN253" s="54">
        <v>45</v>
      </c>
      <c r="AO253" s="54"/>
      <c r="AP253" s="56">
        <f t="shared" si="111"/>
        <v>480.49560120159651</v>
      </c>
      <c r="AQ253" s="56"/>
      <c r="AR253" s="56">
        <f t="shared" si="102"/>
        <v>12.054641321761354</v>
      </c>
      <c r="AS253" s="56"/>
      <c r="AT253" s="56">
        <f t="shared" si="112"/>
        <v>12.012390030039912</v>
      </c>
      <c r="AU253" s="56"/>
      <c r="AV253" s="56">
        <f t="shared" si="103"/>
        <v>24.067031351801266</v>
      </c>
      <c r="AW253" s="56"/>
      <c r="AX253" s="56">
        <f t="shared" si="104"/>
        <v>468.44095987983513</v>
      </c>
      <c r="AY253" s="56"/>
    </row>
    <row r="254" spans="1:51" x14ac:dyDescent="0.25">
      <c r="A254" s="28">
        <v>46</v>
      </c>
      <c r="B254" s="28"/>
      <c r="C254" s="32">
        <f t="shared" si="105"/>
        <v>299.99624999999901</v>
      </c>
      <c r="D254" s="32"/>
      <c r="E254" s="32">
        <f t="shared" si="94"/>
        <v>11.110972222222223</v>
      </c>
      <c r="F254" s="32"/>
      <c r="G254" s="32">
        <f t="shared" si="106"/>
        <v>7.4999062499999747</v>
      </c>
      <c r="H254" s="32"/>
      <c r="I254" s="32">
        <f t="shared" si="95"/>
        <v>18.610878472222197</v>
      </c>
      <c r="J254" s="32"/>
      <c r="K254" s="32">
        <f t="shared" si="96"/>
        <v>288.88527777777676</v>
      </c>
      <c r="L254" s="32"/>
      <c r="M254" s="3"/>
      <c r="N254" s="38">
        <v>46</v>
      </c>
      <c r="O254" s="38"/>
      <c r="P254" s="40">
        <f t="shared" si="107"/>
        <v>799.99</v>
      </c>
      <c r="Q254" s="40"/>
      <c r="R254" s="40">
        <f>0</f>
        <v>0</v>
      </c>
      <c r="S254" s="40"/>
      <c r="T254" s="40">
        <f t="shared" si="108"/>
        <v>19.999749999999999</v>
      </c>
      <c r="U254" s="40"/>
      <c r="V254" s="40">
        <f t="shared" si="97"/>
        <v>19.999749999999999</v>
      </c>
      <c r="W254" s="40"/>
      <c r="X254" s="40">
        <f t="shared" si="98"/>
        <v>799.99</v>
      </c>
      <c r="Y254" s="40"/>
      <c r="Z254" s="3"/>
      <c r="AA254" s="46">
        <v>46</v>
      </c>
      <c r="AB254" s="46"/>
      <c r="AC254" s="48">
        <f t="shared" si="109"/>
        <v>911.35959152971759</v>
      </c>
      <c r="AD254" s="48"/>
      <c r="AE254" s="48">
        <f t="shared" si="99"/>
        <v>11.813920630940661</v>
      </c>
      <c r="AF254" s="48"/>
      <c r="AG254" s="48">
        <f t="shared" si="110"/>
        <v>22.783989788242938</v>
      </c>
      <c r="AH254" s="48"/>
      <c r="AI254" s="48">
        <f t="shared" si="100"/>
        <v>34.597910419183599</v>
      </c>
      <c r="AJ254" s="48"/>
      <c r="AK254" s="48">
        <f t="shared" si="101"/>
        <v>899.54567089877696</v>
      </c>
      <c r="AL254" s="48"/>
      <c r="AM254" s="3"/>
      <c r="AN254" s="55">
        <v>46</v>
      </c>
      <c r="AO254" s="55"/>
      <c r="AP254" s="57">
        <f t="shared" si="111"/>
        <v>468.44095987983513</v>
      </c>
      <c r="AQ254" s="57"/>
      <c r="AR254" s="57">
        <f t="shared" si="102"/>
        <v>12.356007354805389</v>
      </c>
      <c r="AS254" s="57"/>
      <c r="AT254" s="57">
        <f t="shared" si="112"/>
        <v>11.711023996995877</v>
      </c>
      <c r="AU254" s="57"/>
      <c r="AV254" s="57">
        <f t="shared" si="103"/>
        <v>24.067031351801266</v>
      </c>
      <c r="AW254" s="57"/>
      <c r="AX254" s="57">
        <f t="shared" si="104"/>
        <v>456.08495252502973</v>
      </c>
      <c r="AY254" s="57"/>
    </row>
    <row r="255" spans="1:51" x14ac:dyDescent="0.25">
      <c r="A255" s="27">
        <v>47</v>
      </c>
      <c r="B255" s="27"/>
      <c r="C255" s="31">
        <f t="shared" si="105"/>
        <v>288.88527777777676</v>
      </c>
      <c r="D255" s="31"/>
      <c r="E255" s="31">
        <f t="shared" si="94"/>
        <v>11.110972222222223</v>
      </c>
      <c r="F255" s="31"/>
      <c r="G255" s="31">
        <f t="shared" si="106"/>
        <v>7.2221319444444187</v>
      </c>
      <c r="H255" s="31"/>
      <c r="I255" s="31">
        <f t="shared" si="95"/>
        <v>18.333104166666644</v>
      </c>
      <c r="J255" s="31"/>
      <c r="K255" s="31">
        <f t="shared" si="96"/>
        <v>277.77430555555452</v>
      </c>
      <c r="L255" s="31"/>
      <c r="M255" s="3"/>
      <c r="N255" s="37">
        <v>47</v>
      </c>
      <c r="O255" s="37"/>
      <c r="P255" s="39">
        <f t="shared" si="107"/>
        <v>799.99</v>
      </c>
      <c r="Q255" s="39"/>
      <c r="R255" s="39">
        <f>0</f>
        <v>0</v>
      </c>
      <c r="S255" s="39"/>
      <c r="T255" s="39">
        <f t="shared" si="108"/>
        <v>19.999749999999999</v>
      </c>
      <c r="U255" s="39"/>
      <c r="V255" s="39">
        <f t="shared" si="97"/>
        <v>19.999749999999999</v>
      </c>
      <c r="W255" s="39"/>
      <c r="X255" s="39">
        <f t="shared" si="98"/>
        <v>799.99</v>
      </c>
      <c r="Y255" s="39"/>
      <c r="Z255" s="3"/>
      <c r="AA255" s="45">
        <v>47</v>
      </c>
      <c r="AB255" s="45"/>
      <c r="AC255" s="47">
        <f t="shared" si="109"/>
        <v>899.54567089877696</v>
      </c>
      <c r="AD255" s="47"/>
      <c r="AE255" s="47">
        <f t="shared" si="99"/>
        <v>12.974216407193772</v>
      </c>
      <c r="AF255" s="47"/>
      <c r="AG255" s="47">
        <f t="shared" si="110"/>
        <v>22.488641772469421</v>
      </c>
      <c r="AH255" s="47"/>
      <c r="AI255" s="47">
        <f t="shared" si="100"/>
        <v>35.462858179663193</v>
      </c>
      <c r="AJ255" s="47"/>
      <c r="AK255" s="47">
        <f t="shared" si="101"/>
        <v>886.57145449158315</v>
      </c>
      <c r="AL255" s="47"/>
      <c r="AM255" s="3"/>
      <c r="AN255" s="54">
        <v>47</v>
      </c>
      <c r="AO255" s="54"/>
      <c r="AP255" s="56">
        <f t="shared" si="111"/>
        <v>456.08495252502973</v>
      </c>
      <c r="AQ255" s="56"/>
      <c r="AR255" s="56">
        <f t="shared" si="102"/>
        <v>12.664907538675523</v>
      </c>
      <c r="AS255" s="56"/>
      <c r="AT255" s="56">
        <f t="shared" si="112"/>
        <v>11.402123813125742</v>
      </c>
      <c r="AU255" s="56"/>
      <c r="AV255" s="56">
        <f t="shared" si="103"/>
        <v>24.067031351801266</v>
      </c>
      <c r="AW255" s="56"/>
      <c r="AX255" s="56">
        <f t="shared" si="104"/>
        <v>443.42004498635418</v>
      </c>
      <c r="AY255" s="56"/>
    </row>
    <row r="256" spans="1:51" x14ac:dyDescent="0.25">
      <c r="A256" s="28">
        <v>48</v>
      </c>
      <c r="B256" s="28"/>
      <c r="C256" s="32">
        <f t="shared" si="105"/>
        <v>277.77430555555452</v>
      </c>
      <c r="D256" s="32"/>
      <c r="E256" s="32">
        <f t="shared" si="94"/>
        <v>11.110972222222223</v>
      </c>
      <c r="F256" s="32"/>
      <c r="G256" s="32">
        <f t="shared" si="106"/>
        <v>6.9443576388888628</v>
      </c>
      <c r="H256" s="32"/>
      <c r="I256" s="32">
        <f t="shared" si="95"/>
        <v>18.055329861111087</v>
      </c>
      <c r="J256" s="32"/>
      <c r="K256" s="32">
        <f t="shared" si="96"/>
        <v>266.66333333333228</v>
      </c>
      <c r="L256" s="32"/>
      <c r="M256" s="3"/>
      <c r="N256" s="38">
        <v>48</v>
      </c>
      <c r="O256" s="38"/>
      <c r="P256" s="40">
        <f t="shared" si="107"/>
        <v>799.99</v>
      </c>
      <c r="Q256" s="40"/>
      <c r="R256" s="40">
        <f>0</f>
        <v>0</v>
      </c>
      <c r="S256" s="40"/>
      <c r="T256" s="40">
        <f t="shared" si="108"/>
        <v>19.999749999999999</v>
      </c>
      <c r="U256" s="40"/>
      <c r="V256" s="40">
        <f t="shared" si="97"/>
        <v>19.999749999999999</v>
      </c>
      <c r="W256" s="40"/>
      <c r="X256" s="40">
        <f t="shared" si="98"/>
        <v>799.99</v>
      </c>
      <c r="Y256" s="40"/>
      <c r="Z256" s="3"/>
      <c r="AA256" s="46">
        <v>48</v>
      </c>
      <c r="AB256" s="46"/>
      <c r="AC256" s="48">
        <f t="shared" si="109"/>
        <v>886.57145449158315</v>
      </c>
      <c r="AD256" s="48"/>
      <c r="AE256" s="48">
        <f t="shared" si="99"/>
        <v>14.185143271865197</v>
      </c>
      <c r="AF256" s="48"/>
      <c r="AG256" s="48">
        <f t="shared" si="110"/>
        <v>22.164286362289577</v>
      </c>
      <c r="AH256" s="48"/>
      <c r="AI256" s="48">
        <f t="shared" si="100"/>
        <v>36.349429634154774</v>
      </c>
      <c r="AJ256" s="48"/>
      <c r="AK256" s="48">
        <f t="shared" si="101"/>
        <v>872.38631121971798</v>
      </c>
      <c r="AL256" s="48"/>
      <c r="AM256" s="3"/>
      <c r="AN256" s="55">
        <v>48</v>
      </c>
      <c r="AO256" s="55"/>
      <c r="AP256" s="57">
        <f t="shared" si="111"/>
        <v>443.42004498635418</v>
      </c>
      <c r="AQ256" s="57"/>
      <c r="AR256" s="57">
        <f t="shared" si="102"/>
        <v>12.981530227142413</v>
      </c>
      <c r="AS256" s="57"/>
      <c r="AT256" s="57">
        <f t="shared" si="112"/>
        <v>11.085501124658853</v>
      </c>
      <c r="AU256" s="57"/>
      <c r="AV256" s="57">
        <f t="shared" si="103"/>
        <v>24.067031351801266</v>
      </c>
      <c r="AW256" s="57"/>
      <c r="AX256" s="57">
        <f t="shared" si="104"/>
        <v>430.43851475921178</v>
      </c>
      <c r="AY256" s="57"/>
    </row>
    <row r="257" spans="1:51" x14ac:dyDescent="0.25">
      <c r="A257" s="27">
        <v>49</v>
      </c>
      <c r="B257" s="27"/>
      <c r="C257" s="31">
        <f t="shared" si="105"/>
        <v>266.66333333333228</v>
      </c>
      <c r="D257" s="31"/>
      <c r="E257" s="31">
        <f t="shared" si="94"/>
        <v>11.110972222222223</v>
      </c>
      <c r="F257" s="31"/>
      <c r="G257" s="31">
        <f t="shared" si="106"/>
        <v>6.666583333333306</v>
      </c>
      <c r="H257" s="31"/>
      <c r="I257" s="31">
        <f t="shared" si="95"/>
        <v>17.77755555555553</v>
      </c>
      <c r="J257" s="31"/>
      <c r="K257" s="31">
        <f t="shared" si="96"/>
        <v>255.55236111111006</v>
      </c>
      <c r="L257" s="31"/>
      <c r="M257" s="3"/>
      <c r="N257" s="37">
        <v>49</v>
      </c>
      <c r="O257" s="37"/>
      <c r="P257" s="39">
        <f t="shared" si="107"/>
        <v>799.99</v>
      </c>
      <c r="Q257" s="39"/>
      <c r="R257" s="39">
        <f>0</f>
        <v>0</v>
      </c>
      <c r="S257" s="39"/>
      <c r="T257" s="39">
        <f t="shared" si="108"/>
        <v>19.999749999999999</v>
      </c>
      <c r="U257" s="39"/>
      <c r="V257" s="39">
        <f t="shared" si="97"/>
        <v>19.999749999999999</v>
      </c>
      <c r="W257" s="39"/>
      <c r="X257" s="39">
        <f t="shared" si="98"/>
        <v>799.99</v>
      </c>
      <c r="Y257" s="39"/>
      <c r="Z257" s="3"/>
      <c r="AA257" s="45">
        <v>49</v>
      </c>
      <c r="AB257" s="45"/>
      <c r="AC257" s="47">
        <f t="shared" si="109"/>
        <v>872.38631121971798</v>
      </c>
      <c r="AD257" s="47"/>
      <c r="AE257" s="47">
        <f t="shared" si="99"/>
        <v>15.448507594515689</v>
      </c>
      <c r="AF257" s="47"/>
      <c r="AG257" s="47">
        <f t="shared" si="110"/>
        <v>21.809657780492948</v>
      </c>
      <c r="AH257" s="47"/>
      <c r="AI257" s="47">
        <f t="shared" si="100"/>
        <v>37.258165375008637</v>
      </c>
      <c r="AJ257" s="47"/>
      <c r="AK257" s="47">
        <f t="shared" si="101"/>
        <v>856.93780362520226</v>
      </c>
      <c r="AL257" s="47"/>
      <c r="AM257" s="3"/>
      <c r="AN257" s="54">
        <v>49</v>
      </c>
      <c r="AO257" s="54"/>
      <c r="AP257" s="56">
        <f t="shared" si="111"/>
        <v>430.43851475921178</v>
      </c>
      <c r="AQ257" s="56"/>
      <c r="AR257" s="56">
        <f t="shared" si="102"/>
        <v>13.306068482820972</v>
      </c>
      <c r="AS257" s="56"/>
      <c r="AT257" s="56">
        <f t="shared" si="112"/>
        <v>10.760962868980293</v>
      </c>
      <c r="AU257" s="56"/>
      <c r="AV257" s="56">
        <f t="shared" si="103"/>
        <v>24.067031351801266</v>
      </c>
      <c r="AW257" s="56"/>
      <c r="AX257" s="56">
        <f t="shared" si="104"/>
        <v>417.13244627639079</v>
      </c>
      <c r="AY257" s="56"/>
    </row>
    <row r="258" spans="1:51" x14ac:dyDescent="0.25">
      <c r="A258" s="28">
        <v>50</v>
      </c>
      <c r="B258" s="28"/>
      <c r="C258" s="32">
        <f t="shared" si="105"/>
        <v>255.55236111111006</v>
      </c>
      <c r="D258" s="32"/>
      <c r="E258" s="32">
        <f t="shared" si="94"/>
        <v>11.110972222222223</v>
      </c>
      <c r="F258" s="32"/>
      <c r="G258" s="32">
        <f t="shared" si="106"/>
        <v>6.3888090277777509</v>
      </c>
      <c r="H258" s="32"/>
      <c r="I258" s="32">
        <f t="shared" si="95"/>
        <v>17.499781249999973</v>
      </c>
      <c r="J258" s="32"/>
      <c r="K258" s="32">
        <f t="shared" si="96"/>
        <v>244.44138888888784</v>
      </c>
      <c r="L258" s="32"/>
      <c r="M258" s="3"/>
      <c r="N258" s="38">
        <v>50</v>
      </c>
      <c r="O258" s="38"/>
      <c r="P258" s="40">
        <f t="shared" si="107"/>
        <v>799.99</v>
      </c>
      <c r="Q258" s="40"/>
      <c r="R258" s="40">
        <f>0</f>
        <v>0</v>
      </c>
      <c r="S258" s="40"/>
      <c r="T258" s="40">
        <f t="shared" si="108"/>
        <v>19.999749999999999</v>
      </c>
      <c r="U258" s="40"/>
      <c r="V258" s="40">
        <f t="shared" si="97"/>
        <v>19.999749999999999</v>
      </c>
      <c r="W258" s="40"/>
      <c r="X258" s="40">
        <f t="shared" si="98"/>
        <v>799.99</v>
      </c>
      <c r="Y258" s="40"/>
      <c r="Z258" s="3"/>
      <c r="AA258" s="46">
        <v>50</v>
      </c>
      <c r="AB258" s="46"/>
      <c r="AC258" s="48">
        <f t="shared" si="109"/>
        <v>856.93780362520226</v>
      </c>
      <c r="AD258" s="48"/>
      <c r="AE258" s="48">
        <f t="shared" si="99"/>
        <v>16.766174418753799</v>
      </c>
      <c r="AF258" s="48"/>
      <c r="AG258" s="48">
        <f t="shared" si="110"/>
        <v>21.423445090630054</v>
      </c>
      <c r="AH258" s="48"/>
      <c r="AI258" s="48">
        <f t="shared" si="100"/>
        <v>38.189619509383853</v>
      </c>
      <c r="AJ258" s="48"/>
      <c r="AK258" s="48">
        <f t="shared" si="101"/>
        <v>840.17162920644842</v>
      </c>
      <c r="AL258" s="48"/>
      <c r="AM258" s="3"/>
      <c r="AN258" s="55">
        <v>50</v>
      </c>
      <c r="AO258" s="55"/>
      <c r="AP258" s="57">
        <f t="shared" si="111"/>
        <v>417.13244627639079</v>
      </c>
      <c r="AQ258" s="57"/>
      <c r="AR258" s="57">
        <f t="shared" si="102"/>
        <v>13.638720194891496</v>
      </c>
      <c r="AS258" s="57"/>
      <c r="AT258" s="57">
        <f t="shared" si="112"/>
        <v>10.42831115690977</v>
      </c>
      <c r="AU258" s="57"/>
      <c r="AV258" s="57">
        <f t="shared" si="103"/>
        <v>24.067031351801266</v>
      </c>
      <c r="AW258" s="57"/>
      <c r="AX258" s="57">
        <f t="shared" si="104"/>
        <v>403.49372608149929</v>
      </c>
      <c r="AY258" s="57"/>
    </row>
    <row r="259" spans="1:51" x14ac:dyDescent="0.25">
      <c r="A259" s="27">
        <v>51</v>
      </c>
      <c r="B259" s="27"/>
      <c r="C259" s="31">
        <f t="shared" si="105"/>
        <v>244.44138888888784</v>
      </c>
      <c r="D259" s="31"/>
      <c r="E259" s="31">
        <f t="shared" si="94"/>
        <v>11.110972222222223</v>
      </c>
      <c r="F259" s="31"/>
      <c r="G259" s="31">
        <f t="shared" si="106"/>
        <v>6.1110347222221959</v>
      </c>
      <c r="H259" s="31"/>
      <c r="I259" s="31">
        <f t="shared" si="95"/>
        <v>17.22200694444442</v>
      </c>
      <c r="J259" s="31"/>
      <c r="K259" s="31">
        <f t="shared" si="96"/>
        <v>233.33041666666563</v>
      </c>
      <c r="L259" s="31"/>
      <c r="M259" s="3"/>
      <c r="N259" s="37">
        <v>51</v>
      </c>
      <c r="O259" s="37"/>
      <c r="P259" s="39">
        <f t="shared" si="107"/>
        <v>799.99</v>
      </c>
      <c r="Q259" s="39"/>
      <c r="R259" s="39">
        <f>0</f>
        <v>0</v>
      </c>
      <c r="S259" s="39"/>
      <c r="T259" s="39">
        <f t="shared" si="108"/>
        <v>19.999749999999999</v>
      </c>
      <c r="U259" s="39"/>
      <c r="V259" s="39">
        <f t="shared" si="97"/>
        <v>19.999749999999999</v>
      </c>
      <c r="W259" s="39"/>
      <c r="X259" s="39">
        <f t="shared" si="98"/>
        <v>799.99</v>
      </c>
      <c r="Y259" s="39"/>
      <c r="Z259" s="3"/>
      <c r="AA259" s="45">
        <v>51</v>
      </c>
      <c r="AB259" s="45"/>
      <c r="AC259" s="47">
        <f t="shared" si="109"/>
        <v>840.17162920644842</v>
      </c>
      <c r="AD259" s="47"/>
      <c r="AE259" s="47">
        <f t="shared" si="99"/>
        <v>18.140069266957241</v>
      </c>
      <c r="AF259" s="47"/>
      <c r="AG259" s="47">
        <f t="shared" si="110"/>
        <v>21.004290730161209</v>
      </c>
      <c r="AH259" s="47"/>
      <c r="AI259" s="47">
        <f t="shared" si="100"/>
        <v>39.14435999711845</v>
      </c>
      <c r="AJ259" s="47"/>
      <c r="AK259" s="47">
        <f t="shared" si="101"/>
        <v>822.03155993949122</v>
      </c>
      <c r="AL259" s="47"/>
      <c r="AM259" s="3"/>
      <c r="AN259" s="54">
        <v>51</v>
      </c>
      <c r="AO259" s="54"/>
      <c r="AP259" s="56">
        <f t="shared" si="111"/>
        <v>403.49372608149929</v>
      </c>
      <c r="AQ259" s="56"/>
      <c r="AR259" s="56">
        <f t="shared" si="102"/>
        <v>13.979688199763784</v>
      </c>
      <c r="AS259" s="56"/>
      <c r="AT259" s="56">
        <f t="shared" si="112"/>
        <v>10.087343152037482</v>
      </c>
      <c r="AU259" s="56"/>
      <c r="AV259" s="56">
        <f t="shared" si="103"/>
        <v>24.067031351801266</v>
      </c>
      <c r="AW259" s="56"/>
      <c r="AX259" s="56">
        <f t="shared" si="104"/>
        <v>389.51403788173553</v>
      </c>
      <c r="AY259" s="56"/>
    </row>
    <row r="260" spans="1:51" x14ac:dyDescent="0.25">
      <c r="A260" s="28">
        <v>52</v>
      </c>
      <c r="B260" s="28"/>
      <c r="C260" s="32">
        <f t="shared" si="105"/>
        <v>233.33041666666563</v>
      </c>
      <c r="D260" s="32"/>
      <c r="E260" s="32">
        <f t="shared" si="94"/>
        <v>11.110972222222223</v>
      </c>
      <c r="F260" s="32"/>
      <c r="G260" s="32">
        <f t="shared" si="106"/>
        <v>5.83326041666664</v>
      </c>
      <c r="H260" s="32"/>
      <c r="I260" s="32">
        <f t="shared" si="95"/>
        <v>16.944232638888863</v>
      </c>
      <c r="J260" s="32"/>
      <c r="K260" s="32">
        <f t="shared" si="96"/>
        <v>222.21944444444341</v>
      </c>
      <c r="L260" s="32"/>
      <c r="M260" s="3"/>
      <c r="N260" s="38">
        <v>52</v>
      </c>
      <c r="O260" s="38"/>
      <c r="P260" s="40">
        <f t="shared" si="107"/>
        <v>799.99</v>
      </c>
      <c r="Q260" s="40"/>
      <c r="R260" s="40">
        <f>0</f>
        <v>0</v>
      </c>
      <c r="S260" s="40"/>
      <c r="T260" s="40">
        <f t="shared" si="108"/>
        <v>19.999749999999999</v>
      </c>
      <c r="U260" s="40"/>
      <c r="V260" s="40">
        <f t="shared" si="97"/>
        <v>19.999749999999999</v>
      </c>
      <c r="W260" s="40"/>
      <c r="X260" s="40">
        <f t="shared" si="98"/>
        <v>799.99</v>
      </c>
      <c r="Y260" s="40"/>
      <c r="Z260" s="3"/>
      <c r="AA260" s="46">
        <v>52</v>
      </c>
      <c r="AB260" s="46"/>
      <c r="AC260" s="48">
        <f t="shared" si="109"/>
        <v>822.03155993949122</v>
      </c>
      <c r="AD260" s="48"/>
      <c r="AE260" s="48">
        <f t="shared" si="99"/>
        <v>19.572179998559129</v>
      </c>
      <c r="AF260" s="48"/>
      <c r="AG260" s="48">
        <f t="shared" si="110"/>
        <v>20.550788998487278</v>
      </c>
      <c r="AH260" s="48"/>
      <c r="AI260" s="48">
        <f t="shared" si="100"/>
        <v>40.122968997046407</v>
      </c>
      <c r="AJ260" s="48"/>
      <c r="AK260" s="48">
        <f t="shared" si="101"/>
        <v>802.45937994093208</v>
      </c>
      <c r="AL260" s="48"/>
      <c r="AM260" s="3"/>
      <c r="AN260" s="55">
        <v>52</v>
      </c>
      <c r="AO260" s="55"/>
      <c r="AP260" s="57">
        <f t="shared" si="111"/>
        <v>389.51403788173553</v>
      </c>
      <c r="AQ260" s="57"/>
      <c r="AR260" s="57">
        <f t="shared" si="102"/>
        <v>14.329180404757878</v>
      </c>
      <c r="AS260" s="57"/>
      <c r="AT260" s="57">
        <f t="shared" si="112"/>
        <v>9.7378509470433876</v>
      </c>
      <c r="AU260" s="57"/>
      <c r="AV260" s="57">
        <f t="shared" si="103"/>
        <v>24.067031351801266</v>
      </c>
      <c r="AW260" s="57"/>
      <c r="AX260" s="57">
        <f t="shared" si="104"/>
        <v>375.18485747697764</v>
      </c>
      <c r="AY260" s="57"/>
    </row>
    <row r="261" spans="1:51" x14ac:dyDescent="0.25">
      <c r="A261" s="27">
        <v>53</v>
      </c>
      <c r="B261" s="27"/>
      <c r="C261" s="31">
        <f t="shared" si="105"/>
        <v>222.21944444444341</v>
      </c>
      <c r="D261" s="31"/>
      <c r="E261" s="31">
        <f t="shared" si="94"/>
        <v>11.110972222222223</v>
      </c>
      <c r="F261" s="31"/>
      <c r="G261" s="31">
        <f t="shared" si="106"/>
        <v>5.5554861111110849</v>
      </c>
      <c r="H261" s="31"/>
      <c r="I261" s="31">
        <f t="shared" si="95"/>
        <v>16.66645833333331</v>
      </c>
      <c r="J261" s="31"/>
      <c r="K261" s="31">
        <f t="shared" si="96"/>
        <v>211.1084722222212</v>
      </c>
      <c r="L261" s="31"/>
      <c r="M261" s="3"/>
      <c r="N261" s="37">
        <v>53</v>
      </c>
      <c r="O261" s="37"/>
      <c r="P261" s="39">
        <f t="shared" si="107"/>
        <v>799.99</v>
      </c>
      <c r="Q261" s="39"/>
      <c r="R261" s="39">
        <f>0</f>
        <v>0</v>
      </c>
      <c r="S261" s="39"/>
      <c r="T261" s="39">
        <f t="shared" si="108"/>
        <v>19.999749999999999</v>
      </c>
      <c r="U261" s="39"/>
      <c r="V261" s="39">
        <f t="shared" si="97"/>
        <v>19.999749999999999</v>
      </c>
      <c r="W261" s="39"/>
      <c r="X261" s="39">
        <f t="shared" si="98"/>
        <v>799.99</v>
      </c>
      <c r="Y261" s="39"/>
      <c r="Z261" s="3"/>
      <c r="AA261" s="45">
        <v>53</v>
      </c>
      <c r="AB261" s="45"/>
      <c r="AC261" s="47">
        <f t="shared" si="109"/>
        <v>802.45937994093208</v>
      </c>
      <c r="AD261" s="47"/>
      <c r="AE261" s="47">
        <f t="shared" si="99"/>
        <v>21.064558723449267</v>
      </c>
      <c r="AF261" s="47"/>
      <c r="AG261" s="47">
        <f t="shared" si="110"/>
        <v>20.061484498523299</v>
      </c>
      <c r="AH261" s="47"/>
      <c r="AI261" s="47">
        <f t="shared" si="100"/>
        <v>41.126043221972566</v>
      </c>
      <c r="AJ261" s="47"/>
      <c r="AK261" s="47">
        <f t="shared" si="101"/>
        <v>781.39482121748279</v>
      </c>
      <c r="AL261" s="47"/>
      <c r="AM261" s="3"/>
      <c r="AN261" s="54">
        <v>53</v>
      </c>
      <c r="AO261" s="54"/>
      <c r="AP261" s="56">
        <f t="shared" si="111"/>
        <v>375.18485747697764</v>
      </c>
      <c r="AQ261" s="56"/>
      <c r="AR261" s="56">
        <f t="shared" si="102"/>
        <v>14.687409914876826</v>
      </c>
      <c r="AS261" s="56"/>
      <c r="AT261" s="56">
        <f t="shared" si="112"/>
        <v>9.3796214369244399</v>
      </c>
      <c r="AU261" s="56"/>
      <c r="AV261" s="56">
        <f t="shared" si="103"/>
        <v>24.067031351801266</v>
      </c>
      <c r="AW261" s="56"/>
      <c r="AX261" s="56">
        <f t="shared" si="104"/>
        <v>360.49744756210083</v>
      </c>
      <c r="AY261" s="56"/>
    </row>
    <row r="262" spans="1:51" x14ac:dyDescent="0.25">
      <c r="A262" s="28">
        <v>54</v>
      </c>
      <c r="B262" s="28"/>
      <c r="C262" s="32">
        <f t="shared" si="105"/>
        <v>211.1084722222212</v>
      </c>
      <c r="D262" s="32"/>
      <c r="E262" s="32">
        <f t="shared" si="94"/>
        <v>11.110972222222223</v>
      </c>
      <c r="F262" s="32"/>
      <c r="G262" s="32">
        <f t="shared" si="106"/>
        <v>5.2777118055555299</v>
      </c>
      <c r="H262" s="32"/>
      <c r="I262" s="32">
        <f t="shared" si="95"/>
        <v>16.388684027777753</v>
      </c>
      <c r="J262" s="32"/>
      <c r="K262" s="32">
        <f t="shared" si="96"/>
        <v>199.99749999999898</v>
      </c>
      <c r="L262" s="32"/>
      <c r="M262" s="3"/>
      <c r="N262" s="38">
        <v>54</v>
      </c>
      <c r="O262" s="38"/>
      <c r="P262" s="40">
        <f t="shared" si="107"/>
        <v>799.99</v>
      </c>
      <c r="Q262" s="40"/>
      <c r="R262" s="40">
        <f>0</f>
        <v>0</v>
      </c>
      <c r="S262" s="40"/>
      <c r="T262" s="40">
        <f t="shared" si="108"/>
        <v>19.999749999999999</v>
      </c>
      <c r="U262" s="40"/>
      <c r="V262" s="40">
        <f t="shared" si="97"/>
        <v>19.999749999999999</v>
      </c>
      <c r="W262" s="40"/>
      <c r="X262" s="40">
        <f t="shared" si="98"/>
        <v>799.99</v>
      </c>
      <c r="Y262" s="40"/>
      <c r="Z262" s="3"/>
      <c r="AA262" s="46">
        <v>54</v>
      </c>
      <c r="AB262" s="46"/>
      <c r="AC262" s="48">
        <f t="shared" si="109"/>
        <v>781.39482121748279</v>
      </c>
      <c r="AD262" s="48"/>
      <c r="AE262" s="48">
        <f t="shared" si="99"/>
        <v>22.619323772084805</v>
      </c>
      <c r="AF262" s="48"/>
      <c r="AG262" s="48">
        <f t="shared" si="110"/>
        <v>19.534870530437068</v>
      </c>
      <c r="AH262" s="48"/>
      <c r="AI262" s="48">
        <f t="shared" si="100"/>
        <v>42.154194302521873</v>
      </c>
      <c r="AJ262" s="48"/>
      <c r="AK262" s="48">
        <f t="shared" si="101"/>
        <v>758.77549744539795</v>
      </c>
      <c r="AL262" s="48"/>
      <c r="AM262" s="3"/>
      <c r="AN262" s="55">
        <v>54</v>
      </c>
      <c r="AO262" s="55"/>
      <c r="AP262" s="57">
        <f t="shared" si="111"/>
        <v>360.49744756210083</v>
      </c>
      <c r="AQ262" s="57"/>
      <c r="AR262" s="57">
        <f t="shared" si="102"/>
        <v>15.054595162748745</v>
      </c>
      <c r="AS262" s="57"/>
      <c r="AT262" s="57">
        <f t="shared" si="112"/>
        <v>9.0124361890525204</v>
      </c>
      <c r="AU262" s="57"/>
      <c r="AV262" s="57">
        <f t="shared" si="103"/>
        <v>24.067031351801266</v>
      </c>
      <c r="AW262" s="57"/>
      <c r="AX262" s="57">
        <f t="shared" si="104"/>
        <v>345.44285239935209</v>
      </c>
      <c r="AY262" s="57"/>
    </row>
    <row r="263" spans="1:51" x14ac:dyDescent="0.25">
      <c r="A263" s="27">
        <v>55</v>
      </c>
      <c r="B263" s="27"/>
      <c r="C263" s="31">
        <f t="shared" si="105"/>
        <v>199.99749999999898</v>
      </c>
      <c r="D263" s="31"/>
      <c r="E263" s="31">
        <f t="shared" si="94"/>
        <v>11.110972222222223</v>
      </c>
      <c r="F263" s="31"/>
      <c r="G263" s="31">
        <f t="shared" si="106"/>
        <v>4.9999374999999739</v>
      </c>
      <c r="H263" s="31"/>
      <c r="I263" s="31">
        <f t="shared" si="95"/>
        <v>16.110909722222196</v>
      </c>
      <c r="J263" s="31"/>
      <c r="K263" s="31">
        <f t="shared" si="96"/>
        <v>188.88652777777676</v>
      </c>
      <c r="L263" s="31"/>
      <c r="M263" s="3"/>
      <c r="N263" s="37">
        <v>55</v>
      </c>
      <c r="O263" s="37"/>
      <c r="P263" s="39">
        <f t="shared" si="107"/>
        <v>799.99</v>
      </c>
      <c r="Q263" s="39"/>
      <c r="R263" s="39">
        <f>0</f>
        <v>0</v>
      </c>
      <c r="S263" s="39"/>
      <c r="T263" s="39">
        <f t="shared" si="108"/>
        <v>19.999749999999999</v>
      </c>
      <c r="U263" s="39"/>
      <c r="V263" s="39">
        <f t="shared" si="97"/>
        <v>19.999749999999999</v>
      </c>
      <c r="W263" s="39"/>
      <c r="X263" s="39">
        <f t="shared" si="98"/>
        <v>799.99</v>
      </c>
      <c r="Y263" s="39"/>
      <c r="Z263" s="3"/>
      <c r="AA263" s="45">
        <v>55</v>
      </c>
      <c r="AB263" s="45"/>
      <c r="AC263" s="47">
        <f t="shared" si="109"/>
        <v>758.77549744539795</v>
      </c>
      <c r="AD263" s="47"/>
      <c r="AE263" s="47">
        <f t="shared" si="99"/>
        <v>24.238661723949978</v>
      </c>
      <c r="AF263" s="47"/>
      <c r="AG263" s="47">
        <f t="shared" si="110"/>
        <v>18.969387436134948</v>
      </c>
      <c r="AH263" s="47"/>
      <c r="AI263" s="47">
        <f t="shared" si="100"/>
        <v>43.208049160084926</v>
      </c>
      <c r="AJ263" s="47"/>
      <c r="AK263" s="47">
        <f t="shared" si="101"/>
        <v>734.53683572144791</v>
      </c>
      <c r="AL263" s="47"/>
      <c r="AM263" s="3"/>
      <c r="AN263" s="54">
        <v>55</v>
      </c>
      <c r="AO263" s="54"/>
      <c r="AP263" s="56">
        <f t="shared" si="111"/>
        <v>345.44285239935209</v>
      </c>
      <c r="AQ263" s="56"/>
      <c r="AR263" s="56">
        <f t="shared" si="102"/>
        <v>15.430960041817464</v>
      </c>
      <c r="AS263" s="56"/>
      <c r="AT263" s="56">
        <f t="shared" si="112"/>
        <v>8.6360713099838016</v>
      </c>
      <c r="AU263" s="56"/>
      <c r="AV263" s="56">
        <f t="shared" si="103"/>
        <v>24.067031351801266</v>
      </c>
      <c r="AW263" s="56"/>
      <c r="AX263" s="56">
        <f t="shared" si="104"/>
        <v>330.01189235753463</v>
      </c>
      <c r="AY263" s="56"/>
    </row>
    <row r="264" spans="1:51" x14ac:dyDescent="0.25">
      <c r="A264" s="28">
        <v>56</v>
      </c>
      <c r="B264" s="28"/>
      <c r="C264" s="32">
        <f t="shared" si="105"/>
        <v>188.88652777777676</v>
      </c>
      <c r="D264" s="32"/>
      <c r="E264" s="32">
        <f t="shared" si="94"/>
        <v>11.110972222222223</v>
      </c>
      <c r="F264" s="32"/>
      <c r="G264" s="32">
        <f t="shared" si="106"/>
        <v>4.7221631944444189</v>
      </c>
      <c r="H264" s="32"/>
      <c r="I264" s="32">
        <f t="shared" si="95"/>
        <v>15.833135416666643</v>
      </c>
      <c r="J264" s="32"/>
      <c r="K264" s="32">
        <f t="shared" si="96"/>
        <v>177.77555555555455</v>
      </c>
      <c r="L264" s="32"/>
      <c r="M264" s="3"/>
      <c r="N264" s="38">
        <v>56</v>
      </c>
      <c r="O264" s="38"/>
      <c r="P264" s="40">
        <f t="shared" si="107"/>
        <v>799.99</v>
      </c>
      <c r="Q264" s="40"/>
      <c r="R264" s="40">
        <f>0</f>
        <v>0</v>
      </c>
      <c r="S264" s="40"/>
      <c r="T264" s="40">
        <f t="shared" si="108"/>
        <v>19.999749999999999</v>
      </c>
      <c r="U264" s="40"/>
      <c r="V264" s="40">
        <f t="shared" si="97"/>
        <v>19.999749999999999</v>
      </c>
      <c r="W264" s="40"/>
      <c r="X264" s="40">
        <f t="shared" si="98"/>
        <v>799.99</v>
      </c>
      <c r="Y264" s="40"/>
      <c r="Z264" s="3"/>
      <c r="AA264" s="46">
        <v>56</v>
      </c>
      <c r="AB264" s="46"/>
      <c r="AC264" s="48">
        <f t="shared" si="109"/>
        <v>734.53683572144791</v>
      </c>
      <c r="AD264" s="48"/>
      <c r="AE264" s="48">
        <f t="shared" si="99"/>
        <v>25.924829496050851</v>
      </c>
      <c r="AF264" s="48"/>
      <c r="AG264" s="48">
        <f t="shared" si="110"/>
        <v>18.363420893036196</v>
      </c>
      <c r="AH264" s="48"/>
      <c r="AI264" s="48">
        <f t="shared" si="100"/>
        <v>44.288250389087047</v>
      </c>
      <c r="AJ264" s="48"/>
      <c r="AK264" s="48">
        <f t="shared" si="101"/>
        <v>708.61200622539707</v>
      </c>
      <c r="AL264" s="48"/>
      <c r="AM264" s="3"/>
      <c r="AN264" s="55">
        <v>56</v>
      </c>
      <c r="AO264" s="55"/>
      <c r="AP264" s="57">
        <f t="shared" si="111"/>
        <v>330.01189235753463</v>
      </c>
      <c r="AQ264" s="57"/>
      <c r="AR264" s="57">
        <f t="shared" si="102"/>
        <v>15.816734042862901</v>
      </c>
      <c r="AS264" s="57"/>
      <c r="AT264" s="57">
        <f t="shared" si="112"/>
        <v>8.2502973089383644</v>
      </c>
      <c r="AU264" s="57"/>
      <c r="AV264" s="57">
        <f t="shared" si="103"/>
        <v>24.067031351801266</v>
      </c>
      <c r="AW264" s="57"/>
      <c r="AX264" s="57">
        <f t="shared" si="104"/>
        <v>314.19515831467174</v>
      </c>
      <c r="AY264" s="57"/>
    </row>
    <row r="265" spans="1:51" x14ac:dyDescent="0.25">
      <c r="A265" s="27">
        <v>57</v>
      </c>
      <c r="B265" s="27"/>
      <c r="C265" s="31">
        <f t="shared" si="105"/>
        <v>177.77555555555455</v>
      </c>
      <c r="D265" s="31"/>
      <c r="E265" s="31">
        <f t="shared" si="94"/>
        <v>11.110972222222223</v>
      </c>
      <c r="F265" s="31"/>
      <c r="G265" s="31">
        <f t="shared" si="106"/>
        <v>4.444388888888863</v>
      </c>
      <c r="H265" s="31"/>
      <c r="I265" s="31">
        <f t="shared" si="95"/>
        <v>15.555361111111086</v>
      </c>
      <c r="J265" s="31"/>
      <c r="K265" s="31">
        <f t="shared" si="96"/>
        <v>166.66458333333233</v>
      </c>
      <c r="L265" s="31"/>
      <c r="M265" s="3"/>
      <c r="N265" s="37">
        <v>57</v>
      </c>
      <c r="O265" s="37"/>
      <c r="P265" s="39">
        <f t="shared" si="107"/>
        <v>799.99</v>
      </c>
      <c r="Q265" s="39"/>
      <c r="R265" s="39">
        <f>0</f>
        <v>0</v>
      </c>
      <c r="S265" s="39"/>
      <c r="T265" s="39">
        <f t="shared" si="108"/>
        <v>19.999749999999999</v>
      </c>
      <c r="U265" s="39"/>
      <c r="V265" s="39">
        <f t="shared" si="97"/>
        <v>19.999749999999999</v>
      </c>
      <c r="W265" s="39"/>
      <c r="X265" s="39">
        <f t="shared" si="98"/>
        <v>799.99</v>
      </c>
      <c r="Y265" s="39"/>
      <c r="Z265" s="3"/>
      <c r="AA265" s="45">
        <v>57</v>
      </c>
      <c r="AB265" s="45"/>
      <c r="AC265" s="47">
        <f t="shared" si="109"/>
        <v>708.61200622539707</v>
      </c>
      <c r="AD265" s="47"/>
      <c r="AE265" s="47">
        <f t="shared" si="99"/>
        <v>27.680156493179293</v>
      </c>
      <c r="AF265" s="47"/>
      <c r="AG265" s="47">
        <f t="shared" si="110"/>
        <v>17.715300155634925</v>
      </c>
      <c r="AH265" s="47"/>
      <c r="AI265" s="47">
        <f t="shared" si="100"/>
        <v>45.395456648814218</v>
      </c>
      <c r="AJ265" s="47"/>
      <c r="AK265" s="47">
        <f t="shared" si="101"/>
        <v>680.93184973221776</v>
      </c>
      <c r="AL265" s="47"/>
      <c r="AM265" s="3"/>
      <c r="AN265" s="54">
        <v>57</v>
      </c>
      <c r="AO265" s="54"/>
      <c r="AP265" s="56">
        <f t="shared" si="111"/>
        <v>314.19515831467174</v>
      </c>
      <c r="AQ265" s="56"/>
      <c r="AR265" s="56">
        <f t="shared" si="102"/>
        <v>16.212152393934474</v>
      </c>
      <c r="AS265" s="56"/>
      <c r="AT265" s="56">
        <f t="shared" si="112"/>
        <v>7.8548789578667932</v>
      </c>
      <c r="AU265" s="56"/>
      <c r="AV265" s="56">
        <f t="shared" si="103"/>
        <v>24.067031351801266</v>
      </c>
      <c r="AW265" s="56"/>
      <c r="AX265" s="56">
        <f t="shared" si="104"/>
        <v>297.98300592073724</v>
      </c>
      <c r="AY265" s="56"/>
    </row>
    <row r="266" spans="1:51" x14ac:dyDescent="0.25">
      <c r="A266" s="28">
        <v>58</v>
      </c>
      <c r="B266" s="28"/>
      <c r="C266" s="32">
        <f t="shared" si="105"/>
        <v>166.66458333333233</v>
      </c>
      <c r="D266" s="32"/>
      <c r="E266" s="32">
        <f t="shared" si="94"/>
        <v>11.110972222222223</v>
      </c>
      <c r="F266" s="32"/>
      <c r="G266" s="32">
        <f t="shared" si="106"/>
        <v>4.1666145833333079</v>
      </c>
      <c r="H266" s="32"/>
      <c r="I266" s="32">
        <f t="shared" si="95"/>
        <v>15.277586805555531</v>
      </c>
      <c r="J266" s="32"/>
      <c r="K266" s="32">
        <f t="shared" si="96"/>
        <v>155.55361111111011</v>
      </c>
      <c r="L266" s="32"/>
      <c r="M266" s="3"/>
      <c r="N266" s="38">
        <v>58</v>
      </c>
      <c r="O266" s="38"/>
      <c r="P266" s="40">
        <f t="shared" si="107"/>
        <v>799.99</v>
      </c>
      <c r="Q266" s="40"/>
      <c r="R266" s="40">
        <f>0</f>
        <v>0</v>
      </c>
      <c r="S266" s="40"/>
      <c r="T266" s="40">
        <f t="shared" si="108"/>
        <v>19.999749999999999</v>
      </c>
      <c r="U266" s="40"/>
      <c r="V266" s="40">
        <f t="shared" si="97"/>
        <v>19.999749999999999</v>
      </c>
      <c r="W266" s="40"/>
      <c r="X266" s="40">
        <f t="shared" si="98"/>
        <v>799.99</v>
      </c>
      <c r="Y266" s="40"/>
      <c r="Z266" s="3"/>
      <c r="AA266" s="46">
        <v>58</v>
      </c>
      <c r="AB266" s="46"/>
      <c r="AC266" s="48">
        <f t="shared" si="109"/>
        <v>680.93184973221776</v>
      </c>
      <c r="AD266" s="48"/>
      <c r="AE266" s="48">
        <f t="shared" si="99"/>
        <v>29.50704682172913</v>
      </c>
      <c r="AF266" s="48"/>
      <c r="AG266" s="48">
        <f t="shared" si="110"/>
        <v>17.023296243305442</v>
      </c>
      <c r="AH266" s="48"/>
      <c r="AI266" s="48">
        <f t="shared" si="100"/>
        <v>46.530343065034572</v>
      </c>
      <c r="AJ266" s="48"/>
      <c r="AK266" s="48">
        <f t="shared" si="101"/>
        <v>651.42480291048867</v>
      </c>
      <c r="AL266" s="48"/>
      <c r="AM266" s="3"/>
      <c r="AN266" s="55">
        <v>58</v>
      </c>
      <c r="AO266" s="55"/>
      <c r="AP266" s="57">
        <f t="shared" si="111"/>
        <v>297.98300592073724</v>
      </c>
      <c r="AQ266" s="57"/>
      <c r="AR266" s="57">
        <f t="shared" si="102"/>
        <v>16.617456203782837</v>
      </c>
      <c r="AS266" s="57"/>
      <c r="AT266" s="57">
        <f t="shared" si="112"/>
        <v>7.4495751480184307</v>
      </c>
      <c r="AU266" s="57"/>
      <c r="AV266" s="57">
        <f t="shared" si="103"/>
        <v>24.067031351801266</v>
      </c>
      <c r="AW266" s="57"/>
      <c r="AX266" s="57">
        <f t="shared" si="104"/>
        <v>281.36554971695443</v>
      </c>
      <c r="AY266" s="57"/>
    </row>
    <row r="267" spans="1:51" x14ac:dyDescent="0.25">
      <c r="A267" s="27">
        <v>59</v>
      </c>
      <c r="B267" s="27"/>
      <c r="C267" s="31">
        <f t="shared" si="105"/>
        <v>155.55361111111011</v>
      </c>
      <c r="D267" s="31"/>
      <c r="E267" s="31">
        <f t="shared" si="94"/>
        <v>11.110972222222223</v>
      </c>
      <c r="F267" s="31"/>
      <c r="G267" s="31">
        <f t="shared" si="106"/>
        <v>3.8888402777777524</v>
      </c>
      <c r="H267" s="31"/>
      <c r="I267" s="31">
        <f t="shared" si="95"/>
        <v>14.999812499999976</v>
      </c>
      <c r="J267" s="31"/>
      <c r="K267" s="31">
        <f t="shared" si="96"/>
        <v>144.4426388888879</v>
      </c>
      <c r="L267" s="31"/>
      <c r="M267" s="3"/>
      <c r="N267" s="37">
        <v>59</v>
      </c>
      <c r="O267" s="37"/>
      <c r="P267" s="39">
        <f t="shared" si="107"/>
        <v>799.99</v>
      </c>
      <c r="Q267" s="39"/>
      <c r="R267" s="39">
        <f>0</f>
        <v>0</v>
      </c>
      <c r="S267" s="39"/>
      <c r="T267" s="39">
        <f t="shared" si="108"/>
        <v>19.999749999999999</v>
      </c>
      <c r="U267" s="39"/>
      <c r="V267" s="39">
        <f t="shared" si="97"/>
        <v>19.999749999999999</v>
      </c>
      <c r="W267" s="39"/>
      <c r="X267" s="39">
        <f t="shared" si="98"/>
        <v>799.99</v>
      </c>
      <c r="Y267" s="39"/>
      <c r="Z267" s="3"/>
      <c r="AA267" s="45">
        <v>59</v>
      </c>
      <c r="AB267" s="45"/>
      <c r="AC267" s="47">
        <f t="shared" si="109"/>
        <v>651.42480291048867</v>
      </c>
      <c r="AD267" s="47"/>
      <c r="AE267" s="47">
        <f t="shared" si="99"/>
        <v>31.407981568898215</v>
      </c>
      <c r="AF267" s="47"/>
      <c r="AG267" s="47">
        <f t="shared" si="110"/>
        <v>16.285620072762214</v>
      </c>
      <c r="AH267" s="47"/>
      <c r="AI267" s="47">
        <f t="shared" si="100"/>
        <v>47.693601641660429</v>
      </c>
      <c r="AJ267" s="47"/>
      <c r="AK267" s="47">
        <f t="shared" si="101"/>
        <v>620.01682134159046</v>
      </c>
      <c r="AL267" s="47"/>
      <c r="AM267" s="3"/>
      <c r="AN267" s="54">
        <v>59</v>
      </c>
      <c r="AO267" s="54"/>
      <c r="AP267" s="56">
        <f t="shared" si="111"/>
        <v>281.36554971695443</v>
      </c>
      <c r="AQ267" s="56"/>
      <c r="AR267" s="56">
        <f t="shared" si="102"/>
        <v>17.032892608877404</v>
      </c>
      <c r="AS267" s="56"/>
      <c r="AT267" s="56">
        <f t="shared" si="112"/>
        <v>7.0341387429238607</v>
      </c>
      <c r="AU267" s="56"/>
      <c r="AV267" s="56">
        <f t="shared" si="103"/>
        <v>24.067031351801266</v>
      </c>
      <c r="AW267" s="56"/>
      <c r="AX267" s="56">
        <f t="shared" si="104"/>
        <v>264.332657108077</v>
      </c>
      <c r="AY267" s="56"/>
    </row>
    <row r="268" spans="1:51" x14ac:dyDescent="0.25">
      <c r="A268" s="28">
        <v>60</v>
      </c>
      <c r="B268" s="28"/>
      <c r="C268" s="32">
        <f t="shared" si="105"/>
        <v>144.4426388888879</v>
      </c>
      <c r="D268" s="32"/>
      <c r="E268" s="32">
        <f t="shared" si="94"/>
        <v>11.110972222222223</v>
      </c>
      <c r="F268" s="32"/>
      <c r="G268" s="32">
        <f t="shared" si="106"/>
        <v>3.6110659722221974</v>
      </c>
      <c r="H268" s="32"/>
      <c r="I268" s="32">
        <f t="shared" si="95"/>
        <v>14.722038194444421</v>
      </c>
      <c r="J268" s="32"/>
      <c r="K268" s="32">
        <f t="shared" si="96"/>
        <v>133.33166666666568</v>
      </c>
      <c r="L268" s="32"/>
      <c r="M268" s="3"/>
      <c r="N268" s="38">
        <v>60</v>
      </c>
      <c r="O268" s="38"/>
      <c r="P268" s="40">
        <f t="shared" si="107"/>
        <v>799.99</v>
      </c>
      <c r="Q268" s="40"/>
      <c r="R268" s="40">
        <f>0</f>
        <v>0</v>
      </c>
      <c r="S268" s="40"/>
      <c r="T268" s="40">
        <f t="shared" si="108"/>
        <v>19.999749999999999</v>
      </c>
      <c r="U268" s="40"/>
      <c r="V268" s="40">
        <f t="shared" si="97"/>
        <v>19.999749999999999</v>
      </c>
      <c r="W268" s="40"/>
      <c r="X268" s="40">
        <f t="shared" si="98"/>
        <v>799.99</v>
      </c>
      <c r="Y268" s="40"/>
      <c r="Z268" s="3"/>
      <c r="AA268" s="46">
        <v>60</v>
      </c>
      <c r="AB268" s="46"/>
      <c r="AC268" s="48">
        <f t="shared" si="109"/>
        <v>620.01682134159046</v>
      </c>
      <c r="AD268" s="48"/>
      <c r="AE268" s="48">
        <f t="shared" si="99"/>
        <v>33.38552114916218</v>
      </c>
      <c r="AF268" s="48"/>
      <c r="AG268" s="48">
        <f t="shared" si="110"/>
        <v>15.50042053353976</v>
      </c>
      <c r="AH268" s="48"/>
      <c r="AI268" s="48">
        <f t="shared" si="100"/>
        <v>48.88594168270194</v>
      </c>
      <c r="AJ268" s="48"/>
      <c r="AK268" s="48">
        <f t="shared" si="101"/>
        <v>586.63130019242828</v>
      </c>
      <c r="AL268" s="48"/>
      <c r="AM268" s="3"/>
      <c r="AN268" s="55">
        <v>60</v>
      </c>
      <c r="AO268" s="55"/>
      <c r="AP268" s="57">
        <f t="shared" si="111"/>
        <v>264.332657108077</v>
      </c>
      <c r="AQ268" s="57"/>
      <c r="AR268" s="57">
        <f t="shared" si="102"/>
        <v>17.45871492409934</v>
      </c>
      <c r="AS268" s="57"/>
      <c r="AT268" s="57">
        <f t="shared" si="112"/>
        <v>6.6083164277019248</v>
      </c>
      <c r="AU268" s="57"/>
      <c r="AV268" s="57">
        <f t="shared" si="103"/>
        <v>24.067031351801266</v>
      </c>
      <c r="AW268" s="57"/>
      <c r="AX268" s="57">
        <f t="shared" si="104"/>
        <v>246.87394218397765</v>
      </c>
      <c r="AY268" s="57"/>
    </row>
    <row r="269" spans="1:51" x14ac:dyDescent="0.25">
      <c r="A269" s="27">
        <v>61</v>
      </c>
      <c r="B269" s="27"/>
      <c r="C269" s="31">
        <f t="shared" si="105"/>
        <v>133.33166666666568</v>
      </c>
      <c r="D269" s="31"/>
      <c r="E269" s="31">
        <f t="shared" si="94"/>
        <v>11.110972222222223</v>
      </c>
      <c r="F269" s="31"/>
      <c r="G269" s="31">
        <f t="shared" si="106"/>
        <v>3.3332916666666419</v>
      </c>
      <c r="H269" s="31"/>
      <c r="I269" s="31">
        <f t="shared" si="95"/>
        <v>14.444263888888866</v>
      </c>
      <c r="J269" s="31"/>
      <c r="K269" s="31">
        <f t="shared" si="96"/>
        <v>122.22069444444347</v>
      </c>
      <c r="L269" s="31"/>
      <c r="M269" s="3"/>
      <c r="N269" s="37">
        <v>61</v>
      </c>
      <c r="O269" s="37"/>
      <c r="P269" s="39">
        <f t="shared" si="107"/>
        <v>799.99</v>
      </c>
      <c r="Q269" s="39"/>
      <c r="R269" s="39">
        <f>0</f>
        <v>0</v>
      </c>
      <c r="S269" s="39"/>
      <c r="T269" s="39">
        <f t="shared" si="108"/>
        <v>19.999749999999999</v>
      </c>
      <c r="U269" s="39"/>
      <c r="V269" s="39">
        <f t="shared" si="97"/>
        <v>19.999749999999999</v>
      </c>
      <c r="W269" s="39"/>
      <c r="X269" s="39">
        <f t="shared" si="98"/>
        <v>799.99</v>
      </c>
      <c r="Y269" s="39"/>
      <c r="Z269" s="3"/>
      <c r="AA269" s="45">
        <v>61</v>
      </c>
      <c r="AB269" s="45"/>
      <c r="AC269" s="47">
        <f t="shared" si="109"/>
        <v>586.63130019242828</v>
      </c>
      <c r="AD269" s="47"/>
      <c r="AE269" s="47">
        <f t="shared" si="99"/>
        <v>35.442307719958784</v>
      </c>
      <c r="AF269" s="47"/>
      <c r="AG269" s="47">
        <f t="shared" si="110"/>
        <v>14.665782504810705</v>
      </c>
      <c r="AH269" s="47"/>
      <c r="AI269" s="47">
        <f t="shared" si="100"/>
        <v>50.108090224769491</v>
      </c>
      <c r="AJ269" s="47"/>
      <c r="AK269" s="47">
        <f t="shared" si="101"/>
        <v>551.18899247246952</v>
      </c>
      <c r="AL269" s="47"/>
      <c r="AM269" s="3"/>
      <c r="AN269" s="54">
        <v>61</v>
      </c>
      <c r="AO269" s="54"/>
      <c r="AP269" s="56">
        <f t="shared" si="111"/>
        <v>246.87394218397765</v>
      </c>
      <c r="AQ269" s="56"/>
      <c r="AR269" s="56">
        <f t="shared" si="102"/>
        <v>17.895182797201826</v>
      </c>
      <c r="AS269" s="56"/>
      <c r="AT269" s="56">
        <f t="shared" si="112"/>
        <v>6.1718485545994408</v>
      </c>
      <c r="AU269" s="56"/>
      <c r="AV269" s="56">
        <f t="shared" si="103"/>
        <v>24.067031351801266</v>
      </c>
      <c r="AW269" s="56"/>
      <c r="AX269" s="56">
        <f t="shared" si="104"/>
        <v>228.97875938677583</v>
      </c>
      <c r="AY269" s="56"/>
    </row>
    <row r="270" spans="1:51" x14ac:dyDescent="0.25">
      <c r="A270" s="28">
        <v>62</v>
      </c>
      <c r="B270" s="28"/>
      <c r="C270" s="32">
        <f t="shared" si="105"/>
        <v>122.22069444444347</v>
      </c>
      <c r="D270" s="32"/>
      <c r="E270" s="32">
        <f t="shared" si="94"/>
        <v>11.110972222222223</v>
      </c>
      <c r="F270" s="32"/>
      <c r="G270" s="32">
        <f t="shared" si="106"/>
        <v>3.0555173611110864</v>
      </c>
      <c r="H270" s="32"/>
      <c r="I270" s="32">
        <f t="shared" si="95"/>
        <v>14.166489583333309</v>
      </c>
      <c r="J270" s="32"/>
      <c r="K270" s="32">
        <f t="shared" si="96"/>
        <v>111.10972222222125</v>
      </c>
      <c r="L270" s="32"/>
      <c r="M270" s="3"/>
      <c r="N270" s="38">
        <v>62</v>
      </c>
      <c r="O270" s="38"/>
      <c r="P270" s="40">
        <f t="shared" si="107"/>
        <v>799.99</v>
      </c>
      <c r="Q270" s="40"/>
      <c r="R270" s="40">
        <f>0</f>
        <v>0</v>
      </c>
      <c r="S270" s="40"/>
      <c r="T270" s="40">
        <f t="shared" si="108"/>
        <v>19.999749999999999</v>
      </c>
      <c r="U270" s="40"/>
      <c r="V270" s="40">
        <f t="shared" si="97"/>
        <v>19.999749999999999</v>
      </c>
      <c r="W270" s="40"/>
      <c r="X270" s="40">
        <f t="shared" si="98"/>
        <v>799.99</v>
      </c>
      <c r="Y270" s="40"/>
      <c r="Z270" s="3"/>
      <c r="AA270" s="46">
        <v>62</v>
      </c>
      <c r="AB270" s="46"/>
      <c r="AC270" s="48">
        <f t="shared" si="109"/>
        <v>551.18899247246952</v>
      </c>
      <c r="AD270" s="48"/>
      <c r="AE270" s="48">
        <f t="shared" si="99"/>
        <v>37.581067668576978</v>
      </c>
      <c r="AF270" s="48"/>
      <c r="AG270" s="48">
        <f t="shared" si="110"/>
        <v>13.779724811811738</v>
      </c>
      <c r="AH270" s="48"/>
      <c r="AI270" s="48">
        <f t="shared" si="100"/>
        <v>51.360792480388717</v>
      </c>
      <c r="AJ270" s="48"/>
      <c r="AK270" s="48">
        <f t="shared" si="101"/>
        <v>513.6079248038925</v>
      </c>
      <c r="AL270" s="48"/>
      <c r="AM270" s="3"/>
      <c r="AN270" s="55">
        <v>62</v>
      </c>
      <c r="AO270" s="55"/>
      <c r="AP270" s="57">
        <f t="shared" si="111"/>
        <v>228.97875938677583</v>
      </c>
      <c r="AQ270" s="57"/>
      <c r="AR270" s="57">
        <f t="shared" si="102"/>
        <v>18.342562367131869</v>
      </c>
      <c r="AS270" s="57"/>
      <c r="AT270" s="57">
        <f t="shared" si="112"/>
        <v>5.7244689846693957</v>
      </c>
      <c r="AU270" s="57"/>
      <c r="AV270" s="57">
        <f t="shared" si="103"/>
        <v>24.067031351801266</v>
      </c>
      <c r="AW270" s="57"/>
      <c r="AX270" s="57">
        <f t="shared" si="104"/>
        <v>210.63619701964396</v>
      </c>
      <c r="AY270" s="57"/>
    </row>
    <row r="271" spans="1:51" x14ac:dyDescent="0.25">
      <c r="A271" s="27">
        <v>63</v>
      </c>
      <c r="B271" s="27"/>
      <c r="C271" s="31">
        <f t="shared" si="105"/>
        <v>111.10972222222125</v>
      </c>
      <c r="D271" s="31"/>
      <c r="E271" s="31">
        <f t="shared" si="94"/>
        <v>11.110972222222223</v>
      </c>
      <c r="F271" s="31"/>
      <c r="G271" s="31">
        <f t="shared" si="106"/>
        <v>2.7777430555555309</v>
      </c>
      <c r="H271" s="31"/>
      <c r="I271" s="31">
        <f t="shared" si="95"/>
        <v>13.888715277777754</v>
      </c>
      <c r="J271" s="31"/>
      <c r="K271" s="31">
        <f t="shared" si="96"/>
        <v>99.998749999999035</v>
      </c>
      <c r="L271" s="31"/>
      <c r="M271" s="3"/>
      <c r="N271" s="37">
        <v>63</v>
      </c>
      <c r="O271" s="37"/>
      <c r="P271" s="39">
        <f t="shared" si="107"/>
        <v>799.99</v>
      </c>
      <c r="Q271" s="39"/>
      <c r="R271" s="39">
        <f>0</f>
        <v>0</v>
      </c>
      <c r="S271" s="39"/>
      <c r="T271" s="39">
        <f t="shared" si="108"/>
        <v>19.999749999999999</v>
      </c>
      <c r="U271" s="39"/>
      <c r="V271" s="39">
        <f t="shared" si="97"/>
        <v>19.999749999999999</v>
      </c>
      <c r="W271" s="39"/>
      <c r="X271" s="39">
        <f t="shared" si="98"/>
        <v>799.99</v>
      </c>
      <c r="Y271" s="39"/>
      <c r="Z271" s="3"/>
      <c r="AA271" s="45">
        <v>63</v>
      </c>
      <c r="AB271" s="45"/>
      <c r="AC271" s="47">
        <f t="shared" si="109"/>
        <v>513.6079248038925</v>
      </c>
      <c r="AD271" s="47"/>
      <c r="AE271" s="47">
        <f t="shared" si="99"/>
        <v>39.804614172301136</v>
      </c>
      <c r="AF271" s="47"/>
      <c r="AG271" s="47">
        <f t="shared" si="110"/>
        <v>12.840198120097311</v>
      </c>
      <c r="AH271" s="47"/>
      <c r="AI271" s="47">
        <f t="shared" si="100"/>
        <v>52.644812292398449</v>
      </c>
      <c r="AJ271" s="47"/>
      <c r="AK271" s="47">
        <f t="shared" si="101"/>
        <v>473.80331063159139</v>
      </c>
      <c r="AL271" s="47"/>
      <c r="AM271" s="3"/>
      <c r="AN271" s="54">
        <v>63</v>
      </c>
      <c r="AO271" s="54"/>
      <c r="AP271" s="56">
        <f t="shared" si="111"/>
        <v>210.63619701964396</v>
      </c>
      <c r="AQ271" s="56"/>
      <c r="AR271" s="56">
        <f t="shared" si="102"/>
        <v>18.801126426310166</v>
      </c>
      <c r="AS271" s="56"/>
      <c r="AT271" s="56">
        <f t="shared" si="112"/>
        <v>5.2659049254910988</v>
      </c>
      <c r="AU271" s="56"/>
      <c r="AV271" s="56">
        <f t="shared" si="103"/>
        <v>24.067031351801266</v>
      </c>
      <c r="AW271" s="56"/>
      <c r="AX271" s="56">
        <f t="shared" si="104"/>
        <v>191.8350705933338</v>
      </c>
      <c r="AY271" s="56"/>
    </row>
    <row r="272" spans="1:51" x14ac:dyDescent="0.25">
      <c r="A272" s="28">
        <v>64</v>
      </c>
      <c r="B272" s="28"/>
      <c r="C272" s="32">
        <f t="shared" si="105"/>
        <v>99.998749999999035</v>
      </c>
      <c r="D272" s="32"/>
      <c r="E272" s="32">
        <f t="shared" si="94"/>
        <v>11.110972222222223</v>
      </c>
      <c r="F272" s="32"/>
      <c r="G272" s="32">
        <f t="shared" si="106"/>
        <v>2.4999687499999759</v>
      </c>
      <c r="H272" s="32"/>
      <c r="I272" s="32">
        <f t="shared" si="95"/>
        <v>13.610940972222199</v>
      </c>
      <c r="J272" s="32"/>
      <c r="K272" s="32">
        <f t="shared" si="96"/>
        <v>88.887777777776819</v>
      </c>
      <c r="L272" s="32"/>
      <c r="M272" s="3"/>
      <c r="N272" s="38">
        <v>64</v>
      </c>
      <c r="O272" s="38"/>
      <c r="P272" s="40">
        <f t="shared" si="107"/>
        <v>799.99</v>
      </c>
      <c r="Q272" s="40"/>
      <c r="R272" s="40">
        <f>0</f>
        <v>0</v>
      </c>
      <c r="S272" s="40"/>
      <c r="T272" s="40">
        <f t="shared" si="108"/>
        <v>19.999749999999999</v>
      </c>
      <c r="U272" s="40"/>
      <c r="V272" s="40">
        <f t="shared" si="97"/>
        <v>19.999749999999999</v>
      </c>
      <c r="W272" s="40"/>
      <c r="X272" s="40">
        <f t="shared" si="98"/>
        <v>799.99</v>
      </c>
      <c r="Y272" s="40"/>
      <c r="Z272" s="3"/>
      <c r="AA272" s="46">
        <v>64</v>
      </c>
      <c r="AB272" s="46"/>
      <c r="AC272" s="48">
        <f t="shared" si="109"/>
        <v>473.80331063159139</v>
      </c>
      <c r="AD272" s="48"/>
      <c r="AE272" s="48">
        <f t="shared" si="99"/>
        <v>42.11584983391861</v>
      </c>
      <c r="AF272" s="48"/>
      <c r="AG272" s="48">
        <f t="shared" si="110"/>
        <v>11.845082765789783</v>
      </c>
      <c r="AH272" s="48"/>
      <c r="AI272" s="48">
        <f t="shared" si="100"/>
        <v>53.960932599708393</v>
      </c>
      <c r="AJ272" s="48"/>
      <c r="AK272" s="48">
        <f t="shared" si="101"/>
        <v>431.68746079767277</v>
      </c>
      <c r="AL272" s="48"/>
      <c r="AM272" s="3"/>
      <c r="AN272" s="55">
        <v>64</v>
      </c>
      <c r="AO272" s="55"/>
      <c r="AP272" s="57">
        <f t="shared" si="111"/>
        <v>191.8350705933338</v>
      </c>
      <c r="AQ272" s="57"/>
      <c r="AR272" s="57">
        <f t="shared" si="102"/>
        <v>19.271154586967921</v>
      </c>
      <c r="AS272" s="57"/>
      <c r="AT272" s="57">
        <f t="shared" si="112"/>
        <v>4.7958767648333449</v>
      </c>
      <c r="AU272" s="57"/>
      <c r="AV272" s="57">
        <f t="shared" si="103"/>
        <v>24.067031351801266</v>
      </c>
      <c r="AW272" s="57"/>
      <c r="AX272" s="57">
        <f t="shared" si="104"/>
        <v>172.56391600636587</v>
      </c>
      <c r="AY272" s="57"/>
    </row>
    <row r="273" spans="1:51" x14ac:dyDescent="0.25">
      <c r="A273" s="27">
        <v>65</v>
      </c>
      <c r="B273" s="27"/>
      <c r="C273" s="31">
        <f t="shared" si="105"/>
        <v>88.887777777776819</v>
      </c>
      <c r="D273" s="31"/>
      <c r="E273" s="31">
        <f t="shared" si="94"/>
        <v>11.110972222222223</v>
      </c>
      <c r="F273" s="31"/>
      <c r="G273" s="31">
        <f t="shared" si="106"/>
        <v>2.2221944444444204</v>
      </c>
      <c r="H273" s="31"/>
      <c r="I273" s="31">
        <f t="shared" si="95"/>
        <v>13.333166666666644</v>
      </c>
      <c r="J273" s="31"/>
      <c r="K273" s="31">
        <f t="shared" si="96"/>
        <v>77.776805555554603</v>
      </c>
      <c r="L273" s="31"/>
      <c r="M273" s="3"/>
      <c r="N273" s="37">
        <v>65</v>
      </c>
      <c r="O273" s="37"/>
      <c r="P273" s="39">
        <f t="shared" si="107"/>
        <v>799.99</v>
      </c>
      <c r="Q273" s="39"/>
      <c r="R273" s="39">
        <f>0</f>
        <v>0</v>
      </c>
      <c r="S273" s="39"/>
      <c r="T273" s="39">
        <f t="shared" si="108"/>
        <v>19.999749999999999</v>
      </c>
      <c r="U273" s="39"/>
      <c r="V273" s="39">
        <f t="shared" si="97"/>
        <v>19.999749999999999</v>
      </c>
      <c r="W273" s="39"/>
      <c r="X273" s="39">
        <f t="shared" si="98"/>
        <v>799.99</v>
      </c>
      <c r="Y273" s="39"/>
      <c r="Z273" s="3"/>
      <c r="AA273" s="45">
        <v>65</v>
      </c>
      <c r="AB273" s="45"/>
      <c r="AC273" s="47">
        <f t="shared" si="109"/>
        <v>431.68746079767277</v>
      </c>
      <c r="AD273" s="47"/>
      <c r="AE273" s="47">
        <f t="shared" si="99"/>
        <v>44.517769394759284</v>
      </c>
      <c r="AF273" s="47"/>
      <c r="AG273" s="47">
        <f t="shared" si="110"/>
        <v>10.792186519941819</v>
      </c>
      <c r="AH273" s="47"/>
      <c r="AI273" s="47">
        <f t="shared" si="100"/>
        <v>55.309955914701099</v>
      </c>
      <c r="AJ273" s="47"/>
      <c r="AK273" s="47">
        <f t="shared" si="101"/>
        <v>387.16969140291349</v>
      </c>
      <c r="AL273" s="47"/>
      <c r="AM273" s="3"/>
      <c r="AN273" s="54">
        <v>65</v>
      </c>
      <c r="AO273" s="54"/>
      <c r="AP273" s="56">
        <f t="shared" si="111"/>
        <v>172.56391600636587</v>
      </c>
      <c r="AQ273" s="56"/>
      <c r="AR273" s="56">
        <f t="shared" si="102"/>
        <v>19.752933451642118</v>
      </c>
      <c r="AS273" s="56"/>
      <c r="AT273" s="56">
        <f t="shared" si="112"/>
        <v>4.3140979001591466</v>
      </c>
      <c r="AU273" s="56"/>
      <c r="AV273" s="56">
        <f t="shared" si="103"/>
        <v>24.067031351801266</v>
      </c>
      <c r="AW273" s="56"/>
      <c r="AX273" s="56">
        <f t="shared" si="104"/>
        <v>152.81098255472375</v>
      </c>
      <c r="AY273" s="56"/>
    </row>
    <row r="274" spans="1:51" x14ac:dyDescent="0.25">
      <c r="A274" s="28">
        <v>66</v>
      </c>
      <c r="B274" s="28"/>
      <c r="C274" s="32">
        <f t="shared" si="105"/>
        <v>77.776805555554603</v>
      </c>
      <c r="D274" s="32"/>
      <c r="E274" s="32">
        <f t="shared" ref="E274:E280" si="113">$C$4/72</f>
        <v>11.110972222222223</v>
      </c>
      <c r="F274" s="32"/>
      <c r="G274" s="32">
        <f t="shared" si="106"/>
        <v>1.9444201388888649</v>
      </c>
      <c r="H274" s="32"/>
      <c r="I274" s="32">
        <f t="shared" ref="I274:I280" si="114">E274+G274</f>
        <v>13.055392361111089</v>
      </c>
      <c r="J274" s="32"/>
      <c r="K274" s="32">
        <f t="shared" ref="K274:K280" si="115">C274-E274</f>
        <v>66.665833333332387</v>
      </c>
      <c r="L274" s="32"/>
      <c r="M274" s="3"/>
      <c r="N274" s="38">
        <v>66</v>
      </c>
      <c r="O274" s="38"/>
      <c r="P274" s="40">
        <f t="shared" si="107"/>
        <v>799.99</v>
      </c>
      <c r="Q274" s="40"/>
      <c r="R274" s="40">
        <f>0</f>
        <v>0</v>
      </c>
      <c r="S274" s="40"/>
      <c r="T274" s="40">
        <f t="shared" si="108"/>
        <v>19.999749999999999</v>
      </c>
      <c r="U274" s="40"/>
      <c r="V274" s="40">
        <f t="shared" ref="V274:V280" si="116">R274+T274</f>
        <v>19.999749999999999</v>
      </c>
      <c r="W274" s="40"/>
      <c r="X274" s="40">
        <f t="shared" ref="X274:X280" si="117">P274-R274</f>
        <v>799.99</v>
      </c>
      <c r="Y274" s="40"/>
      <c r="Z274" s="3"/>
      <c r="AA274" s="46">
        <v>66</v>
      </c>
      <c r="AB274" s="46"/>
      <c r="AC274" s="48">
        <f t="shared" si="109"/>
        <v>387.16969140291349</v>
      </c>
      <c r="AD274" s="48"/>
      <c r="AE274" s="48">
        <f t="shared" ref="AE274:AE280" si="118">AI274-AG274</f>
        <v>47.01346252749579</v>
      </c>
      <c r="AF274" s="48"/>
      <c r="AG274" s="48">
        <f t="shared" si="110"/>
        <v>9.6792422850728368</v>
      </c>
      <c r="AH274" s="48"/>
      <c r="AI274" s="48">
        <f t="shared" ref="AI274:AI280" si="119">($AC$209/72)*((1+$E$4)^AA274)</f>
        <v>56.692704812568628</v>
      </c>
      <c r="AJ274" s="48"/>
      <c r="AK274" s="48">
        <f t="shared" ref="AK274:AK280" si="120">AC274-AE274</f>
        <v>340.1562288754177</v>
      </c>
      <c r="AL274" s="48"/>
      <c r="AM274" s="3"/>
      <c r="AN274" s="55">
        <v>66</v>
      </c>
      <c r="AO274" s="55"/>
      <c r="AP274" s="57">
        <f t="shared" si="111"/>
        <v>152.81098255472375</v>
      </c>
      <c r="AQ274" s="57"/>
      <c r="AR274" s="57">
        <f t="shared" ref="AR274:AR280" si="121">AV274-AT274</f>
        <v>20.246756787933172</v>
      </c>
      <c r="AS274" s="57"/>
      <c r="AT274" s="57">
        <f t="shared" si="112"/>
        <v>3.8202745638680935</v>
      </c>
      <c r="AU274" s="57"/>
      <c r="AV274" s="57">
        <f t="shared" ref="AV274:AV280" si="122">$AP$209*($E$4/(1-((1+$E$4)^(-72))))</f>
        <v>24.067031351801266</v>
      </c>
      <c r="AW274" s="57"/>
      <c r="AX274" s="57">
        <f t="shared" ref="AX274:AX280" si="123">AP274-AR274</f>
        <v>132.56422576679057</v>
      </c>
      <c r="AY274" s="57"/>
    </row>
    <row r="275" spans="1:51" x14ac:dyDescent="0.25">
      <c r="A275" s="27">
        <v>67</v>
      </c>
      <c r="B275" s="27"/>
      <c r="C275" s="31">
        <f t="shared" ref="C275:C280" si="124">K274</f>
        <v>66.665833333332387</v>
      </c>
      <c r="D275" s="31"/>
      <c r="E275" s="31">
        <f t="shared" si="113"/>
        <v>11.110972222222223</v>
      </c>
      <c r="F275" s="31"/>
      <c r="G275" s="31">
        <f t="shared" ref="G275:G280" si="125">C275*$E$4</f>
        <v>1.6666458333333096</v>
      </c>
      <c r="H275" s="31"/>
      <c r="I275" s="31">
        <f t="shared" si="114"/>
        <v>12.777618055555532</v>
      </c>
      <c r="J275" s="31"/>
      <c r="K275" s="31">
        <f t="shared" si="115"/>
        <v>55.554861111110164</v>
      </c>
      <c r="L275" s="31"/>
      <c r="M275" s="3"/>
      <c r="N275" s="37">
        <v>67</v>
      </c>
      <c r="O275" s="37"/>
      <c r="P275" s="39">
        <f t="shared" ref="P275:P280" si="126">X274</f>
        <v>799.99</v>
      </c>
      <c r="Q275" s="39"/>
      <c r="R275" s="39">
        <f>0</f>
        <v>0</v>
      </c>
      <c r="S275" s="39"/>
      <c r="T275" s="39">
        <f t="shared" ref="T275:T280" si="127">P275*$E$4</f>
        <v>19.999749999999999</v>
      </c>
      <c r="U275" s="39"/>
      <c r="V275" s="39">
        <f t="shared" si="116"/>
        <v>19.999749999999999</v>
      </c>
      <c r="W275" s="39"/>
      <c r="X275" s="39">
        <f t="shared" si="117"/>
        <v>799.99</v>
      </c>
      <c r="Y275" s="39"/>
      <c r="Z275" s="3"/>
      <c r="AA275" s="45">
        <v>67</v>
      </c>
      <c r="AB275" s="45"/>
      <c r="AC275" s="47">
        <f t="shared" ref="AC275:AC280" si="128">AK274</f>
        <v>340.1562288754177</v>
      </c>
      <c r="AD275" s="47"/>
      <c r="AE275" s="47">
        <f t="shared" si="118"/>
        <v>49.606116710997398</v>
      </c>
      <c r="AF275" s="47"/>
      <c r="AG275" s="47">
        <f t="shared" ref="AG275:AG280" si="129">AC275*$E$4</f>
        <v>8.5039057218854417</v>
      </c>
      <c r="AH275" s="47"/>
      <c r="AI275" s="47">
        <f t="shared" si="119"/>
        <v>58.110022432882843</v>
      </c>
      <c r="AJ275" s="47"/>
      <c r="AK275" s="47">
        <f t="shared" si="120"/>
        <v>290.55011216442028</v>
      </c>
      <c r="AL275" s="47"/>
      <c r="AM275" s="3"/>
      <c r="AN275" s="54">
        <v>67</v>
      </c>
      <c r="AO275" s="54"/>
      <c r="AP275" s="56">
        <f t="shared" ref="AP275:AP280" si="130">AX274</f>
        <v>132.56422576679057</v>
      </c>
      <c r="AQ275" s="56"/>
      <c r="AR275" s="56">
        <f t="shared" si="121"/>
        <v>20.752925707631501</v>
      </c>
      <c r="AS275" s="56"/>
      <c r="AT275" s="56">
        <f t="shared" ref="AT275:AT280" si="131">AP275*$E$4</f>
        <v>3.3141056441697638</v>
      </c>
      <c r="AU275" s="56"/>
      <c r="AV275" s="56">
        <f t="shared" si="122"/>
        <v>24.067031351801266</v>
      </c>
      <c r="AW275" s="56"/>
      <c r="AX275" s="56">
        <f t="shared" si="123"/>
        <v>111.81130005915907</v>
      </c>
      <c r="AY275" s="56"/>
    </row>
    <row r="276" spans="1:51" x14ac:dyDescent="0.25">
      <c r="A276" s="28">
        <v>68</v>
      </c>
      <c r="B276" s="28"/>
      <c r="C276" s="32">
        <f t="shared" si="124"/>
        <v>55.554861111110164</v>
      </c>
      <c r="D276" s="32"/>
      <c r="E276" s="32">
        <f t="shared" si="113"/>
        <v>11.110972222222223</v>
      </c>
      <c r="F276" s="32"/>
      <c r="G276" s="32">
        <f t="shared" si="125"/>
        <v>1.3888715277777539</v>
      </c>
      <c r="H276" s="32"/>
      <c r="I276" s="32">
        <f t="shared" si="114"/>
        <v>12.499843749999977</v>
      </c>
      <c r="J276" s="32"/>
      <c r="K276" s="32">
        <f t="shared" si="115"/>
        <v>44.44388888888794</v>
      </c>
      <c r="L276" s="32"/>
      <c r="M276" s="3"/>
      <c r="N276" s="38">
        <v>68</v>
      </c>
      <c r="O276" s="38"/>
      <c r="P276" s="40">
        <f t="shared" si="126"/>
        <v>799.99</v>
      </c>
      <c r="Q276" s="40"/>
      <c r="R276" s="40">
        <f>0</f>
        <v>0</v>
      </c>
      <c r="S276" s="40"/>
      <c r="T276" s="40">
        <f t="shared" si="127"/>
        <v>19.999749999999999</v>
      </c>
      <c r="U276" s="40"/>
      <c r="V276" s="40">
        <f t="shared" si="116"/>
        <v>19.999749999999999</v>
      </c>
      <c r="W276" s="40"/>
      <c r="X276" s="40">
        <f t="shared" si="117"/>
        <v>799.99</v>
      </c>
      <c r="Y276" s="40"/>
      <c r="Z276" s="3"/>
      <c r="AA276" s="46">
        <v>68</v>
      </c>
      <c r="AB276" s="46"/>
      <c r="AC276" s="48">
        <f t="shared" si="128"/>
        <v>290.55011216442028</v>
      </c>
      <c r="AD276" s="48"/>
      <c r="AE276" s="48">
        <f t="shared" si="118"/>
        <v>52.299020189594401</v>
      </c>
      <c r="AF276" s="48"/>
      <c r="AG276" s="48">
        <f t="shared" si="129"/>
        <v>7.2637528041105064</v>
      </c>
      <c r="AH276" s="48"/>
      <c r="AI276" s="48">
        <f t="shared" si="119"/>
        <v>59.562772993704911</v>
      </c>
      <c r="AJ276" s="48"/>
      <c r="AK276" s="48">
        <f t="shared" si="120"/>
        <v>238.2510919748259</v>
      </c>
      <c r="AL276" s="48"/>
      <c r="AM276" s="3"/>
      <c r="AN276" s="55">
        <v>68</v>
      </c>
      <c r="AO276" s="55"/>
      <c r="AP276" s="57">
        <f t="shared" si="130"/>
        <v>111.81130005915907</v>
      </c>
      <c r="AQ276" s="57"/>
      <c r="AR276" s="57">
        <f t="shared" si="121"/>
        <v>21.27174885032229</v>
      </c>
      <c r="AS276" s="57"/>
      <c r="AT276" s="57">
        <f t="shared" si="131"/>
        <v>2.7952825014789764</v>
      </c>
      <c r="AU276" s="57"/>
      <c r="AV276" s="57">
        <f t="shared" si="122"/>
        <v>24.067031351801266</v>
      </c>
      <c r="AW276" s="57"/>
      <c r="AX276" s="57">
        <f t="shared" si="123"/>
        <v>90.53955120883677</v>
      </c>
      <c r="AY276" s="57"/>
    </row>
    <row r="277" spans="1:51" x14ac:dyDescent="0.25">
      <c r="A277" s="27">
        <v>69</v>
      </c>
      <c r="B277" s="27"/>
      <c r="C277" s="31">
        <f t="shared" si="124"/>
        <v>44.44388888888794</v>
      </c>
      <c r="D277" s="31"/>
      <c r="E277" s="31">
        <f t="shared" si="113"/>
        <v>11.110972222222223</v>
      </c>
      <c r="F277" s="31"/>
      <c r="G277" s="31">
        <f t="shared" si="125"/>
        <v>1.1110972222221984</v>
      </c>
      <c r="H277" s="31"/>
      <c r="I277" s="31">
        <f t="shared" si="114"/>
        <v>12.222069444444422</v>
      </c>
      <c r="J277" s="31"/>
      <c r="K277" s="31">
        <f t="shared" si="115"/>
        <v>33.332916666665717</v>
      </c>
      <c r="L277" s="31"/>
      <c r="M277" s="3"/>
      <c r="N277" s="37">
        <v>69</v>
      </c>
      <c r="O277" s="37"/>
      <c r="P277" s="39">
        <f t="shared" si="126"/>
        <v>799.99</v>
      </c>
      <c r="Q277" s="39"/>
      <c r="R277" s="39">
        <f>0</f>
        <v>0</v>
      </c>
      <c r="S277" s="39"/>
      <c r="T277" s="39">
        <f t="shared" si="127"/>
        <v>19.999749999999999</v>
      </c>
      <c r="U277" s="39"/>
      <c r="V277" s="39">
        <f t="shared" si="116"/>
        <v>19.999749999999999</v>
      </c>
      <c r="W277" s="39"/>
      <c r="X277" s="39">
        <f t="shared" si="117"/>
        <v>799.99</v>
      </c>
      <c r="Y277" s="39"/>
      <c r="Z277" s="3"/>
      <c r="AA277" s="45">
        <v>69</v>
      </c>
      <c r="AB277" s="45"/>
      <c r="AC277" s="47">
        <f t="shared" si="128"/>
        <v>238.2510919748259</v>
      </c>
      <c r="AD277" s="47"/>
      <c r="AE277" s="47">
        <f t="shared" si="118"/>
        <v>55.095565019176874</v>
      </c>
      <c r="AF277" s="47"/>
      <c r="AG277" s="47">
        <f t="shared" si="129"/>
        <v>5.9562772993706465</v>
      </c>
      <c r="AH277" s="47"/>
      <c r="AI277" s="47">
        <f t="shared" si="119"/>
        <v>61.051842318547521</v>
      </c>
      <c r="AJ277" s="47"/>
      <c r="AK277" s="47">
        <f t="shared" si="120"/>
        <v>183.15552695564901</v>
      </c>
      <c r="AL277" s="47"/>
      <c r="AM277" s="3"/>
      <c r="AN277" s="54">
        <v>69</v>
      </c>
      <c r="AO277" s="54"/>
      <c r="AP277" s="56">
        <f t="shared" si="130"/>
        <v>90.53955120883677</v>
      </c>
      <c r="AQ277" s="56"/>
      <c r="AR277" s="56">
        <f t="shared" si="121"/>
        <v>21.803542571580348</v>
      </c>
      <c r="AS277" s="56"/>
      <c r="AT277" s="56">
        <f t="shared" si="131"/>
        <v>2.2634887802209191</v>
      </c>
      <c r="AU277" s="56"/>
      <c r="AV277" s="56">
        <f t="shared" si="122"/>
        <v>24.067031351801266</v>
      </c>
      <c r="AW277" s="56"/>
      <c r="AX277" s="56">
        <f t="shared" si="123"/>
        <v>68.736008637256418</v>
      </c>
      <c r="AY277" s="56"/>
    </row>
    <row r="278" spans="1:51" x14ac:dyDescent="0.25">
      <c r="A278" s="28">
        <v>70</v>
      </c>
      <c r="B278" s="28"/>
      <c r="C278" s="32">
        <f t="shared" si="124"/>
        <v>33.332916666665717</v>
      </c>
      <c r="D278" s="32"/>
      <c r="E278" s="32">
        <f t="shared" si="113"/>
        <v>11.110972222222223</v>
      </c>
      <c r="F278" s="32"/>
      <c r="G278" s="32">
        <f t="shared" si="125"/>
        <v>0.83332291666664282</v>
      </c>
      <c r="H278" s="32"/>
      <c r="I278" s="32">
        <f t="shared" si="114"/>
        <v>11.944295138888865</v>
      </c>
      <c r="J278" s="32"/>
      <c r="K278" s="32">
        <f t="shared" si="115"/>
        <v>22.221944444443494</v>
      </c>
      <c r="L278" s="32"/>
      <c r="M278" s="3"/>
      <c r="N278" s="38">
        <v>70</v>
      </c>
      <c r="O278" s="38"/>
      <c r="P278" s="40">
        <f t="shared" si="126"/>
        <v>799.99</v>
      </c>
      <c r="Q278" s="40"/>
      <c r="R278" s="40">
        <f>0</f>
        <v>0</v>
      </c>
      <c r="S278" s="40"/>
      <c r="T278" s="40">
        <f t="shared" si="127"/>
        <v>19.999749999999999</v>
      </c>
      <c r="U278" s="40"/>
      <c r="V278" s="40">
        <f t="shared" si="116"/>
        <v>19.999749999999999</v>
      </c>
      <c r="W278" s="40"/>
      <c r="X278" s="40">
        <f t="shared" si="117"/>
        <v>799.99</v>
      </c>
      <c r="Y278" s="40"/>
      <c r="Z278" s="3"/>
      <c r="AA278" s="46">
        <v>70</v>
      </c>
      <c r="AB278" s="46"/>
      <c r="AC278" s="48">
        <f t="shared" si="128"/>
        <v>183.15552695564901</v>
      </c>
      <c r="AD278" s="48"/>
      <c r="AE278" s="48">
        <f t="shared" si="118"/>
        <v>57.999250202619983</v>
      </c>
      <c r="AF278" s="48"/>
      <c r="AG278" s="48">
        <f t="shared" si="129"/>
        <v>4.578888173891225</v>
      </c>
      <c r="AH278" s="48"/>
      <c r="AI278" s="48">
        <f t="shared" si="119"/>
        <v>62.578138376511205</v>
      </c>
      <c r="AJ278" s="48"/>
      <c r="AK278" s="48">
        <f t="shared" si="120"/>
        <v>125.15627675302903</v>
      </c>
      <c r="AL278" s="48"/>
      <c r="AM278" s="3"/>
      <c r="AN278" s="55">
        <v>70</v>
      </c>
      <c r="AO278" s="55"/>
      <c r="AP278" s="57">
        <f t="shared" si="130"/>
        <v>68.736008637256418</v>
      </c>
      <c r="AQ278" s="57"/>
      <c r="AR278" s="57">
        <f t="shared" si="121"/>
        <v>22.348631135869855</v>
      </c>
      <c r="AS278" s="57"/>
      <c r="AT278" s="57">
        <f t="shared" si="131"/>
        <v>1.7184002159314102</v>
      </c>
      <c r="AU278" s="57"/>
      <c r="AV278" s="57">
        <f t="shared" si="122"/>
        <v>24.067031351801266</v>
      </c>
      <c r="AW278" s="57"/>
      <c r="AX278" s="57">
        <f t="shared" si="123"/>
        <v>46.387377501386567</v>
      </c>
      <c r="AY278" s="57"/>
    </row>
    <row r="279" spans="1:51" x14ac:dyDescent="0.25">
      <c r="A279" s="27">
        <v>71</v>
      </c>
      <c r="B279" s="27"/>
      <c r="C279" s="31">
        <f t="shared" si="124"/>
        <v>22.221944444443494</v>
      </c>
      <c r="D279" s="31"/>
      <c r="E279" s="31">
        <f t="shared" si="113"/>
        <v>11.110972222222223</v>
      </c>
      <c r="F279" s="31"/>
      <c r="G279" s="31">
        <f t="shared" si="125"/>
        <v>0.55554861111108733</v>
      </c>
      <c r="H279" s="31"/>
      <c r="I279" s="31">
        <f t="shared" si="114"/>
        <v>11.66652083333331</v>
      </c>
      <c r="J279" s="31"/>
      <c r="K279" s="31">
        <f t="shared" si="115"/>
        <v>11.110972222221271</v>
      </c>
      <c r="L279" s="31"/>
      <c r="M279" s="3"/>
      <c r="N279" s="37">
        <v>71</v>
      </c>
      <c r="O279" s="37"/>
      <c r="P279" s="39">
        <f t="shared" si="126"/>
        <v>799.99</v>
      </c>
      <c r="Q279" s="39"/>
      <c r="R279" s="39">
        <f>0</f>
        <v>0</v>
      </c>
      <c r="S279" s="39"/>
      <c r="T279" s="39">
        <f t="shared" si="127"/>
        <v>19.999749999999999</v>
      </c>
      <c r="U279" s="39"/>
      <c r="V279" s="39">
        <f t="shared" si="116"/>
        <v>19.999749999999999</v>
      </c>
      <c r="W279" s="39"/>
      <c r="X279" s="39">
        <f t="shared" si="117"/>
        <v>799.99</v>
      </c>
      <c r="Y279" s="39"/>
      <c r="Z279" s="3"/>
      <c r="AA279" s="45">
        <v>71</v>
      </c>
      <c r="AB279" s="45"/>
      <c r="AC279" s="47">
        <f t="shared" si="128"/>
        <v>125.15627675302903</v>
      </c>
      <c r="AD279" s="47"/>
      <c r="AE279" s="47">
        <f t="shared" si="118"/>
        <v>61.013684917098267</v>
      </c>
      <c r="AF279" s="47"/>
      <c r="AG279" s="47">
        <f t="shared" si="129"/>
        <v>3.1289069188257255</v>
      </c>
      <c r="AH279" s="47"/>
      <c r="AI279" s="47">
        <f t="shared" si="119"/>
        <v>64.142591835923994</v>
      </c>
      <c r="AJ279" s="47"/>
      <c r="AK279" s="47">
        <f t="shared" si="120"/>
        <v>64.142591835930773</v>
      </c>
      <c r="AL279" s="47"/>
      <c r="AM279" s="3"/>
      <c r="AN279" s="54">
        <v>71</v>
      </c>
      <c r="AO279" s="54"/>
      <c r="AP279" s="56">
        <f t="shared" si="130"/>
        <v>46.387377501386567</v>
      </c>
      <c r="AQ279" s="56"/>
      <c r="AR279" s="56">
        <f t="shared" si="121"/>
        <v>22.907346914266601</v>
      </c>
      <c r="AS279" s="56"/>
      <c r="AT279" s="56">
        <f t="shared" si="131"/>
        <v>1.159684437534664</v>
      </c>
      <c r="AU279" s="56"/>
      <c r="AV279" s="56">
        <f t="shared" si="122"/>
        <v>24.067031351801266</v>
      </c>
      <c r="AW279" s="56"/>
      <c r="AX279" s="56">
        <f t="shared" si="123"/>
        <v>23.480030587119966</v>
      </c>
      <c r="AY279" s="56"/>
    </row>
    <row r="280" spans="1:51" x14ac:dyDescent="0.25">
      <c r="A280" s="28">
        <v>72</v>
      </c>
      <c r="B280" s="28"/>
      <c r="C280" s="32">
        <f t="shared" si="124"/>
        <v>11.110972222221271</v>
      </c>
      <c r="D280" s="32"/>
      <c r="E280" s="32">
        <f t="shared" si="113"/>
        <v>11.110972222222223</v>
      </c>
      <c r="F280" s="32"/>
      <c r="G280" s="32">
        <f t="shared" si="125"/>
        <v>0.27777430555553173</v>
      </c>
      <c r="H280" s="32"/>
      <c r="I280" s="32">
        <f t="shared" si="114"/>
        <v>11.388746527777755</v>
      </c>
      <c r="J280" s="32"/>
      <c r="K280" s="32">
        <f t="shared" si="115"/>
        <v>-9.5212726591853425E-13</v>
      </c>
      <c r="L280" s="32"/>
      <c r="M280" s="3"/>
      <c r="N280" s="38">
        <v>72</v>
      </c>
      <c r="O280" s="38"/>
      <c r="P280" s="40">
        <f t="shared" si="126"/>
        <v>799.99</v>
      </c>
      <c r="Q280" s="40"/>
      <c r="R280" s="40">
        <f>C4</f>
        <v>799.99</v>
      </c>
      <c r="S280" s="40"/>
      <c r="T280" s="40">
        <f t="shared" si="127"/>
        <v>19.999749999999999</v>
      </c>
      <c r="U280" s="40"/>
      <c r="V280" s="40">
        <f t="shared" si="116"/>
        <v>819.98974999999996</v>
      </c>
      <c r="W280" s="40"/>
      <c r="X280" s="40">
        <f t="shared" si="117"/>
        <v>0</v>
      </c>
      <c r="Y280" s="40"/>
      <c r="Z280" s="3"/>
      <c r="AA280" s="46">
        <v>72</v>
      </c>
      <c r="AB280" s="46"/>
      <c r="AC280" s="48">
        <f t="shared" si="128"/>
        <v>64.142591835930773</v>
      </c>
      <c r="AD280" s="48"/>
      <c r="AE280" s="48">
        <f t="shared" si="118"/>
        <v>64.142591835923824</v>
      </c>
      <c r="AF280" s="48"/>
      <c r="AG280" s="48">
        <f t="shared" si="129"/>
        <v>1.6035647958982693</v>
      </c>
      <c r="AH280" s="48"/>
      <c r="AI280" s="48">
        <f t="shared" si="119"/>
        <v>65.746156631822089</v>
      </c>
      <c r="AJ280" s="48"/>
      <c r="AK280" s="48">
        <f t="shared" si="120"/>
        <v>6.9491079557337798E-12</v>
      </c>
      <c r="AL280" s="48"/>
      <c r="AM280" s="3"/>
      <c r="AN280" s="55">
        <v>72</v>
      </c>
      <c r="AO280" s="55"/>
      <c r="AP280" s="57">
        <f t="shared" si="130"/>
        <v>23.480030587119966</v>
      </c>
      <c r="AQ280" s="57"/>
      <c r="AR280" s="57">
        <f t="shared" si="121"/>
        <v>23.480030587123267</v>
      </c>
      <c r="AS280" s="57"/>
      <c r="AT280" s="57">
        <f t="shared" si="131"/>
        <v>0.58700076467799911</v>
      </c>
      <c r="AU280" s="57"/>
      <c r="AV280" s="57">
        <f t="shared" si="122"/>
        <v>24.067031351801266</v>
      </c>
      <c r="AW280" s="57"/>
      <c r="AX280" s="57">
        <f t="shared" si="123"/>
        <v>-3.3004710076056654E-12</v>
      </c>
      <c r="AY280" s="57"/>
    </row>
    <row r="281" spans="1:51" ht="15.75" x14ac:dyDescent="0.3">
      <c r="A281" s="34" t="s">
        <v>38</v>
      </c>
      <c r="B281" s="34"/>
      <c r="C281" s="34"/>
      <c r="D281" s="34"/>
      <c r="E281" s="34"/>
      <c r="F281" s="34"/>
      <c r="G281" s="33">
        <f>SUM(G209:H280)</f>
        <v>729.99087499999871</v>
      </c>
      <c r="H281" s="27"/>
      <c r="I281" s="33">
        <f>SUM(I209:J280)</f>
        <v>1529.9808749999986</v>
      </c>
      <c r="J281" s="27"/>
      <c r="K281" s="27"/>
      <c r="L281" s="27"/>
      <c r="M281" s="3"/>
      <c r="N281" s="42" t="s">
        <v>38</v>
      </c>
      <c r="O281" s="42"/>
      <c r="P281" s="42"/>
      <c r="Q281" s="42"/>
      <c r="R281" s="42"/>
      <c r="S281" s="42"/>
      <c r="T281" s="41">
        <f>SUM(T209:U280)</f>
        <v>1439.9819999999977</v>
      </c>
      <c r="U281" s="37"/>
      <c r="V281" s="41">
        <f>SUM(V209:W280)</f>
        <v>2239.9719999999979</v>
      </c>
      <c r="W281" s="37"/>
      <c r="X281" s="37"/>
      <c r="Y281" s="37"/>
      <c r="Z281" s="3"/>
      <c r="AA281" s="51" t="s">
        <v>38</v>
      </c>
      <c r="AB281" s="51"/>
      <c r="AC281" s="51"/>
      <c r="AD281" s="51"/>
      <c r="AE281" s="51"/>
      <c r="AF281" s="51"/>
      <c r="AG281" s="49">
        <f>SUM(AG209:AH280)</f>
        <v>1440.0525607936061</v>
      </c>
      <c r="AH281" s="45"/>
      <c r="AI281" s="49">
        <f>SUM(AI209:AJ280)</f>
        <v>2240.042560793599</v>
      </c>
      <c r="AJ281" s="45"/>
      <c r="AK281" s="45"/>
      <c r="AL281" s="45"/>
      <c r="AM281" s="3"/>
      <c r="AN281" s="59" t="s">
        <v>38</v>
      </c>
      <c r="AO281" s="59"/>
      <c r="AP281" s="59"/>
      <c r="AQ281" s="59"/>
      <c r="AR281" s="58">
        <f>SUM(AR209:AS280)</f>
        <v>799.99000000000296</v>
      </c>
      <c r="AS281" s="54"/>
      <c r="AT281" s="58">
        <f>SUM(AT209:AU280)</f>
        <v>932.83625732968824</v>
      </c>
      <c r="AU281" s="54"/>
      <c r="AV281" s="58">
        <f>SUM(AV209:AW280)</f>
        <v>1732.8262573296897</v>
      </c>
      <c r="AW281" s="54"/>
      <c r="AX281" s="54"/>
      <c r="AY281" s="54"/>
    </row>
  </sheetData>
  <mergeCells count="6309">
    <mergeCell ref="AI281:AJ281"/>
    <mergeCell ref="AK281:AL281"/>
    <mergeCell ref="AV281:AW281"/>
    <mergeCell ref="AX281:AY281"/>
    <mergeCell ref="AA281:AF281"/>
    <mergeCell ref="AG281:AH281"/>
    <mergeCell ref="AT281:AU281"/>
    <mergeCell ref="I281:J281"/>
    <mergeCell ref="K281:L281"/>
    <mergeCell ref="V281:W281"/>
    <mergeCell ref="X281:Y281"/>
    <mergeCell ref="A281:F281"/>
    <mergeCell ref="G281:H281"/>
    <mergeCell ref="N281:S281"/>
    <mergeCell ref="T281:U281"/>
    <mergeCell ref="AN280:AO280"/>
    <mergeCell ref="AP280:AQ280"/>
    <mergeCell ref="AR280:AS280"/>
    <mergeCell ref="A280:B280"/>
    <mergeCell ref="C280:D280"/>
    <mergeCell ref="E280:F280"/>
    <mergeCell ref="G280:H280"/>
    <mergeCell ref="I280:J280"/>
    <mergeCell ref="K280:L280"/>
    <mergeCell ref="N89:S89"/>
    <mergeCell ref="T89:U89"/>
    <mergeCell ref="N49:S49"/>
    <mergeCell ref="T49:U49"/>
    <mergeCell ref="N21:S21"/>
    <mergeCell ref="T21:U21"/>
    <mergeCell ref="G21:H21"/>
    <mergeCell ref="A49:F49"/>
    <mergeCell ref="G49:H49"/>
    <mergeCell ref="A89:F89"/>
    <mergeCell ref="G89:H89"/>
    <mergeCell ref="A141:F141"/>
    <mergeCell ref="G141:H141"/>
    <mergeCell ref="T141:U141"/>
    <mergeCell ref="AR279:AS279"/>
    <mergeCell ref="AT279:AU279"/>
    <mergeCell ref="AV279:AW279"/>
    <mergeCell ref="AX279:AY279"/>
    <mergeCell ref="AA279:AB279"/>
    <mergeCell ref="AC279:AD279"/>
    <mergeCell ref="AE279:AF279"/>
    <mergeCell ref="AG279:AH279"/>
    <mergeCell ref="AI279:AJ279"/>
    <mergeCell ref="AK279:AL279"/>
    <mergeCell ref="N279:O279"/>
    <mergeCell ref="P279:Q279"/>
    <mergeCell ref="R279:S279"/>
    <mergeCell ref="T279:U279"/>
    <mergeCell ref="V279:W279"/>
    <mergeCell ref="X279:Y279"/>
    <mergeCell ref="AT280:AU280"/>
    <mergeCell ref="AV280:AW280"/>
    <mergeCell ref="AX280:AY280"/>
    <mergeCell ref="AA280:AB280"/>
    <mergeCell ref="AC280:AD280"/>
    <mergeCell ref="AE280:AF280"/>
    <mergeCell ref="AG280:AH280"/>
    <mergeCell ref="AI280:AJ280"/>
    <mergeCell ref="AK280:AL280"/>
    <mergeCell ref="N280:O280"/>
    <mergeCell ref="P280:Q280"/>
    <mergeCell ref="R280:S280"/>
    <mergeCell ref="T280:U280"/>
    <mergeCell ref="V280:W280"/>
    <mergeCell ref="X280:Y280"/>
    <mergeCell ref="A279:B279"/>
    <mergeCell ref="C279:D279"/>
    <mergeCell ref="E279:F279"/>
    <mergeCell ref="G279:H279"/>
    <mergeCell ref="I279:J279"/>
    <mergeCell ref="K279:L279"/>
    <mergeCell ref="AN278:AO278"/>
    <mergeCell ref="AP278:AQ278"/>
    <mergeCell ref="AR278:AS278"/>
    <mergeCell ref="AT278:AU278"/>
    <mergeCell ref="AV278:AW278"/>
    <mergeCell ref="AX278:AY278"/>
    <mergeCell ref="AA278:AB278"/>
    <mergeCell ref="AC278:AD278"/>
    <mergeCell ref="AE278:AF278"/>
    <mergeCell ref="AG278:AH278"/>
    <mergeCell ref="AI278:AJ278"/>
    <mergeCell ref="AK278:AL278"/>
    <mergeCell ref="N278:O278"/>
    <mergeCell ref="P278:Q278"/>
    <mergeCell ref="R278:S278"/>
    <mergeCell ref="T278:U278"/>
    <mergeCell ref="V278:W278"/>
    <mergeCell ref="X278:Y278"/>
    <mergeCell ref="A278:B278"/>
    <mergeCell ref="C278:D278"/>
    <mergeCell ref="E278:F278"/>
    <mergeCell ref="G278:H278"/>
    <mergeCell ref="I278:J278"/>
    <mergeCell ref="K278:L278"/>
    <mergeCell ref="AN279:AO279"/>
    <mergeCell ref="AP279:AQ279"/>
    <mergeCell ref="P276:Q276"/>
    <mergeCell ref="R276:S276"/>
    <mergeCell ref="T276:U276"/>
    <mergeCell ref="V276:W276"/>
    <mergeCell ref="X276:Y276"/>
    <mergeCell ref="A276:B276"/>
    <mergeCell ref="C276:D276"/>
    <mergeCell ref="E276:F276"/>
    <mergeCell ref="G276:H276"/>
    <mergeCell ref="I276:J276"/>
    <mergeCell ref="K276:L276"/>
    <mergeCell ref="AN277:AO277"/>
    <mergeCell ref="AP277:AQ277"/>
    <mergeCell ref="AR277:AS277"/>
    <mergeCell ref="AT277:AU277"/>
    <mergeCell ref="AV277:AW277"/>
    <mergeCell ref="AX277:AY277"/>
    <mergeCell ref="AA277:AB277"/>
    <mergeCell ref="AC277:AD277"/>
    <mergeCell ref="AE277:AF277"/>
    <mergeCell ref="AG277:AH277"/>
    <mergeCell ref="AI277:AJ277"/>
    <mergeCell ref="AK277:AL277"/>
    <mergeCell ref="N277:O277"/>
    <mergeCell ref="P277:Q277"/>
    <mergeCell ref="R277:S277"/>
    <mergeCell ref="T277:U277"/>
    <mergeCell ref="V277:W277"/>
    <mergeCell ref="X277:Y277"/>
    <mergeCell ref="AX275:AY275"/>
    <mergeCell ref="AA275:AB275"/>
    <mergeCell ref="AC275:AD275"/>
    <mergeCell ref="AE275:AF275"/>
    <mergeCell ref="AG275:AH275"/>
    <mergeCell ref="AI275:AJ275"/>
    <mergeCell ref="AK275:AL275"/>
    <mergeCell ref="N275:O275"/>
    <mergeCell ref="P275:Q275"/>
    <mergeCell ref="R275:S275"/>
    <mergeCell ref="T275:U275"/>
    <mergeCell ref="V275:W275"/>
    <mergeCell ref="X275:Y275"/>
    <mergeCell ref="A277:B277"/>
    <mergeCell ref="C277:D277"/>
    <mergeCell ref="E277:F277"/>
    <mergeCell ref="G277:H277"/>
    <mergeCell ref="I277:J277"/>
    <mergeCell ref="K277:L277"/>
    <mergeCell ref="AN276:AO276"/>
    <mergeCell ref="AP276:AQ276"/>
    <mergeCell ref="AR276:AS276"/>
    <mergeCell ref="AT276:AU276"/>
    <mergeCell ref="AV276:AW276"/>
    <mergeCell ref="AX276:AY276"/>
    <mergeCell ref="AA276:AB276"/>
    <mergeCell ref="AC276:AD276"/>
    <mergeCell ref="AE276:AF276"/>
    <mergeCell ref="AG276:AH276"/>
    <mergeCell ref="AI276:AJ276"/>
    <mergeCell ref="AK276:AL276"/>
    <mergeCell ref="N276:O276"/>
    <mergeCell ref="N274:O274"/>
    <mergeCell ref="P274:Q274"/>
    <mergeCell ref="R274:S274"/>
    <mergeCell ref="T274:U274"/>
    <mergeCell ref="V274:W274"/>
    <mergeCell ref="X274:Y274"/>
    <mergeCell ref="A274:B274"/>
    <mergeCell ref="C274:D274"/>
    <mergeCell ref="E274:F274"/>
    <mergeCell ref="G274:H274"/>
    <mergeCell ref="I274:J274"/>
    <mergeCell ref="K274:L274"/>
    <mergeCell ref="AN275:AO275"/>
    <mergeCell ref="AP275:AQ275"/>
    <mergeCell ref="AR275:AS275"/>
    <mergeCell ref="AT275:AU275"/>
    <mergeCell ref="AV275:AW275"/>
    <mergeCell ref="AV273:AW273"/>
    <mergeCell ref="AX273:AY273"/>
    <mergeCell ref="AA273:AB273"/>
    <mergeCell ref="AC273:AD273"/>
    <mergeCell ref="AE273:AF273"/>
    <mergeCell ref="AG273:AH273"/>
    <mergeCell ref="AI273:AJ273"/>
    <mergeCell ref="AK273:AL273"/>
    <mergeCell ref="N273:O273"/>
    <mergeCell ref="P273:Q273"/>
    <mergeCell ref="R273:S273"/>
    <mergeCell ref="T273:U273"/>
    <mergeCell ref="V273:W273"/>
    <mergeCell ref="X273:Y273"/>
    <mergeCell ref="A275:B275"/>
    <mergeCell ref="C275:D275"/>
    <mergeCell ref="E275:F275"/>
    <mergeCell ref="G275:H275"/>
    <mergeCell ref="I275:J275"/>
    <mergeCell ref="K275:L275"/>
    <mergeCell ref="AN274:AO274"/>
    <mergeCell ref="AP274:AQ274"/>
    <mergeCell ref="AR274:AS274"/>
    <mergeCell ref="AT274:AU274"/>
    <mergeCell ref="AV274:AW274"/>
    <mergeCell ref="AX274:AY274"/>
    <mergeCell ref="AA274:AB274"/>
    <mergeCell ref="AC274:AD274"/>
    <mergeCell ref="AE274:AF274"/>
    <mergeCell ref="AG274:AH274"/>
    <mergeCell ref="AI274:AJ274"/>
    <mergeCell ref="AK274:AL274"/>
    <mergeCell ref="AK272:AL272"/>
    <mergeCell ref="N272:O272"/>
    <mergeCell ref="P272:Q272"/>
    <mergeCell ref="R272:S272"/>
    <mergeCell ref="T272:U272"/>
    <mergeCell ref="V272:W272"/>
    <mergeCell ref="X272:Y272"/>
    <mergeCell ref="A272:B272"/>
    <mergeCell ref="C272:D272"/>
    <mergeCell ref="E272:F272"/>
    <mergeCell ref="G272:H272"/>
    <mergeCell ref="I272:J272"/>
    <mergeCell ref="K272:L272"/>
    <mergeCell ref="AN273:AO273"/>
    <mergeCell ref="AP273:AQ273"/>
    <mergeCell ref="AR273:AS273"/>
    <mergeCell ref="AT273:AU273"/>
    <mergeCell ref="AT271:AU271"/>
    <mergeCell ref="AV271:AW271"/>
    <mergeCell ref="AX271:AY271"/>
    <mergeCell ref="AA271:AB271"/>
    <mergeCell ref="AC271:AD271"/>
    <mergeCell ref="AE271:AF271"/>
    <mergeCell ref="AG271:AH271"/>
    <mergeCell ref="AI271:AJ271"/>
    <mergeCell ref="AK271:AL271"/>
    <mergeCell ref="N271:O271"/>
    <mergeCell ref="P271:Q271"/>
    <mergeCell ref="R271:S271"/>
    <mergeCell ref="T271:U271"/>
    <mergeCell ref="V271:W271"/>
    <mergeCell ref="X271:Y271"/>
    <mergeCell ref="A273:B273"/>
    <mergeCell ref="C273:D273"/>
    <mergeCell ref="E273:F273"/>
    <mergeCell ref="G273:H273"/>
    <mergeCell ref="I273:J273"/>
    <mergeCell ref="K273:L273"/>
    <mergeCell ref="AN272:AO272"/>
    <mergeCell ref="AP272:AQ272"/>
    <mergeCell ref="AR272:AS272"/>
    <mergeCell ref="AT272:AU272"/>
    <mergeCell ref="AV272:AW272"/>
    <mergeCell ref="AX272:AY272"/>
    <mergeCell ref="AA272:AB272"/>
    <mergeCell ref="AC272:AD272"/>
    <mergeCell ref="AE272:AF272"/>
    <mergeCell ref="AG272:AH272"/>
    <mergeCell ref="AI272:AJ272"/>
    <mergeCell ref="AI270:AJ270"/>
    <mergeCell ref="AK270:AL270"/>
    <mergeCell ref="N270:O270"/>
    <mergeCell ref="P270:Q270"/>
    <mergeCell ref="R270:S270"/>
    <mergeCell ref="T270:U270"/>
    <mergeCell ref="V270:W270"/>
    <mergeCell ref="X270:Y270"/>
    <mergeCell ref="A270:B270"/>
    <mergeCell ref="C270:D270"/>
    <mergeCell ref="E270:F270"/>
    <mergeCell ref="G270:H270"/>
    <mergeCell ref="I270:J270"/>
    <mergeCell ref="K270:L270"/>
    <mergeCell ref="AN271:AO271"/>
    <mergeCell ref="AP271:AQ271"/>
    <mergeCell ref="AR271:AS271"/>
    <mergeCell ref="AR269:AS269"/>
    <mergeCell ref="AT269:AU269"/>
    <mergeCell ref="AV269:AW269"/>
    <mergeCell ref="AX269:AY269"/>
    <mergeCell ref="AA269:AB269"/>
    <mergeCell ref="AC269:AD269"/>
    <mergeCell ref="AE269:AF269"/>
    <mergeCell ref="AG269:AH269"/>
    <mergeCell ref="AI269:AJ269"/>
    <mergeCell ref="AK269:AL269"/>
    <mergeCell ref="N269:O269"/>
    <mergeCell ref="P269:Q269"/>
    <mergeCell ref="R269:S269"/>
    <mergeCell ref="T269:U269"/>
    <mergeCell ref="V269:W269"/>
    <mergeCell ref="X269:Y269"/>
    <mergeCell ref="A271:B271"/>
    <mergeCell ref="C271:D271"/>
    <mergeCell ref="E271:F271"/>
    <mergeCell ref="G271:H271"/>
    <mergeCell ref="I271:J271"/>
    <mergeCell ref="K271:L271"/>
    <mergeCell ref="AN270:AO270"/>
    <mergeCell ref="AP270:AQ270"/>
    <mergeCell ref="AR270:AS270"/>
    <mergeCell ref="AT270:AU270"/>
    <mergeCell ref="AV270:AW270"/>
    <mergeCell ref="AX270:AY270"/>
    <mergeCell ref="AA270:AB270"/>
    <mergeCell ref="AC270:AD270"/>
    <mergeCell ref="AE270:AF270"/>
    <mergeCell ref="AG270:AH270"/>
    <mergeCell ref="A269:B269"/>
    <mergeCell ref="C269:D269"/>
    <mergeCell ref="E269:F269"/>
    <mergeCell ref="G269:H269"/>
    <mergeCell ref="I269:J269"/>
    <mergeCell ref="K269:L269"/>
    <mergeCell ref="AN268:AO268"/>
    <mergeCell ref="AP268:AQ268"/>
    <mergeCell ref="AR268:AS268"/>
    <mergeCell ref="AT268:AU268"/>
    <mergeCell ref="AV268:AW268"/>
    <mergeCell ref="AX268:AY268"/>
    <mergeCell ref="AA268:AB268"/>
    <mergeCell ref="AC268:AD268"/>
    <mergeCell ref="AE268:AF268"/>
    <mergeCell ref="AG268:AH268"/>
    <mergeCell ref="AI268:AJ268"/>
    <mergeCell ref="AK268:AL268"/>
    <mergeCell ref="N268:O268"/>
    <mergeCell ref="P268:Q268"/>
    <mergeCell ref="R268:S268"/>
    <mergeCell ref="T268:U268"/>
    <mergeCell ref="V268:W268"/>
    <mergeCell ref="X268:Y268"/>
    <mergeCell ref="A268:B268"/>
    <mergeCell ref="C268:D268"/>
    <mergeCell ref="E268:F268"/>
    <mergeCell ref="G268:H268"/>
    <mergeCell ref="I268:J268"/>
    <mergeCell ref="K268:L268"/>
    <mergeCell ref="AN269:AO269"/>
    <mergeCell ref="AP269:AQ269"/>
    <mergeCell ref="P266:Q266"/>
    <mergeCell ref="R266:S266"/>
    <mergeCell ref="T266:U266"/>
    <mergeCell ref="V266:W266"/>
    <mergeCell ref="X266:Y266"/>
    <mergeCell ref="A266:B266"/>
    <mergeCell ref="C266:D266"/>
    <mergeCell ref="E266:F266"/>
    <mergeCell ref="G266:H266"/>
    <mergeCell ref="I266:J266"/>
    <mergeCell ref="K266:L266"/>
    <mergeCell ref="AN267:AO267"/>
    <mergeCell ref="AP267:AQ267"/>
    <mergeCell ref="AR267:AS267"/>
    <mergeCell ref="AT267:AU267"/>
    <mergeCell ref="AV267:AW267"/>
    <mergeCell ref="AX267:AY267"/>
    <mergeCell ref="AA267:AB267"/>
    <mergeCell ref="AC267:AD267"/>
    <mergeCell ref="AE267:AF267"/>
    <mergeCell ref="AG267:AH267"/>
    <mergeCell ref="AI267:AJ267"/>
    <mergeCell ref="AK267:AL267"/>
    <mergeCell ref="N267:O267"/>
    <mergeCell ref="P267:Q267"/>
    <mergeCell ref="R267:S267"/>
    <mergeCell ref="T267:U267"/>
    <mergeCell ref="V267:W267"/>
    <mergeCell ref="X267:Y267"/>
    <mergeCell ref="AX265:AY265"/>
    <mergeCell ref="AA265:AB265"/>
    <mergeCell ref="AC265:AD265"/>
    <mergeCell ref="AE265:AF265"/>
    <mergeCell ref="AG265:AH265"/>
    <mergeCell ref="AI265:AJ265"/>
    <mergeCell ref="AK265:AL265"/>
    <mergeCell ref="N265:O265"/>
    <mergeCell ref="P265:Q265"/>
    <mergeCell ref="R265:S265"/>
    <mergeCell ref="T265:U265"/>
    <mergeCell ref="V265:W265"/>
    <mergeCell ref="X265:Y265"/>
    <mergeCell ref="A267:B267"/>
    <mergeCell ref="C267:D267"/>
    <mergeCell ref="E267:F267"/>
    <mergeCell ref="G267:H267"/>
    <mergeCell ref="I267:J267"/>
    <mergeCell ref="K267:L267"/>
    <mergeCell ref="AN266:AO266"/>
    <mergeCell ref="AP266:AQ266"/>
    <mergeCell ref="AR266:AS266"/>
    <mergeCell ref="AT266:AU266"/>
    <mergeCell ref="AV266:AW266"/>
    <mergeCell ref="AX266:AY266"/>
    <mergeCell ref="AA266:AB266"/>
    <mergeCell ref="AC266:AD266"/>
    <mergeCell ref="AE266:AF266"/>
    <mergeCell ref="AG266:AH266"/>
    <mergeCell ref="AI266:AJ266"/>
    <mergeCell ref="AK266:AL266"/>
    <mergeCell ref="N266:O266"/>
    <mergeCell ref="N264:O264"/>
    <mergeCell ref="P264:Q264"/>
    <mergeCell ref="R264:S264"/>
    <mergeCell ref="T264:U264"/>
    <mergeCell ref="V264:W264"/>
    <mergeCell ref="X264:Y264"/>
    <mergeCell ref="A264:B264"/>
    <mergeCell ref="C264:D264"/>
    <mergeCell ref="E264:F264"/>
    <mergeCell ref="G264:H264"/>
    <mergeCell ref="I264:J264"/>
    <mergeCell ref="K264:L264"/>
    <mergeCell ref="AN265:AO265"/>
    <mergeCell ref="AP265:AQ265"/>
    <mergeCell ref="AR265:AS265"/>
    <mergeCell ref="AT265:AU265"/>
    <mergeCell ref="AV265:AW265"/>
    <mergeCell ref="AV263:AW263"/>
    <mergeCell ref="AX263:AY263"/>
    <mergeCell ref="AA263:AB263"/>
    <mergeCell ref="AC263:AD263"/>
    <mergeCell ref="AE263:AF263"/>
    <mergeCell ref="AG263:AH263"/>
    <mergeCell ref="AI263:AJ263"/>
    <mergeCell ref="AK263:AL263"/>
    <mergeCell ref="N263:O263"/>
    <mergeCell ref="P263:Q263"/>
    <mergeCell ref="R263:S263"/>
    <mergeCell ref="T263:U263"/>
    <mergeCell ref="V263:W263"/>
    <mergeCell ref="X263:Y263"/>
    <mergeCell ref="A265:B265"/>
    <mergeCell ref="C265:D265"/>
    <mergeCell ref="E265:F265"/>
    <mergeCell ref="G265:H265"/>
    <mergeCell ref="I265:J265"/>
    <mergeCell ref="K265:L265"/>
    <mergeCell ref="AN264:AO264"/>
    <mergeCell ref="AP264:AQ264"/>
    <mergeCell ref="AR264:AS264"/>
    <mergeCell ref="AT264:AU264"/>
    <mergeCell ref="AV264:AW264"/>
    <mergeCell ref="AX264:AY264"/>
    <mergeCell ref="AA264:AB264"/>
    <mergeCell ref="AC264:AD264"/>
    <mergeCell ref="AE264:AF264"/>
    <mergeCell ref="AG264:AH264"/>
    <mergeCell ref="AI264:AJ264"/>
    <mergeCell ref="AK264:AL264"/>
    <mergeCell ref="AK262:AL262"/>
    <mergeCell ref="N262:O262"/>
    <mergeCell ref="P262:Q262"/>
    <mergeCell ref="R262:S262"/>
    <mergeCell ref="T262:U262"/>
    <mergeCell ref="V262:W262"/>
    <mergeCell ref="X262:Y262"/>
    <mergeCell ref="A262:B262"/>
    <mergeCell ref="C262:D262"/>
    <mergeCell ref="E262:F262"/>
    <mergeCell ref="G262:H262"/>
    <mergeCell ref="I262:J262"/>
    <mergeCell ref="K262:L262"/>
    <mergeCell ref="AN263:AO263"/>
    <mergeCell ref="AP263:AQ263"/>
    <mergeCell ref="AR263:AS263"/>
    <mergeCell ref="AT263:AU263"/>
    <mergeCell ref="AT261:AU261"/>
    <mergeCell ref="AV261:AW261"/>
    <mergeCell ref="AX261:AY261"/>
    <mergeCell ref="AA261:AB261"/>
    <mergeCell ref="AC261:AD261"/>
    <mergeCell ref="AE261:AF261"/>
    <mergeCell ref="AG261:AH261"/>
    <mergeCell ref="AI261:AJ261"/>
    <mergeCell ref="AK261:AL261"/>
    <mergeCell ref="N261:O261"/>
    <mergeCell ref="P261:Q261"/>
    <mergeCell ref="R261:S261"/>
    <mergeCell ref="T261:U261"/>
    <mergeCell ref="V261:W261"/>
    <mergeCell ref="X261:Y261"/>
    <mergeCell ref="A263:B263"/>
    <mergeCell ref="C263:D263"/>
    <mergeCell ref="E263:F263"/>
    <mergeCell ref="G263:H263"/>
    <mergeCell ref="I263:J263"/>
    <mergeCell ref="K263:L263"/>
    <mergeCell ref="AN262:AO262"/>
    <mergeCell ref="AP262:AQ262"/>
    <mergeCell ref="AR262:AS262"/>
    <mergeCell ref="AT262:AU262"/>
    <mergeCell ref="AV262:AW262"/>
    <mergeCell ref="AX262:AY262"/>
    <mergeCell ref="AA262:AB262"/>
    <mergeCell ref="AC262:AD262"/>
    <mergeCell ref="AE262:AF262"/>
    <mergeCell ref="AG262:AH262"/>
    <mergeCell ref="AI262:AJ262"/>
    <mergeCell ref="AI260:AJ260"/>
    <mergeCell ref="AK260:AL260"/>
    <mergeCell ref="N260:O260"/>
    <mergeCell ref="P260:Q260"/>
    <mergeCell ref="R260:S260"/>
    <mergeCell ref="T260:U260"/>
    <mergeCell ref="V260:W260"/>
    <mergeCell ref="X260:Y260"/>
    <mergeCell ref="A260:B260"/>
    <mergeCell ref="C260:D260"/>
    <mergeCell ref="E260:F260"/>
    <mergeCell ref="G260:H260"/>
    <mergeCell ref="I260:J260"/>
    <mergeCell ref="K260:L260"/>
    <mergeCell ref="AN261:AO261"/>
    <mergeCell ref="AP261:AQ261"/>
    <mergeCell ref="AR261:AS261"/>
    <mergeCell ref="AR259:AS259"/>
    <mergeCell ref="AT259:AU259"/>
    <mergeCell ref="AV259:AW259"/>
    <mergeCell ref="AX259:AY259"/>
    <mergeCell ref="AA259:AB259"/>
    <mergeCell ref="AC259:AD259"/>
    <mergeCell ref="AE259:AF259"/>
    <mergeCell ref="AG259:AH259"/>
    <mergeCell ref="AI259:AJ259"/>
    <mergeCell ref="AK259:AL259"/>
    <mergeCell ref="N259:O259"/>
    <mergeCell ref="P259:Q259"/>
    <mergeCell ref="R259:S259"/>
    <mergeCell ref="T259:U259"/>
    <mergeCell ref="V259:W259"/>
    <mergeCell ref="X259:Y259"/>
    <mergeCell ref="A261:B261"/>
    <mergeCell ref="C261:D261"/>
    <mergeCell ref="E261:F261"/>
    <mergeCell ref="G261:H261"/>
    <mergeCell ref="I261:J261"/>
    <mergeCell ref="K261:L261"/>
    <mergeCell ref="AN260:AO260"/>
    <mergeCell ref="AP260:AQ260"/>
    <mergeCell ref="AR260:AS260"/>
    <mergeCell ref="AT260:AU260"/>
    <mergeCell ref="AV260:AW260"/>
    <mergeCell ref="AX260:AY260"/>
    <mergeCell ref="AA260:AB260"/>
    <mergeCell ref="AC260:AD260"/>
    <mergeCell ref="AE260:AF260"/>
    <mergeCell ref="AG260:AH260"/>
    <mergeCell ref="A259:B259"/>
    <mergeCell ref="C259:D259"/>
    <mergeCell ref="E259:F259"/>
    <mergeCell ref="G259:H259"/>
    <mergeCell ref="I259:J259"/>
    <mergeCell ref="K259:L259"/>
    <mergeCell ref="AN258:AO258"/>
    <mergeCell ref="AP258:AQ258"/>
    <mergeCell ref="AR258:AS258"/>
    <mergeCell ref="AT258:AU258"/>
    <mergeCell ref="AV258:AW258"/>
    <mergeCell ref="AX258:AY258"/>
    <mergeCell ref="AA258:AB258"/>
    <mergeCell ref="AC258:AD258"/>
    <mergeCell ref="AE258:AF258"/>
    <mergeCell ref="AG258:AH258"/>
    <mergeCell ref="AI258:AJ258"/>
    <mergeCell ref="AK258:AL258"/>
    <mergeCell ref="N258:O258"/>
    <mergeCell ref="P258:Q258"/>
    <mergeCell ref="R258:S258"/>
    <mergeCell ref="T258:U258"/>
    <mergeCell ref="V258:W258"/>
    <mergeCell ref="X258:Y258"/>
    <mergeCell ref="A258:B258"/>
    <mergeCell ref="C258:D258"/>
    <mergeCell ref="E258:F258"/>
    <mergeCell ref="G258:H258"/>
    <mergeCell ref="I258:J258"/>
    <mergeCell ref="K258:L258"/>
    <mergeCell ref="AN259:AO259"/>
    <mergeCell ref="AP259:AQ259"/>
    <mergeCell ref="P256:Q256"/>
    <mergeCell ref="R256:S256"/>
    <mergeCell ref="T256:U256"/>
    <mergeCell ref="V256:W256"/>
    <mergeCell ref="X256:Y256"/>
    <mergeCell ref="A256:B256"/>
    <mergeCell ref="C256:D256"/>
    <mergeCell ref="E256:F256"/>
    <mergeCell ref="G256:H256"/>
    <mergeCell ref="I256:J256"/>
    <mergeCell ref="K256:L256"/>
    <mergeCell ref="AN257:AO257"/>
    <mergeCell ref="AP257:AQ257"/>
    <mergeCell ref="AR257:AS257"/>
    <mergeCell ref="AT257:AU257"/>
    <mergeCell ref="AV257:AW257"/>
    <mergeCell ref="AX257:AY257"/>
    <mergeCell ref="AA257:AB257"/>
    <mergeCell ref="AC257:AD257"/>
    <mergeCell ref="AE257:AF257"/>
    <mergeCell ref="AG257:AH257"/>
    <mergeCell ref="AI257:AJ257"/>
    <mergeCell ref="AK257:AL257"/>
    <mergeCell ref="N257:O257"/>
    <mergeCell ref="P257:Q257"/>
    <mergeCell ref="R257:S257"/>
    <mergeCell ref="T257:U257"/>
    <mergeCell ref="V257:W257"/>
    <mergeCell ref="X257:Y257"/>
    <mergeCell ref="AX255:AY255"/>
    <mergeCell ref="AA255:AB255"/>
    <mergeCell ref="AC255:AD255"/>
    <mergeCell ref="AE255:AF255"/>
    <mergeCell ref="AG255:AH255"/>
    <mergeCell ref="AI255:AJ255"/>
    <mergeCell ref="AK255:AL255"/>
    <mergeCell ref="N255:O255"/>
    <mergeCell ref="P255:Q255"/>
    <mergeCell ref="R255:S255"/>
    <mergeCell ref="T255:U255"/>
    <mergeCell ref="V255:W255"/>
    <mergeCell ref="X255:Y255"/>
    <mergeCell ref="A257:B257"/>
    <mergeCell ref="C257:D257"/>
    <mergeCell ref="E257:F257"/>
    <mergeCell ref="G257:H257"/>
    <mergeCell ref="I257:J257"/>
    <mergeCell ref="K257:L257"/>
    <mergeCell ref="AN256:AO256"/>
    <mergeCell ref="AP256:AQ256"/>
    <mergeCell ref="AR256:AS256"/>
    <mergeCell ref="AT256:AU256"/>
    <mergeCell ref="AV256:AW256"/>
    <mergeCell ref="AX256:AY256"/>
    <mergeCell ref="AA256:AB256"/>
    <mergeCell ref="AC256:AD256"/>
    <mergeCell ref="AE256:AF256"/>
    <mergeCell ref="AG256:AH256"/>
    <mergeCell ref="AI256:AJ256"/>
    <mergeCell ref="AK256:AL256"/>
    <mergeCell ref="N256:O256"/>
    <mergeCell ref="N254:O254"/>
    <mergeCell ref="P254:Q254"/>
    <mergeCell ref="R254:S254"/>
    <mergeCell ref="T254:U254"/>
    <mergeCell ref="V254:W254"/>
    <mergeCell ref="X254:Y254"/>
    <mergeCell ref="A254:B254"/>
    <mergeCell ref="C254:D254"/>
    <mergeCell ref="E254:F254"/>
    <mergeCell ref="G254:H254"/>
    <mergeCell ref="I254:J254"/>
    <mergeCell ref="K254:L254"/>
    <mergeCell ref="AN255:AO255"/>
    <mergeCell ref="AP255:AQ255"/>
    <mergeCell ref="AR255:AS255"/>
    <mergeCell ref="AT255:AU255"/>
    <mergeCell ref="AV255:AW255"/>
    <mergeCell ref="AV253:AW253"/>
    <mergeCell ref="AX253:AY253"/>
    <mergeCell ref="AA253:AB253"/>
    <mergeCell ref="AC253:AD253"/>
    <mergeCell ref="AE253:AF253"/>
    <mergeCell ref="AG253:AH253"/>
    <mergeCell ref="AI253:AJ253"/>
    <mergeCell ref="AK253:AL253"/>
    <mergeCell ref="N253:O253"/>
    <mergeCell ref="P253:Q253"/>
    <mergeCell ref="R253:S253"/>
    <mergeCell ref="T253:U253"/>
    <mergeCell ref="V253:W253"/>
    <mergeCell ref="X253:Y253"/>
    <mergeCell ref="A255:B255"/>
    <mergeCell ref="C255:D255"/>
    <mergeCell ref="E255:F255"/>
    <mergeCell ref="G255:H255"/>
    <mergeCell ref="I255:J255"/>
    <mergeCell ref="K255:L255"/>
    <mergeCell ref="AN254:AO254"/>
    <mergeCell ref="AP254:AQ254"/>
    <mergeCell ref="AR254:AS254"/>
    <mergeCell ref="AT254:AU254"/>
    <mergeCell ref="AV254:AW254"/>
    <mergeCell ref="AX254:AY254"/>
    <mergeCell ref="AA254:AB254"/>
    <mergeCell ref="AC254:AD254"/>
    <mergeCell ref="AE254:AF254"/>
    <mergeCell ref="AG254:AH254"/>
    <mergeCell ref="AI254:AJ254"/>
    <mergeCell ref="AK254:AL254"/>
    <mergeCell ref="AK252:AL252"/>
    <mergeCell ref="N252:O252"/>
    <mergeCell ref="P252:Q252"/>
    <mergeCell ref="R252:S252"/>
    <mergeCell ref="T252:U252"/>
    <mergeCell ref="V252:W252"/>
    <mergeCell ref="X252:Y252"/>
    <mergeCell ref="A252:B252"/>
    <mergeCell ref="C252:D252"/>
    <mergeCell ref="E252:F252"/>
    <mergeCell ref="G252:H252"/>
    <mergeCell ref="I252:J252"/>
    <mergeCell ref="K252:L252"/>
    <mergeCell ref="AN253:AO253"/>
    <mergeCell ref="AP253:AQ253"/>
    <mergeCell ref="AR253:AS253"/>
    <mergeCell ref="AT253:AU253"/>
    <mergeCell ref="AT251:AU251"/>
    <mergeCell ref="AV251:AW251"/>
    <mergeCell ref="AX251:AY251"/>
    <mergeCell ref="AA251:AB251"/>
    <mergeCell ref="AC251:AD251"/>
    <mergeCell ref="AE251:AF251"/>
    <mergeCell ref="AG251:AH251"/>
    <mergeCell ref="AI251:AJ251"/>
    <mergeCell ref="AK251:AL251"/>
    <mergeCell ref="N251:O251"/>
    <mergeCell ref="P251:Q251"/>
    <mergeCell ref="R251:S251"/>
    <mergeCell ref="T251:U251"/>
    <mergeCell ref="V251:W251"/>
    <mergeCell ref="X251:Y251"/>
    <mergeCell ref="A253:B253"/>
    <mergeCell ref="C253:D253"/>
    <mergeCell ref="E253:F253"/>
    <mergeCell ref="G253:H253"/>
    <mergeCell ref="I253:J253"/>
    <mergeCell ref="K253:L253"/>
    <mergeCell ref="AN252:AO252"/>
    <mergeCell ref="AP252:AQ252"/>
    <mergeCell ref="AR252:AS252"/>
    <mergeCell ref="AT252:AU252"/>
    <mergeCell ref="AV252:AW252"/>
    <mergeCell ref="AX252:AY252"/>
    <mergeCell ref="AA252:AB252"/>
    <mergeCell ref="AC252:AD252"/>
    <mergeCell ref="AE252:AF252"/>
    <mergeCell ref="AG252:AH252"/>
    <mergeCell ref="AI252:AJ252"/>
    <mergeCell ref="AI250:AJ250"/>
    <mergeCell ref="AK250:AL250"/>
    <mergeCell ref="N250:O250"/>
    <mergeCell ref="P250:Q250"/>
    <mergeCell ref="R250:S250"/>
    <mergeCell ref="T250:U250"/>
    <mergeCell ref="V250:W250"/>
    <mergeCell ref="X250:Y250"/>
    <mergeCell ref="A250:B250"/>
    <mergeCell ref="C250:D250"/>
    <mergeCell ref="E250:F250"/>
    <mergeCell ref="G250:H250"/>
    <mergeCell ref="I250:J250"/>
    <mergeCell ref="K250:L250"/>
    <mergeCell ref="AN251:AO251"/>
    <mergeCell ref="AP251:AQ251"/>
    <mergeCell ref="AR251:AS251"/>
    <mergeCell ref="AR249:AS249"/>
    <mergeCell ref="AT249:AU249"/>
    <mergeCell ref="AV249:AW249"/>
    <mergeCell ref="AX249:AY249"/>
    <mergeCell ref="AA249:AB249"/>
    <mergeCell ref="AC249:AD249"/>
    <mergeCell ref="AE249:AF249"/>
    <mergeCell ref="AG249:AH249"/>
    <mergeCell ref="AI249:AJ249"/>
    <mergeCell ref="AK249:AL249"/>
    <mergeCell ref="N249:O249"/>
    <mergeCell ref="P249:Q249"/>
    <mergeCell ref="R249:S249"/>
    <mergeCell ref="T249:U249"/>
    <mergeCell ref="V249:W249"/>
    <mergeCell ref="X249:Y249"/>
    <mergeCell ref="A251:B251"/>
    <mergeCell ref="C251:D251"/>
    <mergeCell ref="E251:F251"/>
    <mergeCell ref="G251:H251"/>
    <mergeCell ref="I251:J251"/>
    <mergeCell ref="K251:L251"/>
    <mergeCell ref="AN250:AO250"/>
    <mergeCell ref="AP250:AQ250"/>
    <mergeCell ref="AR250:AS250"/>
    <mergeCell ref="AT250:AU250"/>
    <mergeCell ref="AV250:AW250"/>
    <mergeCell ref="AX250:AY250"/>
    <mergeCell ref="AA250:AB250"/>
    <mergeCell ref="AC250:AD250"/>
    <mergeCell ref="AE250:AF250"/>
    <mergeCell ref="AG250:AH250"/>
    <mergeCell ref="A249:B249"/>
    <mergeCell ref="C249:D249"/>
    <mergeCell ref="E249:F249"/>
    <mergeCell ref="G249:H249"/>
    <mergeCell ref="I249:J249"/>
    <mergeCell ref="K249:L249"/>
    <mergeCell ref="AN248:AO248"/>
    <mergeCell ref="AP248:AQ248"/>
    <mergeCell ref="AR248:AS248"/>
    <mergeCell ref="AT248:AU248"/>
    <mergeCell ref="AV248:AW248"/>
    <mergeCell ref="AX248:AY248"/>
    <mergeCell ref="AA248:AB248"/>
    <mergeCell ref="AC248:AD248"/>
    <mergeCell ref="AE248:AF248"/>
    <mergeCell ref="AG248:AH248"/>
    <mergeCell ref="AI248:AJ248"/>
    <mergeCell ref="AK248:AL248"/>
    <mergeCell ref="N248:O248"/>
    <mergeCell ref="P248:Q248"/>
    <mergeCell ref="R248:S248"/>
    <mergeCell ref="T248:U248"/>
    <mergeCell ref="V248:W248"/>
    <mergeCell ref="X248:Y248"/>
    <mergeCell ref="A248:B248"/>
    <mergeCell ref="C248:D248"/>
    <mergeCell ref="E248:F248"/>
    <mergeCell ref="G248:H248"/>
    <mergeCell ref="I248:J248"/>
    <mergeCell ref="K248:L248"/>
    <mergeCell ref="AN249:AO249"/>
    <mergeCell ref="AP249:AQ249"/>
    <mergeCell ref="P246:Q246"/>
    <mergeCell ref="R246:S246"/>
    <mergeCell ref="T246:U246"/>
    <mergeCell ref="V246:W246"/>
    <mergeCell ref="X246:Y246"/>
    <mergeCell ref="A246:B246"/>
    <mergeCell ref="C246:D246"/>
    <mergeCell ref="E246:F246"/>
    <mergeCell ref="G246:H246"/>
    <mergeCell ref="I246:J246"/>
    <mergeCell ref="K246:L246"/>
    <mergeCell ref="AN247:AO247"/>
    <mergeCell ref="AP247:AQ247"/>
    <mergeCell ref="AR247:AS247"/>
    <mergeCell ref="AT247:AU247"/>
    <mergeCell ref="AV247:AW247"/>
    <mergeCell ref="AX247:AY247"/>
    <mergeCell ref="AA247:AB247"/>
    <mergeCell ref="AC247:AD247"/>
    <mergeCell ref="AE247:AF247"/>
    <mergeCell ref="AG247:AH247"/>
    <mergeCell ref="AI247:AJ247"/>
    <mergeCell ref="AK247:AL247"/>
    <mergeCell ref="N247:O247"/>
    <mergeCell ref="P247:Q247"/>
    <mergeCell ref="R247:S247"/>
    <mergeCell ref="T247:U247"/>
    <mergeCell ref="V247:W247"/>
    <mergeCell ref="X247:Y247"/>
    <mergeCell ref="AX245:AY245"/>
    <mergeCell ref="AA245:AB245"/>
    <mergeCell ref="AC245:AD245"/>
    <mergeCell ref="AE245:AF245"/>
    <mergeCell ref="AG245:AH245"/>
    <mergeCell ref="AI245:AJ245"/>
    <mergeCell ref="AK245:AL245"/>
    <mergeCell ref="N245:O245"/>
    <mergeCell ref="P245:Q245"/>
    <mergeCell ref="R245:S245"/>
    <mergeCell ref="T245:U245"/>
    <mergeCell ref="V245:W245"/>
    <mergeCell ref="X245:Y245"/>
    <mergeCell ref="A247:B247"/>
    <mergeCell ref="C247:D247"/>
    <mergeCell ref="E247:F247"/>
    <mergeCell ref="G247:H247"/>
    <mergeCell ref="I247:J247"/>
    <mergeCell ref="K247:L247"/>
    <mergeCell ref="AN246:AO246"/>
    <mergeCell ref="AP246:AQ246"/>
    <mergeCell ref="AR246:AS246"/>
    <mergeCell ref="AT246:AU246"/>
    <mergeCell ref="AV246:AW246"/>
    <mergeCell ref="AX246:AY246"/>
    <mergeCell ref="AA246:AB246"/>
    <mergeCell ref="AC246:AD246"/>
    <mergeCell ref="AE246:AF246"/>
    <mergeCell ref="AG246:AH246"/>
    <mergeCell ref="AI246:AJ246"/>
    <mergeCell ref="AK246:AL246"/>
    <mergeCell ref="N246:O246"/>
    <mergeCell ref="N244:O244"/>
    <mergeCell ref="P244:Q244"/>
    <mergeCell ref="R244:S244"/>
    <mergeCell ref="T244:U244"/>
    <mergeCell ref="V244:W244"/>
    <mergeCell ref="X244:Y244"/>
    <mergeCell ref="A244:B244"/>
    <mergeCell ref="C244:D244"/>
    <mergeCell ref="E244:F244"/>
    <mergeCell ref="G244:H244"/>
    <mergeCell ref="I244:J244"/>
    <mergeCell ref="K244:L244"/>
    <mergeCell ref="AN245:AO245"/>
    <mergeCell ref="AP245:AQ245"/>
    <mergeCell ref="AR245:AS245"/>
    <mergeCell ref="AT245:AU245"/>
    <mergeCell ref="AV245:AW245"/>
    <mergeCell ref="AV243:AW243"/>
    <mergeCell ref="AX243:AY243"/>
    <mergeCell ref="AA243:AB243"/>
    <mergeCell ref="AC243:AD243"/>
    <mergeCell ref="AE243:AF243"/>
    <mergeCell ref="AG243:AH243"/>
    <mergeCell ref="AI243:AJ243"/>
    <mergeCell ref="AK243:AL243"/>
    <mergeCell ref="N243:O243"/>
    <mergeCell ref="P243:Q243"/>
    <mergeCell ref="R243:S243"/>
    <mergeCell ref="T243:U243"/>
    <mergeCell ref="V243:W243"/>
    <mergeCell ref="X243:Y243"/>
    <mergeCell ref="A245:B245"/>
    <mergeCell ref="C245:D245"/>
    <mergeCell ref="E245:F245"/>
    <mergeCell ref="G245:H245"/>
    <mergeCell ref="I245:J245"/>
    <mergeCell ref="K245:L245"/>
    <mergeCell ref="AN244:AO244"/>
    <mergeCell ref="AP244:AQ244"/>
    <mergeCell ref="AR244:AS244"/>
    <mergeCell ref="AT244:AU244"/>
    <mergeCell ref="AV244:AW244"/>
    <mergeCell ref="AX244:AY244"/>
    <mergeCell ref="AA244:AB244"/>
    <mergeCell ref="AC244:AD244"/>
    <mergeCell ref="AE244:AF244"/>
    <mergeCell ref="AG244:AH244"/>
    <mergeCell ref="AI244:AJ244"/>
    <mergeCell ref="AK244:AL244"/>
    <mergeCell ref="AK242:AL242"/>
    <mergeCell ref="N242:O242"/>
    <mergeCell ref="P242:Q242"/>
    <mergeCell ref="R242:S242"/>
    <mergeCell ref="T242:U242"/>
    <mergeCell ref="V242:W242"/>
    <mergeCell ref="X242:Y242"/>
    <mergeCell ref="A242:B242"/>
    <mergeCell ref="C242:D242"/>
    <mergeCell ref="E242:F242"/>
    <mergeCell ref="G242:H242"/>
    <mergeCell ref="I242:J242"/>
    <mergeCell ref="K242:L242"/>
    <mergeCell ref="AN243:AO243"/>
    <mergeCell ref="AP243:AQ243"/>
    <mergeCell ref="AR243:AS243"/>
    <mergeCell ref="AT243:AU243"/>
    <mergeCell ref="AT241:AU241"/>
    <mergeCell ref="AV241:AW241"/>
    <mergeCell ref="AX241:AY241"/>
    <mergeCell ref="AA241:AB241"/>
    <mergeCell ref="AC241:AD241"/>
    <mergeCell ref="AE241:AF241"/>
    <mergeCell ref="AG241:AH241"/>
    <mergeCell ref="AI241:AJ241"/>
    <mergeCell ref="AK241:AL241"/>
    <mergeCell ref="N241:O241"/>
    <mergeCell ref="P241:Q241"/>
    <mergeCell ref="R241:S241"/>
    <mergeCell ref="T241:U241"/>
    <mergeCell ref="V241:W241"/>
    <mergeCell ref="X241:Y241"/>
    <mergeCell ref="A243:B243"/>
    <mergeCell ref="C243:D243"/>
    <mergeCell ref="E243:F243"/>
    <mergeCell ref="G243:H243"/>
    <mergeCell ref="I243:J243"/>
    <mergeCell ref="K243:L243"/>
    <mergeCell ref="AN242:AO242"/>
    <mergeCell ref="AP242:AQ242"/>
    <mergeCell ref="AR242:AS242"/>
    <mergeCell ref="AT242:AU242"/>
    <mergeCell ref="AV242:AW242"/>
    <mergeCell ref="AX242:AY242"/>
    <mergeCell ref="AA242:AB242"/>
    <mergeCell ref="AC242:AD242"/>
    <mergeCell ref="AE242:AF242"/>
    <mergeCell ref="AG242:AH242"/>
    <mergeCell ref="AI242:AJ242"/>
    <mergeCell ref="AI240:AJ240"/>
    <mergeCell ref="AK240:AL240"/>
    <mergeCell ref="N240:O240"/>
    <mergeCell ref="P240:Q240"/>
    <mergeCell ref="R240:S240"/>
    <mergeCell ref="T240:U240"/>
    <mergeCell ref="V240:W240"/>
    <mergeCell ref="X240:Y240"/>
    <mergeCell ref="A240:B240"/>
    <mergeCell ref="C240:D240"/>
    <mergeCell ref="E240:F240"/>
    <mergeCell ref="G240:H240"/>
    <mergeCell ref="I240:J240"/>
    <mergeCell ref="K240:L240"/>
    <mergeCell ref="AN241:AO241"/>
    <mergeCell ref="AP241:AQ241"/>
    <mergeCell ref="AR241:AS241"/>
    <mergeCell ref="AR239:AS239"/>
    <mergeCell ref="AT239:AU239"/>
    <mergeCell ref="AV239:AW239"/>
    <mergeCell ref="AX239:AY239"/>
    <mergeCell ref="AA239:AB239"/>
    <mergeCell ref="AC239:AD239"/>
    <mergeCell ref="AE239:AF239"/>
    <mergeCell ref="AG239:AH239"/>
    <mergeCell ref="AI239:AJ239"/>
    <mergeCell ref="AK239:AL239"/>
    <mergeCell ref="N239:O239"/>
    <mergeCell ref="P239:Q239"/>
    <mergeCell ref="R239:S239"/>
    <mergeCell ref="T239:U239"/>
    <mergeCell ref="V239:W239"/>
    <mergeCell ref="X239:Y239"/>
    <mergeCell ref="A241:B241"/>
    <mergeCell ref="C241:D241"/>
    <mergeCell ref="E241:F241"/>
    <mergeCell ref="G241:H241"/>
    <mergeCell ref="I241:J241"/>
    <mergeCell ref="K241:L241"/>
    <mergeCell ref="AN240:AO240"/>
    <mergeCell ref="AP240:AQ240"/>
    <mergeCell ref="AR240:AS240"/>
    <mergeCell ref="AT240:AU240"/>
    <mergeCell ref="AV240:AW240"/>
    <mergeCell ref="AX240:AY240"/>
    <mergeCell ref="AA240:AB240"/>
    <mergeCell ref="AC240:AD240"/>
    <mergeCell ref="AE240:AF240"/>
    <mergeCell ref="AG240:AH240"/>
    <mergeCell ref="A239:B239"/>
    <mergeCell ref="C239:D239"/>
    <mergeCell ref="E239:F239"/>
    <mergeCell ref="G239:H239"/>
    <mergeCell ref="I239:J239"/>
    <mergeCell ref="K239:L239"/>
    <mergeCell ref="AN238:AO238"/>
    <mergeCell ref="AP238:AQ238"/>
    <mergeCell ref="AR238:AS238"/>
    <mergeCell ref="AT238:AU238"/>
    <mergeCell ref="AV238:AW238"/>
    <mergeCell ref="AX238:AY238"/>
    <mergeCell ref="AA238:AB238"/>
    <mergeCell ref="AC238:AD238"/>
    <mergeCell ref="AE238:AF238"/>
    <mergeCell ref="AG238:AH238"/>
    <mergeCell ref="AI238:AJ238"/>
    <mergeCell ref="AK238:AL238"/>
    <mergeCell ref="N238:O238"/>
    <mergeCell ref="P238:Q238"/>
    <mergeCell ref="R238:S238"/>
    <mergeCell ref="T238:U238"/>
    <mergeCell ref="V238:W238"/>
    <mergeCell ref="X238:Y238"/>
    <mergeCell ref="A238:B238"/>
    <mergeCell ref="C238:D238"/>
    <mergeCell ref="E238:F238"/>
    <mergeCell ref="G238:H238"/>
    <mergeCell ref="I238:J238"/>
    <mergeCell ref="K238:L238"/>
    <mergeCell ref="AN239:AO239"/>
    <mergeCell ref="AP239:AQ239"/>
    <mergeCell ref="P236:Q236"/>
    <mergeCell ref="R236:S236"/>
    <mergeCell ref="T236:U236"/>
    <mergeCell ref="V236:W236"/>
    <mergeCell ref="X236:Y236"/>
    <mergeCell ref="A236:B236"/>
    <mergeCell ref="C236:D236"/>
    <mergeCell ref="E236:F236"/>
    <mergeCell ref="G236:H236"/>
    <mergeCell ref="I236:J236"/>
    <mergeCell ref="K236:L236"/>
    <mergeCell ref="AN237:AO237"/>
    <mergeCell ref="AP237:AQ237"/>
    <mergeCell ref="AR237:AS237"/>
    <mergeCell ref="AT237:AU237"/>
    <mergeCell ref="AV237:AW237"/>
    <mergeCell ref="AX237:AY237"/>
    <mergeCell ref="AA237:AB237"/>
    <mergeCell ref="AC237:AD237"/>
    <mergeCell ref="AE237:AF237"/>
    <mergeCell ref="AG237:AH237"/>
    <mergeCell ref="AI237:AJ237"/>
    <mergeCell ref="AK237:AL237"/>
    <mergeCell ref="N237:O237"/>
    <mergeCell ref="P237:Q237"/>
    <mergeCell ref="R237:S237"/>
    <mergeCell ref="T237:U237"/>
    <mergeCell ref="V237:W237"/>
    <mergeCell ref="X237:Y237"/>
    <mergeCell ref="AX235:AY235"/>
    <mergeCell ref="AA235:AB235"/>
    <mergeCell ref="AC235:AD235"/>
    <mergeCell ref="AE235:AF235"/>
    <mergeCell ref="AG235:AH235"/>
    <mergeCell ref="AI235:AJ235"/>
    <mergeCell ref="AK235:AL235"/>
    <mergeCell ref="N235:O235"/>
    <mergeCell ref="P235:Q235"/>
    <mergeCell ref="R235:S235"/>
    <mergeCell ref="T235:U235"/>
    <mergeCell ref="V235:W235"/>
    <mergeCell ref="X235:Y235"/>
    <mergeCell ref="A237:B237"/>
    <mergeCell ref="C237:D237"/>
    <mergeCell ref="E237:F237"/>
    <mergeCell ref="G237:H237"/>
    <mergeCell ref="I237:J237"/>
    <mergeCell ref="K237:L237"/>
    <mergeCell ref="AN236:AO236"/>
    <mergeCell ref="AP236:AQ236"/>
    <mergeCell ref="AR236:AS236"/>
    <mergeCell ref="AT236:AU236"/>
    <mergeCell ref="AV236:AW236"/>
    <mergeCell ref="AX236:AY236"/>
    <mergeCell ref="AA236:AB236"/>
    <mergeCell ref="AC236:AD236"/>
    <mergeCell ref="AE236:AF236"/>
    <mergeCell ref="AG236:AH236"/>
    <mergeCell ref="AI236:AJ236"/>
    <mergeCell ref="AK236:AL236"/>
    <mergeCell ref="N236:O236"/>
    <mergeCell ref="N234:O234"/>
    <mergeCell ref="P234:Q234"/>
    <mergeCell ref="R234:S234"/>
    <mergeCell ref="T234:U234"/>
    <mergeCell ref="V234:W234"/>
    <mergeCell ref="X234:Y234"/>
    <mergeCell ref="A234:B234"/>
    <mergeCell ref="C234:D234"/>
    <mergeCell ref="E234:F234"/>
    <mergeCell ref="G234:H234"/>
    <mergeCell ref="I234:J234"/>
    <mergeCell ref="K234:L234"/>
    <mergeCell ref="AN235:AO235"/>
    <mergeCell ref="AP235:AQ235"/>
    <mergeCell ref="AR235:AS235"/>
    <mergeCell ref="AT235:AU235"/>
    <mergeCell ref="AV235:AW235"/>
    <mergeCell ref="AV233:AW233"/>
    <mergeCell ref="AX233:AY233"/>
    <mergeCell ref="AA233:AB233"/>
    <mergeCell ref="AC233:AD233"/>
    <mergeCell ref="AE233:AF233"/>
    <mergeCell ref="AG233:AH233"/>
    <mergeCell ref="AI233:AJ233"/>
    <mergeCell ref="AK233:AL233"/>
    <mergeCell ref="N233:O233"/>
    <mergeCell ref="P233:Q233"/>
    <mergeCell ref="R233:S233"/>
    <mergeCell ref="T233:U233"/>
    <mergeCell ref="V233:W233"/>
    <mergeCell ref="X233:Y233"/>
    <mergeCell ref="A235:B235"/>
    <mergeCell ref="C235:D235"/>
    <mergeCell ref="E235:F235"/>
    <mergeCell ref="G235:H235"/>
    <mergeCell ref="I235:J235"/>
    <mergeCell ref="K235:L235"/>
    <mergeCell ref="AN234:AO234"/>
    <mergeCell ref="AP234:AQ234"/>
    <mergeCell ref="AR234:AS234"/>
    <mergeCell ref="AT234:AU234"/>
    <mergeCell ref="AV234:AW234"/>
    <mergeCell ref="AX234:AY234"/>
    <mergeCell ref="AA234:AB234"/>
    <mergeCell ref="AC234:AD234"/>
    <mergeCell ref="AE234:AF234"/>
    <mergeCell ref="AG234:AH234"/>
    <mergeCell ref="AI234:AJ234"/>
    <mergeCell ref="AK234:AL234"/>
    <mergeCell ref="AK232:AL232"/>
    <mergeCell ref="N232:O232"/>
    <mergeCell ref="P232:Q232"/>
    <mergeCell ref="R232:S232"/>
    <mergeCell ref="T232:U232"/>
    <mergeCell ref="V232:W232"/>
    <mergeCell ref="X232:Y232"/>
    <mergeCell ref="A232:B232"/>
    <mergeCell ref="C232:D232"/>
    <mergeCell ref="E232:F232"/>
    <mergeCell ref="G232:H232"/>
    <mergeCell ref="I232:J232"/>
    <mergeCell ref="K232:L232"/>
    <mergeCell ref="AN233:AO233"/>
    <mergeCell ref="AP233:AQ233"/>
    <mergeCell ref="AR233:AS233"/>
    <mergeCell ref="AT233:AU233"/>
    <mergeCell ref="AT231:AU231"/>
    <mergeCell ref="AV231:AW231"/>
    <mergeCell ref="AX231:AY231"/>
    <mergeCell ref="AA231:AB231"/>
    <mergeCell ref="AC231:AD231"/>
    <mergeCell ref="AE231:AF231"/>
    <mergeCell ref="AG231:AH231"/>
    <mergeCell ref="AI231:AJ231"/>
    <mergeCell ref="AK231:AL231"/>
    <mergeCell ref="N231:O231"/>
    <mergeCell ref="P231:Q231"/>
    <mergeCell ref="R231:S231"/>
    <mergeCell ref="T231:U231"/>
    <mergeCell ref="V231:W231"/>
    <mergeCell ref="X231:Y231"/>
    <mergeCell ref="A233:B233"/>
    <mergeCell ref="C233:D233"/>
    <mergeCell ref="E233:F233"/>
    <mergeCell ref="G233:H233"/>
    <mergeCell ref="I233:J233"/>
    <mergeCell ref="K233:L233"/>
    <mergeCell ref="AN232:AO232"/>
    <mergeCell ref="AP232:AQ232"/>
    <mergeCell ref="AR232:AS232"/>
    <mergeCell ref="AT232:AU232"/>
    <mergeCell ref="AV232:AW232"/>
    <mergeCell ref="AX232:AY232"/>
    <mergeCell ref="AA232:AB232"/>
    <mergeCell ref="AC232:AD232"/>
    <mergeCell ref="AE232:AF232"/>
    <mergeCell ref="AG232:AH232"/>
    <mergeCell ref="AI232:AJ232"/>
    <mergeCell ref="AI230:AJ230"/>
    <mergeCell ref="AK230:AL230"/>
    <mergeCell ref="N230:O230"/>
    <mergeCell ref="P230:Q230"/>
    <mergeCell ref="R230:S230"/>
    <mergeCell ref="T230:U230"/>
    <mergeCell ref="V230:W230"/>
    <mergeCell ref="X230:Y230"/>
    <mergeCell ref="A230:B230"/>
    <mergeCell ref="C230:D230"/>
    <mergeCell ref="E230:F230"/>
    <mergeCell ref="G230:H230"/>
    <mergeCell ref="I230:J230"/>
    <mergeCell ref="K230:L230"/>
    <mergeCell ref="AN231:AO231"/>
    <mergeCell ref="AP231:AQ231"/>
    <mergeCell ref="AR231:AS231"/>
    <mergeCell ref="AR229:AS229"/>
    <mergeCell ref="AT229:AU229"/>
    <mergeCell ref="AV229:AW229"/>
    <mergeCell ref="AX229:AY229"/>
    <mergeCell ref="AA229:AB229"/>
    <mergeCell ref="AC229:AD229"/>
    <mergeCell ref="AE229:AF229"/>
    <mergeCell ref="AG229:AH229"/>
    <mergeCell ref="AI229:AJ229"/>
    <mergeCell ref="AK229:AL229"/>
    <mergeCell ref="N229:O229"/>
    <mergeCell ref="P229:Q229"/>
    <mergeCell ref="R229:S229"/>
    <mergeCell ref="T229:U229"/>
    <mergeCell ref="V229:W229"/>
    <mergeCell ref="X229:Y229"/>
    <mergeCell ref="A231:B231"/>
    <mergeCell ref="C231:D231"/>
    <mergeCell ref="E231:F231"/>
    <mergeCell ref="G231:H231"/>
    <mergeCell ref="I231:J231"/>
    <mergeCell ref="K231:L231"/>
    <mergeCell ref="AN230:AO230"/>
    <mergeCell ref="AP230:AQ230"/>
    <mergeCell ref="AR230:AS230"/>
    <mergeCell ref="AT230:AU230"/>
    <mergeCell ref="AV230:AW230"/>
    <mergeCell ref="AX230:AY230"/>
    <mergeCell ref="AA230:AB230"/>
    <mergeCell ref="AC230:AD230"/>
    <mergeCell ref="AE230:AF230"/>
    <mergeCell ref="AG230:AH230"/>
    <mergeCell ref="A229:B229"/>
    <mergeCell ref="C229:D229"/>
    <mergeCell ref="E229:F229"/>
    <mergeCell ref="G229:H229"/>
    <mergeCell ref="I229:J229"/>
    <mergeCell ref="K229:L229"/>
    <mergeCell ref="AN228:AO228"/>
    <mergeCell ref="AP228:AQ228"/>
    <mergeCell ref="AR228:AS228"/>
    <mergeCell ref="AT228:AU228"/>
    <mergeCell ref="AV228:AW228"/>
    <mergeCell ref="AX228:AY228"/>
    <mergeCell ref="AA228:AB228"/>
    <mergeCell ref="AC228:AD228"/>
    <mergeCell ref="AE228:AF228"/>
    <mergeCell ref="AG228:AH228"/>
    <mergeCell ref="AI228:AJ228"/>
    <mergeCell ref="AK228:AL228"/>
    <mergeCell ref="N228:O228"/>
    <mergeCell ref="P228:Q228"/>
    <mergeCell ref="R228:S228"/>
    <mergeCell ref="T228:U228"/>
    <mergeCell ref="V228:W228"/>
    <mergeCell ref="X228:Y228"/>
    <mergeCell ref="A228:B228"/>
    <mergeCell ref="C228:D228"/>
    <mergeCell ref="E228:F228"/>
    <mergeCell ref="G228:H228"/>
    <mergeCell ref="I228:J228"/>
    <mergeCell ref="K228:L228"/>
    <mergeCell ref="AN229:AO229"/>
    <mergeCell ref="AP229:AQ229"/>
    <mergeCell ref="P226:Q226"/>
    <mergeCell ref="R226:S226"/>
    <mergeCell ref="T226:U226"/>
    <mergeCell ref="V226:W226"/>
    <mergeCell ref="X226:Y226"/>
    <mergeCell ref="A226:B226"/>
    <mergeCell ref="C226:D226"/>
    <mergeCell ref="E226:F226"/>
    <mergeCell ref="G226:H226"/>
    <mergeCell ref="I226:J226"/>
    <mergeCell ref="K226:L226"/>
    <mergeCell ref="AN227:AO227"/>
    <mergeCell ref="AP227:AQ227"/>
    <mergeCell ref="AR227:AS227"/>
    <mergeCell ref="AT227:AU227"/>
    <mergeCell ref="AV227:AW227"/>
    <mergeCell ref="AX227:AY227"/>
    <mergeCell ref="AA227:AB227"/>
    <mergeCell ref="AC227:AD227"/>
    <mergeCell ref="AE227:AF227"/>
    <mergeCell ref="AG227:AH227"/>
    <mergeCell ref="AI227:AJ227"/>
    <mergeCell ref="AK227:AL227"/>
    <mergeCell ref="N227:O227"/>
    <mergeCell ref="P227:Q227"/>
    <mergeCell ref="R227:S227"/>
    <mergeCell ref="T227:U227"/>
    <mergeCell ref="V227:W227"/>
    <mergeCell ref="X227:Y227"/>
    <mergeCell ref="AX225:AY225"/>
    <mergeCell ref="AA225:AB225"/>
    <mergeCell ref="AC225:AD225"/>
    <mergeCell ref="AE225:AF225"/>
    <mergeCell ref="AG225:AH225"/>
    <mergeCell ref="AI225:AJ225"/>
    <mergeCell ref="AK225:AL225"/>
    <mergeCell ref="N225:O225"/>
    <mergeCell ref="P225:Q225"/>
    <mergeCell ref="R225:S225"/>
    <mergeCell ref="T225:U225"/>
    <mergeCell ref="V225:W225"/>
    <mergeCell ref="X225:Y225"/>
    <mergeCell ref="A227:B227"/>
    <mergeCell ref="C227:D227"/>
    <mergeCell ref="E227:F227"/>
    <mergeCell ref="G227:H227"/>
    <mergeCell ref="I227:J227"/>
    <mergeCell ref="K227:L227"/>
    <mergeCell ref="AN226:AO226"/>
    <mergeCell ref="AP226:AQ226"/>
    <mergeCell ref="AR226:AS226"/>
    <mergeCell ref="AT226:AU226"/>
    <mergeCell ref="AV226:AW226"/>
    <mergeCell ref="AX226:AY226"/>
    <mergeCell ref="AA226:AB226"/>
    <mergeCell ref="AC226:AD226"/>
    <mergeCell ref="AE226:AF226"/>
    <mergeCell ref="AG226:AH226"/>
    <mergeCell ref="AI226:AJ226"/>
    <mergeCell ref="AK226:AL226"/>
    <mergeCell ref="N226:O226"/>
    <mergeCell ref="N224:O224"/>
    <mergeCell ref="P224:Q224"/>
    <mergeCell ref="R224:S224"/>
    <mergeCell ref="T224:U224"/>
    <mergeCell ref="V224:W224"/>
    <mergeCell ref="X224:Y224"/>
    <mergeCell ref="A224:B224"/>
    <mergeCell ref="C224:D224"/>
    <mergeCell ref="E224:F224"/>
    <mergeCell ref="G224:H224"/>
    <mergeCell ref="I224:J224"/>
    <mergeCell ref="K224:L224"/>
    <mergeCell ref="AN225:AO225"/>
    <mergeCell ref="AP225:AQ225"/>
    <mergeCell ref="AR225:AS225"/>
    <mergeCell ref="AT225:AU225"/>
    <mergeCell ref="AV225:AW225"/>
    <mergeCell ref="AV223:AW223"/>
    <mergeCell ref="AX223:AY223"/>
    <mergeCell ref="AA223:AB223"/>
    <mergeCell ref="AC223:AD223"/>
    <mergeCell ref="AE223:AF223"/>
    <mergeCell ref="AG223:AH223"/>
    <mergeCell ref="AI223:AJ223"/>
    <mergeCell ref="AK223:AL223"/>
    <mergeCell ref="N223:O223"/>
    <mergeCell ref="P223:Q223"/>
    <mergeCell ref="R223:S223"/>
    <mergeCell ref="T223:U223"/>
    <mergeCell ref="V223:W223"/>
    <mergeCell ref="X223:Y223"/>
    <mergeCell ref="A225:B225"/>
    <mergeCell ref="C225:D225"/>
    <mergeCell ref="E225:F225"/>
    <mergeCell ref="G225:H225"/>
    <mergeCell ref="I225:J225"/>
    <mergeCell ref="K225:L225"/>
    <mergeCell ref="AN224:AO224"/>
    <mergeCell ref="AP224:AQ224"/>
    <mergeCell ref="AR224:AS224"/>
    <mergeCell ref="AT224:AU224"/>
    <mergeCell ref="AV224:AW224"/>
    <mergeCell ref="AX224:AY224"/>
    <mergeCell ref="AA224:AB224"/>
    <mergeCell ref="AC224:AD224"/>
    <mergeCell ref="AE224:AF224"/>
    <mergeCell ref="AG224:AH224"/>
    <mergeCell ref="AI224:AJ224"/>
    <mergeCell ref="AK224:AL224"/>
    <mergeCell ref="AK222:AL222"/>
    <mergeCell ref="N222:O222"/>
    <mergeCell ref="P222:Q222"/>
    <mergeCell ref="R222:S222"/>
    <mergeCell ref="T222:U222"/>
    <mergeCell ref="V222:W222"/>
    <mergeCell ref="X222:Y222"/>
    <mergeCell ref="A222:B222"/>
    <mergeCell ref="C222:D222"/>
    <mergeCell ref="E222:F222"/>
    <mergeCell ref="G222:H222"/>
    <mergeCell ref="I222:J222"/>
    <mergeCell ref="K222:L222"/>
    <mergeCell ref="AN223:AO223"/>
    <mergeCell ref="AP223:AQ223"/>
    <mergeCell ref="AR223:AS223"/>
    <mergeCell ref="AT223:AU223"/>
    <mergeCell ref="AT221:AU221"/>
    <mergeCell ref="AV221:AW221"/>
    <mergeCell ref="AX221:AY221"/>
    <mergeCell ref="AA221:AB221"/>
    <mergeCell ref="AC221:AD221"/>
    <mergeCell ref="AE221:AF221"/>
    <mergeCell ref="AG221:AH221"/>
    <mergeCell ref="AI221:AJ221"/>
    <mergeCell ref="AK221:AL221"/>
    <mergeCell ref="N221:O221"/>
    <mergeCell ref="P221:Q221"/>
    <mergeCell ref="R221:S221"/>
    <mergeCell ref="T221:U221"/>
    <mergeCell ref="V221:W221"/>
    <mergeCell ref="X221:Y221"/>
    <mergeCell ref="A223:B223"/>
    <mergeCell ref="C223:D223"/>
    <mergeCell ref="E223:F223"/>
    <mergeCell ref="G223:H223"/>
    <mergeCell ref="I223:J223"/>
    <mergeCell ref="K223:L223"/>
    <mergeCell ref="AN222:AO222"/>
    <mergeCell ref="AP222:AQ222"/>
    <mergeCell ref="AR222:AS222"/>
    <mergeCell ref="AT222:AU222"/>
    <mergeCell ref="AV222:AW222"/>
    <mergeCell ref="AX222:AY222"/>
    <mergeCell ref="AA222:AB222"/>
    <mergeCell ref="AC222:AD222"/>
    <mergeCell ref="AE222:AF222"/>
    <mergeCell ref="AG222:AH222"/>
    <mergeCell ref="AI222:AJ222"/>
    <mergeCell ref="AI220:AJ220"/>
    <mergeCell ref="AK220:AL220"/>
    <mergeCell ref="N220:O220"/>
    <mergeCell ref="P220:Q220"/>
    <mergeCell ref="R220:S220"/>
    <mergeCell ref="T220:U220"/>
    <mergeCell ref="V220:W220"/>
    <mergeCell ref="X220:Y220"/>
    <mergeCell ref="A220:B220"/>
    <mergeCell ref="C220:D220"/>
    <mergeCell ref="E220:F220"/>
    <mergeCell ref="G220:H220"/>
    <mergeCell ref="I220:J220"/>
    <mergeCell ref="K220:L220"/>
    <mergeCell ref="AN221:AO221"/>
    <mergeCell ref="AP221:AQ221"/>
    <mergeCell ref="AR221:AS221"/>
    <mergeCell ref="AR219:AS219"/>
    <mergeCell ref="AT219:AU219"/>
    <mergeCell ref="AV219:AW219"/>
    <mergeCell ref="AX219:AY219"/>
    <mergeCell ref="AA219:AB219"/>
    <mergeCell ref="AC219:AD219"/>
    <mergeCell ref="AE219:AF219"/>
    <mergeCell ref="AG219:AH219"/>
    <mergeCell ref="AI219:AJ219"/>
    <mergeCell ref="AK219:AL219"/>
    <mergeCell ref="N219:O219"/>
    <mergeCell ref="P219:Q219"/>
    <mergeCell ref="R219:S219"/>
    <mergeCell ref="T219:U219"/>
    <mergeCell ref="V219:W219"/>
    <mergeCell ref="X219:Y219"/>
    <mergeCell ref="A221:B221"/>
    <mergeCell ref="C221:D221"/>
    <mergeCell ref="E221:F221"/>
    <mergeCell ref="G221:H221"/>
    <mergeCell ref="I221:J221"/>
    <mergeCell ref="K221:L221"/>
    <mergeCell ref="AN220:AO220"/>
    <mergeCell ref="AP220:AQ220"/>
    <mergeCell ref="AR220:AS220"/>
    <mergeCell ref="AT220:AU220"/>
    <mergeCell ref="AV220:AW220"/>
    <mergeCell ref="AX220:AY220"/>
    <mergeCell ref="AA220:AB220"/>
    <mergeCell ref="AC220:AD220"/>
    <mergeCell ref="AE220:AF220"/>
    <mergeCell ref="AG220:AH220"/>
    <mergeCell ref="A219:B219"/>
    <mergeCell ref="C219:D219"/>
    <mergeCell ref="E219:F219"/>
    <mergeCell ref="G219:H219"/>
    <mergeCell ref="I219:J219"/>
    <mergeCell ref="K219:L219"/>
    <mergeCell ref="AN218:AO218"/>
    <mergeCell ref="AP218:AQ218"/>
    <mergeCell ref="AR218:AS218"/>
    <mergeCell ref="AT218:AU218"/>
    <mergeCell ref="AV218:AW218"/>
    <mergeCell ref="AX218:AY218"/>
    <mergeCell ref="AA218:AB218"/>
    <mergeCell ref="AC218:AD218"/>
    <mergeCell ref="AE218:AF218"/>
    <mergeCell ref="AG218:AH218"/>
    <mergeCell ref="AI218:AJ218"/>
    <mergeCell ref="AK218:AL218"/>
    <mergeCell ref="N218:O218"/>
    <mergeCell ref="P218:Q218"/>
    <mergeCell ref="R218:S218"/>
    <mergeCell ref="T218:U218"/>
    <mergeCell ref="V218:W218"/>
    <mergeCell ref="X218:Y218"/>
    <mergeCell ref="A218:B218"/>
    <mergeCell ref="C218:D218"/>
    <mergeCell ref="E218:F218"/>
    <mergeCell ref="G218:H218"/>
    <mergeCell ref="I218:J218"/>
    <mergeCell ref="K218:L218"/>
    <mergeCell ref="AN219:AO219"/>
    <mergeCell ref="AP219:AQ219"/>
    <mergeCell ref="P216:Q216"/>
    <mergeCell ref="R216:S216"/>
    <mergeCell ref="T216:U216"/>
    <mergeCell ref="V216:W216"/>
    <mergeCell ref="X216:Y216"/>
    <mergeCell ref="A216:B216"/>
    <mergeCell ref="C216:D216"/>
    <mergeCell ref="E216:F216"/>
    <mergeCell ref="G216:H216"/>
    <mergeCell ref="I216:J216"/>
    <mergeCell ref="K216:L216"/>
    <mergeCell ref="AN217:AO217"/>
    <mergeCell ref="AP217:AQ217"/>
    <mergeCell ref="AR217:AS217"/>
    <mergeCell ref="AT217:AU217"/>
    <mergeCell ref="AV217:AW217"/>
    <mergeCell ref="AX217:AY217"/>
    <mergeCell ref="AA217:AB217"/>
    <mergeCell ref="AC217:AD217"/>
    <mergeCell ref="AE217:AF217"/>
    <mergeCell ref="AG217:AH217"/>
    <mergeCell ref="AI217:AJ217"/>
    <mergeCell ref="AK217:AL217"/>
    <mergeCell ref="N217:O217"/>
    <mergeCell ref="P217:Q217"/>
    <mergeCell ref="R217:S217"/>
    <mergeCell ref="T217:U217"/>
    <mergeCell ref="V217:W217"/>
    <mergeCell ref="X217:Y217"/>
    <mergeCell ref="AX215:AY215"/>
    <mergeCell ref="AA215:AB215"/>
    <mergeCell ref="AC215:AD215"/>
    <mergeCell ref="AE215:AF215"/>
    <mergeCell ref="AG215:AH215"/>
    <mergeCell ref="AI215:AJ215"/>
    <mergeCell ref="AK215:AL215"/>
    <mergeCell ref="N215:O215"/>
    <mergeCell ref="P215:Q215"/>
    <mergeCell ref="R215:S215"/>
    <mergeCell ref="T215:U215"/>
    <mergeCell ref="V215:W215"/>
    <mergeCell ref="X215:Y215"/>
    <mergeCell ref="A217:B217"/>
    <mergeCell ref="C217:D217"/>
    <mergeCell ref="E217:F217"/>
    <mergeCell ref="G217:H217"/>
    <mergeCell ref="I217:J217"/>
    <mergeCell ref="K217:L217"/>
    <mergeCell ref="AN216:AO216"/>
    <mergeCell ref="AP216:AQ216"/>
    <mergeCell ref="AR216:AS216"/>
    <mergeCell ref="AT216:AU216"/>
    <mergeCell ref="AV216:AW216"/>
    <mergeCell ref="AX216:AY216"/>
    <mergeCell ref="AA216:AB216"/>
    <mergeCell ref="AC216:AD216"/>
    <mergeCell ref="AE216:AF216"/>
    <mergeCell ref="AG216:AH216"/>
    <mergeCell ref="AI216:AJ216"/>
    <mergeCell ref="AK216:AL216"/>
    <mergeCell ref="N216:O216"/>
    <mergeCell ref="N214:O214"/>
    <mergeCell ref="P214:Q214"/>
    <mergeCell ref="R214:S214"/>
    <mergeCell ref="T214:U214"/>
    <mergeCell ref="V214:W214"/>
    <mergeCell ref="X214:Y214"/>
    <mergeCell ref="A214:B214"/>
    <mergeCell ref="C214:D214"/>
    <mergeCell ref="E214:F214"/>
    <mergeCell ref="G214:H214"/>
    <mergeCell ref="I214:J214"/>
    <mergeCell ref="K214:L214"/>
    <mergeCell ref="AN215:AO215"/>
    <mergeCell ref="AP215:AQ215"/>
    <mergeCell ref="AR215:AS215"/>
    <mergeCell ref="AT215:AU215"/>
    <mergeCell ref="AV215:AW215"/>
    <mergeCell ref="AV213:AW213"/>
    <mergeCell ref="AX213:AY213"/>
    <mergeCell ref="AA213:AB213"/>
    <mergeCell ref="AC213:AD213"/>
    <mergeCell ref="AE213:AF213"/>
    <mergeCell ref="AG213:AH213"/>
    <mergeCell ref="AI213:AJ213"/>
    <mergeCell ref="AK213:AL213"/>
    <mergeCell ref="N213:O213"/>
    <mergeCell ref="P213:Q213"/>
    <mergeCell ref="R213:S213"/>
    <mergeCell ref="T213:U213"/>
    <mergeCell ref="V213:W213"/>
    <mergeCell ref="X213:Y213"/>
    <mergeCell ref="A215:B215"/>
    <mergeCell ref="C215:D215"/>
    <mergeCell ref="E215:F215"/>
    <mergeCell ref="G215:H215"/>
    <mergeCell ref="I215:J215"/>
    <mergeCell ref="K215:L215"/>
    <mergeCell ref="AN214:AO214"/>
    <mergeCell ref="AP214:AQ214"/>
    <mergeCell ref="AR214:AS214"/>
    <mergeCell ref="AT214:AU214"/>
    <mergeCell ref="AV214:AW214"/>
    <mergeCell ref="AX214:AY214"/>
    <mergeCell ref="AA214:AB214"/>
    <mergeCell ref="AC214:AD214"/>
    <mergeCell ref="AE214:AF214"/>
    <mergeCell ref="AG214:AH214"/>
    <mergeCell ref="AI214:AJ214"/>
    <mergeCell ref="AK214:AL214"/>
    <mergeCell ref="AK212:AL212"/>
    <mergeCell ref="N212:O212"/>
    <mergeCell ref="P212:Q212"/>
    <mergeCell ref="R212:S212"/>
    <mergeCell ref="T212:U212"/>
    <mergeCell ref="V212:W212"/>
    <mergeCell ref="X212:Y212"/>
    <mergeCell ref="A212:B212"/>
    <mergeCell ref="C212:D212"/>
    <mergeCell ref="E212:F212"/>
    <mergeCell ref="G212:H212"/>
    <mergeCell ref="I212:J212"/>
    <mergeCell ref="K212:L212"/>
    <mergeCell ref="AN213:AO213"/>
    <mergeCell ref="AP213:AQ213"/>
    <mergeCell ref="AR213:AS213"/>
    <mergeCell ref="AT213:AU213"/>
    <mergeCell ref="AT211:AU211"/>
    <mergeCell ref="AV211:AW211"/>
    <mergeCell ref="AX211:AY211"/>
    <mergeCell ref="AA211:AB211"/>
    <mergeCell ref="AC211:AD211"/>
    <mergeCell ref="AE211:AF211"/>
    <mergeCell ref="AG211:AH211"/>
    <mergeCell ref="AI211:AJ211"/>
    <mergeCell ref="AK211:AL211"/>
    <mergeCell ref="N211:O211"/>
    <mergeCell ref="P211:Q211"/>
    <mergeCell ref="R211:S211"/>
    <mergeCell ref="T211:U211"/>
    <mergeCell ref="V211:W211"/>
    <mergeCell ref="X211:Y211"/>
    <mergeCell ref="A213:B213"/>
    <mergeCell ref="C213:D213"/>
    <mergeCell ref="E213:F213"/>
    <mergeCell ref="G213:H213"/>
    <mergeCell ref="I213:J213"/>
    <mergeCell ref="K213:L213"/>
    <mergeCell ref="AN212:AO212"/>
    <mergeCell ref="AP212:AQ212"/>
    <mergeCell ref="AR212:AS212"/>
    <mergeCell ref="AT212:AU212"/>
    <mergeCell ref="AV212:AW212"/>
    <mergeCell ref="AX212:AY212"/>
    <mergeCell ref="AA212:AB212"/>
    <mergeCell ref="AC212:AD212"/>
    <mergeCell ref="AE212:AF212"/>
    <mergeCell ref="AG212:AH212"/>
    <mergeCell ref="AI212:AJ212"/>
    <mergeCell ref="AI210:AJ210"/>
    <mergeCell ref="AK210:AL210"/>
    <mergeCell ref="N210:O210"/>
    <mergeCell ref="P210:Q210"/>
    <mergeCell ref="R210:S210"/>
    <mergeCell ref="T210:U210"/>
    <mergeCell ref="V210:W210"/>
    <mergeCell ref="X210:Y210"/>
    <mergeCell ref="A210:B210"/>
    <mergeCell ref="C210:D210"/>
    <mergeCell ref="E210:F210"/>
    <mergeCell ref="G210:H210"/>
    <mergeCell ref="I210:J210"/>
    <mergeCell ref="K210:L210"/>
    <mergeCell ref="AN211:AO211"/>
    <mergeCell ref="AP211:AQ211"/>
    <mergeCell ref="AR211:AS211"/>
    <mergeCell ref="AR209:AS209"/>
    <mergeCell ref="AT209:AU209"/>
    <mergeCell ref="AV209:AW209"/>
    <mergeCell ref="AX209:AY209"/>
    <mergeCell ref="AA209:AB209"/>
    <mergeCell ref="AC209:AD209"/>
    <mergeCell ref="AE209:AF209"/>
    <mergeCell ref="AG209:AH209"/>
    <mergeCell ref="AI209:AJ209"/>
    <mergeCell ref="AK209:AL209"/>
    <mergeCell ref="N209:O209"/>
    <mergeCell ref="P209:Q209"/>
    <mergeCell ref="R209:S209"/>
    <mergeCell ref="T209:U209"/>
    <mergeCell ref="V209:W209"/>
    <mergeCell ref="X209:Y209"/>
    <mergeCell ref="A211:B211"/>
    <mergeCell ref="C211:D211"/>
    <mergeCell ref="E211:F211"/>
    <mergeCell ref="G211:H211"/>
    <mergeCell ref="I211:J211"/>
    <mergeCell ref="K211:L211"/>
    <mergeCell ref="AN210:AO210"/>
    <mergeCell ref="AP210:AQ210"/>
    <mergeCell ref="AR210:AS210"/>
    <mergeCell ref="AT210:AU210"/>
    <mergeCell ref="AV210:AW210"/>
    <mergeCell ref="AX210:AY210"/>
    <mergeCell ref="AA210:AB210"/>
    <mergeCell ref="AC210:AD210"/>
    <mergeCell ref="AE210:AF210"/>
    <mergeCell ref="AG210:AH210"/>
    <mergeCell ref="A209:B209"/>
    <mergeCell ref="C209:D209"/>
    <mergeCell ref="E209:F209"/>
    <mergeCell ref="G209:H209"/>
    <mergeCell ref="I209:J209"/>
    <mergeCell ref="K209:L209"/>
    <mergeCell ref="AN208:AO208"/>
    <mergeCell ref="AP208:AQ208"/>
    <mergeCell ref="AR208:AS208"/>
    <mergeCell ref="AT208:AU208"/>
    <mergeCell ref="AV208:AW208"/>
    <mergeCell ref="AX208:AY208"/>
    <mergeCell ref="AA208:AB208"/>
    <mergeCell ref="AC208:AD208"/>
    <mergeCell ref="AE208:AF208"/>
    <mergeCell ref="AG208:AH208"/>
    <mergeCell ref="AI208:AJ208"/>
    <mergeCell ref="AK208:AL208"/>
    <mergeCell ref="N208:O208"/>
    <mergeCell ref="P208:Q208"/>
    <mergeCell ref="R208:S208"/>
    <mergeCell ref="T208:U208"/>
    <mergeCell ref="V208:W208"/>
    <mergeCell ref="X208:Y208"/>
    <mergeCell ref="A208:B208"/>
    <mergeCell ref="C208:D208"/>
    <mergeCell ref="E208:F208"/>
    <mergeCell ref="G208:H208"/>
    <mergeCell ref="I208:J208"/>
    <mergeCell ref="K208:L208"/>
    <mergeCell ref="AN209:AO209"/>
    <mergeCell ref="AP209:AQ209"/>
    <mergeCell ref="AV205:AW205"/>
    <mergeCell ref="A207:L207"/>
    <mergeCell ref="N207:Y207"/>
    <mergeCell ref="AA207:AL207"/>
    <mergeCell ref="AN207:AY207"/>
    <mergeCell ref="A205:F205"/>
    <mergeCell ref="G205:H205"/>
    <mergeCell ref="N205:S205"/>
    <mergeCell ref="T205:U205"/>
    <mergeCell ref="AN204:AO204"/>
    <mergeCell ref="AP204:AQ204"/>
    <mergeCell ref="AR204:AS204"/>
    <mergeCell ref="AT204:AU204"/>
    <mergeCell ref="AV204:AW204"/>
    <mergeCell ref="AX204:AY204"/>
    <mergeCell ref="AN203:AO203"/>
    <mergeCell ref="AP203:AQ203"/>
    <mergeCell ref="AR203:AS203"/>
    <mergeCell ref="AT203:AU203"/>
    <mergeCell ref="AV203:AW203"/>
    <mergeCell ref="AX203:AY203"/>
    <mergeCell ref="AT205:AU205"/>
    <mergeCell ref="AA205:AF205"/>
    <mergeCell ref="AG205:AH205"/>
    <mergeCell ref="AV202:AW202"/>
    <mergeCell ref="AX202:AY202"/>
    <mergeCell ref="AN201:AO201"/>
    <mergeCell ref="AP201:AQ201"/>
    <mergeCell ref="AR201:AS201"/>
    <mergeCell ref="AT201:AU201"/>
    <mergeCell ref="AV201:AW201"/>
    <mergeCell ref="AX201:AY201"/>
    <mergeCell ref="AN200:AO200"/>
    <mergeCell ref="AP200:AQ200"/>
    <mergeCell ref="AR200:AS200"/>
    <mergeCell ref="AT200:AU200"/>
    <mergeCell ref="AV200:AW200"/>
    <mergeCell ref="AX200:AY200"/>
    <mergeCell ref="AN199:AO199"/>
    <mergeCell ref="AP199:AQ199"/>
    <mergeCell ref="AR199:AS199"/>
    <mergeCell ref="AT199:AU199"/>
    <mergeCell ref="AV199:AW199"/>
    <mergeCell ref="AX199:AY199"/>
    <mergeCell ref="AN202:AO202"/>
    <mergeCell ref="AP202:AQ202"/>
    <mergeCell ref="AR202:AS202"/>
    <mergeCell ref="AT202:AU202"/>
    <mergeCell ref="AV198:AW198"/>
    <mergeCell ref="AX198:AY198"/>
    <mergeCell ref="AN197:AO197"/>
    <mergeCell ref="AP197:AQ197"/>
    <mergeCell ref="AR197:AS197"/>
    <mergeCell ref="AT197:AU197"/>
    <mergeCell ref="AV197:AW197"/>
    <mergeCell ref="AX197:AY197"/>
    <mergeCell ref="AN196:AO196"/>
    <mergeCell ref="AP196:AQ196"/>
    <mergeCell ref="AR196:AS196"/>
    <mergeCell ref="AT196:AU196"/>
    <mergeCell ref="AV196:AW196"/>
    <mergeCell ref="AX196:AY196"/>
    <mergeCell ref="AN195:AO195"/>
    <mergeCell ref="AP195:AQ195"/>
    <mergeCell ref="AR195:AS195"/>
    <mergeCell ref="AT195:AU195"/>
    <mergeCell ref="AV195:AW195"/>
    <mergeCell ref="AX195:AY195"/>
    <mergeCell ref="AN198:AO198"/>
    <mergeCell ref="AP198:AQ198"/>
    <mergeCell ref="AR198:AS198"/>
    <mergeCell ref="AT198:AU198"/>
    <mergeCell ref="AV194:AW194"/>
    <mergeCell ref="AX194:AY194"/>
    <mergeCell ref="AN193:AO193"/>
    <mergeCell ref="AP193:AQ193"/>
    <mergeCell ref="AR193:AS193"/>
    <mergeCell ref="AT193:AU193"/>
    <mergeCell ref="AV193:AW193"/>
    <mergeCell ref="AX193:AY193"/>
    <mergeCell ref="AN192:AO192"/>
    <mergeCell ref="AP192:AQ192"/>
    <mergeCell ref="AR192:AS192"/>
    <mergeCell ref="AT192:AU192"/>
    <mergeCell ref="AV192:AW192"/>
    <mergeCell ref="AX192:AY192"/>
    <mergeCell ref="AN191:AO191"/>
    <mergeCell ref="AP191:AQ191"/>
    <mergeCell ref="AR191:AS191"/>
    <mergeCell ref="AT191:AU191"/>
    <mergeCell ref="AV191:AW191"/>
    <mergeCell ref="AX191:AY191"/>
    <mergeCell ref="AN194:AO194"/>
    <mergeCell ref="AP194:AQ194"/>
    <mergeCell ref="AR194:AS194"/>
    <mergeCell ref="AT194:AU194"/>
    <mergeCell ref="AT190:AU190"/>
    <mergeCell ref="AV190:AW190"/>
    <mergeCell ref="AX190:AY190"/>
    <mergeCell ref="AN189:AO189"/>
    <mergeCell ref="AP189:AQ189"/>
    <mergeCell ref="AR189:AS189"/>
    <mergeCell ref="AT189:AU189"/>
    <mergeCell ref="AV189:AW189"/>
    <mergeCell ref="AX189:AY189"/>
    <mergeCell ref="AN188:AO188"/>
    <mergeCell ref="AP188:AQ188"/>
    <mergeCell ref="AR188:AS188"/>
    <mergeCell ref="AT188:AU188"/>
    <mergeCell ref="AV188:AW188"/>
    <mergeCell ref="AX188:AY188"/>
    <mergeCell ref="AN187:AO187"/>
    <mergeCell ref="AP187:AQ187"/>
    <mergeCell ref="AR187:AS187"/>
    <mergeCell ref="AT187:AU187"/>
    <mergeCell ref="AV187:AW187"/>
    <mergeCell ref="AX187:AY187"/>
    <mergeCell ref="AN190:AO190"/>
    <mergeCell ref="AP190:AQ190"/>
    <mergeCell ref="AR190:AS190"/>
    <mergeCell ref="AN186:AO186"/>
    <mergeCell ref="AP186:AQ186"/>
    <mergeCell ref="AR186:AS186"/>
    <mergeCell ref="AT186:AU186"/>
    <mergeCell ref="AV186:AW186"/>
    <mergeCell ref="AX186:AY186"/>
    <mergeCell ref="AN185:AO185"/>
    <mergeCell ref="AP185:AQ185"/>
    <mergeCell ref="AR185:AS185"/>
    <mergeCell ref="AT185:AU185"/>
    <mergeCell ref="AV185:AW185"/>
    <mergeCell ref="AX185:AY185"/>
    <mergeCell ref="AN184:AO184"/>
    <mergeCell ref="AP184:AQ184"/>
    <mergeCell ref="AR184:AS184"/>
    <mergeCell ref="AT184:AU184"/>
    <mergeCell ref="AV184:AW184"/>
    <mergeCell ref="AX184:AY184"/>
    <mergeCell ref="AN183:AO183"/>
    <mergeCell ref="AP183:AQ183"/>
    <mergeCell ref="AR183:AS183"/>
    <mergeCell ref="AT183:AU183"/>
    <mergeCell ref="AV183:AW183"/>
    <mergeCell ref="AX183:AY183"/>
    <mergeCell ref="AN182:AO182"/>
    <mergeCell ref="AP182:AQ182"/>
    <mergeCell ref="AR182:AS182"/>
    <mergeCell ref="AT182:AU182"/>
    <mergeCell ref="AV182:AW182"/>
    <mergeCell ref="AX182:AY182"/>
    <mergeCell ref="AN181:AO181"/>
    <mergeCell ref="AP181:AQ181"/>
    <mergeCell ref="AR181:AS181"/>
    <mergeCell ref="AT181:AU181"/>
    <mergeCell ref="AV181:AW181"/>
    <mergeCell ref="AX181:AY181"/>
    <mergeCell ref="AN180:AO180"/>
    <mergeCell ref="AP180:AQ180"/>
    <mergeCell ref="AR180:AS180"/>
    <mergeCell ref="AT180:AU180"/>
    <mergeCell ref="AV180:AW180"/>
    <mergeCell ref="AX180:AY180"/>
    <mergeCell ref="AN179:AO179"/>
    <mergeCell ref="AP179:AQ179"/>
    <mergeCell ref="AR179:AS179"/>
    <mergeCell ref="AT179:AU179"/>
    <mergeCell ref="AV179:AW179"/>
    <mergeCell ref="AX179:AY179"/>
    <mergeCell ref="AN178:AO178"/>
    <mergeCell ref="AP178:AQ178"/>
    <mergeCell ref="AR178:AS178"/>
    <mergeCell ref="AT178:AU178"/>
    <mergeCell ref="AV178:AW178"/>
    <mergeCell ref="AX178:AY178"/>
    <mergeCell ref="AN177:AO177"/>
    <mergeCell ref="AP177:AQ177"/>
    <mergeCell ref="AR177:AS177"/>
    <mergeCell ref="AT177:AU177"/>
    <mergeCell ref="AV177:AW177"/>
    <mergeCell ref="AX177:AY177"/>
    <mergeCell ref="AN176:AO176"/>
    <mergeCell ref="AP176:AQ176"/>
    <mergeCell ref="AR176:AS176"/>
    <mergeCell ref="AT176:AU176"/>
    <mergeCell ref="AV176:AW176"/>
    <mergeCell ref="AX176:AY176"/>
    <mergeCell ref="AN175:AO175"/>
    <mergeCell ref="AP175:AQ175"/>
    <mergeCell ref="AR175:AS175"/>
    <mergeCell ref="AT175:AU175"/>
    <mergeCell ref="AV175:AW175"/>
    <mergeCell ref="AX175:AY175"/>
    <mergeCell ref="AN174:AO174"/>
    <mergeCell ref="AP174:AQ174"/>
    <mergeCell ref="AR174:AS174"/>
    <mergeCell ref="AT174:AU174"/>
    <mergeCell ref="AV174:AW174"/>
    <mergeCell ref="AX174:AY174"/>
    <mergeCell ref="AN173:AO173"/>
    <mergeCell ref="AP173:AQ173"/>
    <mergeCell ref="AR173:AS173"/>
    <mergeCell ref="AT173:AU173"/>
    <mergeCell ref="AV173:AW173"/>
    <mergeCell ref="AX173:AY173"/>
    <mergeCell ref="AN172:AO172"/>
    <mergeCell ref="AP172:AQ172"/>
    <mergeCell ref="AR172:AS172"/>
    <mergeCell ref="AT172:AU172"/>
    <mergeCell ref="AV172:AW172"/>
    <mergeCell ref="AX172:AY172"/>
    <mergeCell ref="AN171:AO171"/>
    <mergeCell ref="AP171:AQ171"/>
    <mergeCell ref="AR171:AS171"/>
    <mergeCell ref="AT171:AU171"/>
    <mergeCell ref="AV171:AW171"/>
    <mergeCell ref="AX171:AY171"/>
    <mergeCell ref="AN170:AO170"/>
    <mergeCell ref="AP170:AQ170"/>
    <mergeCell ref="AR170:AS170"/>
    <mergeCell ref="AT170:AU170"/>
    <mergeCell ref="AV170:AW170"/>
    <mergeCell ref="AX170:AY170"/>
    <mergeCell ref="AN169:AO169"/>
    <mergeCell ref="AP169:AQ169"/>
    <mergeCell ref="AR169:AS169"/>
    <mergeCell ref="AT169:AU169"/>
    <mergeCell ref="AV169:AW169"/>
    <mergeCell ref="AX169:AY169"/>
    <mergeCell ref="AN168:AO168"/>
    <mergeCell ref="AP168:AQ168"/>
    <mergeCell ref="AR168:AS168"/>
    <mergeCell ref="AT168:AU168"/>
    <mergeCell ref="AV168:AW168"/>
    <mergeCell ref="AX168:AY168"/>
    <mergeCell ref="AN167:AO167"/>
    <mergeCell ref="AP167:AQ167"/>
    <mergeCell ref="AR167:AS167"/>
    <mergeCell ref="AT167:AU167"/>
    <mergeCell ref="AV167:AW167"/>
    <mergeCell ref="AX167:AY167"/>
    <mergeCell ref="AN166:AO166"/>
    <mergeCell ref="AP166:AQ166"/>
    <mergeCell ref="AR166:AS166"/>
    <mergeCell ref="AT166:AU166"/>
    <mergeCell ref="AV166:AW166"/>
    <mergeCell ref="AX166:AY166"/>
    <mergeCell ref="AN165:AO165"/>
    <mergeCell ref="AP165:AQ165"/>
    <mergeCell ref="AR165:AS165"/>
    <mergeCell ref="AT165:AU165"/>
    <mergeCell ref="AV165:AW165"/>
    <mergeCell ref="AX165:AY165"/>
    <mergeCell ref="AN164:AO164"/>
    <mergeCell ref="AP164:AQ164"/>
    <mergeCell ref="AR164:AS164"/>
    <mergeCell ref="AT164:AU164"/>
    <mergeCell ref="AV164:AW164"/>
    <mergeCell ref="AX164:AY164"/>
    <mergeCell ref="AN163:AO163"/>
    <mergeCell ref="AP163:AQ163"/>
    <mergeCell ref="AR163:AS163"/>
    <mergeCell ref="AT163:AU163"/>
    <mergeCell ref="AV163:AW163"/>
    <mergeCell ref="AX163:AY163"/>
    <mergeCell ref="AN162:AO162"/>
    <mergeCell ref="AP162:AQ162"/>
    <mergeCell ref="AR162:AS162"/>
    <mergeCell ref="AT162:AU162"/>
    <mergeCell ref="AV162:AW162"/>
    <mergeCell ref="AX162:AY162"/>
    <mergeCell ref="AN161:AO161"/>
    <mergeCell ref="AP161:AQ161"/>
    <mergeCell ref="AR161:AS161"/>
    <mergeCell ref="AT161:AU161"/>
    <mergeCell ref="AV161:AW161"/>
    <mergeCell ref="AX161:AY161"/>
    <mergeCell ref="AN160:AO160"/>
    <mergeCell ref="AP160:AQ160"/>
    <mergeCell ref="AR160:AS160"/>
    <mergeCell ref="AT160:AU160"/>
    <mergeCell ref="AV160:AW160"/>
    <mergeCell ref="AX160:AY160"/>
    <mergeCell ref="AN159:AO159"/>
    <mergeCell ref="AP159:AQ159"/>
    <mergeCell ref="AR159:AS159"/>
    <mergeCell ref="AT159:AU159"/>
    <mergeCell ref="AV159:AW159"/>
    <mergeCell ref="AX159:AY159"/>
    <mergeCell ref="AN158:AO158"/>
    <mergeCell ref="AP158:AQ158"/>
    <mergeCell ref="AR158:AS158"/>
    <mergeCell ref="AT158:AU158"/>
    <mergeCell ref="AV158:AW158"/>
    <mergeCell ref="AX158:AY158"/>
    <mergeCell ref="AN157:AO157"/>
    <mergeCell ref="AP157:AQ157"/>
    <mergeCell ref="AR157:AS157"/>
    <mergeCell ref="AT157:AU157"/>
    <mergeCell ref="AV157:AW157"/>
    <mergeCell ref="AX157:AY157"/>
    <mergeCell ref="AN156:AO156"/>
    <mergeCell ref="AP156:AQ156"/>
    <mergeCell ref="AR156:AS156"/>
    <mergeCell ref="AT156:AU156"/>
    <mergeCell ref="AV156:AW156"/>
    <mergeCell ref="AX156:AY156"/>
    <mergeCell ref="AN155:AO155"/>
    <mergeCell ref="AP155:AQ155"/>
    <mergeCell ref="AR155:AS155"/>
    <mergeCell ref="AT155:AU155"/>
    <mergeCell ref="AV155:AW155"/>
    <mergeCell ref="AX155:AY155"/>
    <mergeCell ref="AN154:AO154"/>
    <mergeCell ref="AP154:AQ154"/>
    <mergeCell ref="AR154:AS154"/>
    <mergeCell ref="AT154:AU154"/>
    <mergeCell ref="AV154:AW154"/>
    <mergeCell ref="AX154:AY154"/>
    <mergeCell ref="AN153:AO153"/>
    <mergeCell ref="AP153:AQ153"/>
    <mergeCell ref="AR153:AS153"/>
    <mergeCell ref="AT153:AU153"/>
    <mergeCell ref="AV153:AW153"/>
    <mergeCell ref="AX153:AY153"/>
    <mergeCell ref="AN152:AO152"/>
    <mergeCell ref="AP152:AQ152"/>
    <mergeCell ref="AR152:AS152"/>
    <mergeCell ref="AT152:AU152"/>
    <mergeCell ref="AV152:AW152"/>
    <mergeCell ref="AX152:AY152"/>
    <mergeCell ref="AN151:AO151"/>
    <mergeCell ref="AP151:AQ151"/>
    <mergeCell ref="AR151:AS151"/>
    <mergeCell ref="AT151:AU151"/>
    <mergeCell ref="AV151:AW151"/>
    <mergeCell ref="AX151:AY151"/>
    <mergeCell ref="AN150:AO150"/>
    <mergeCell ref="AP150:AQ150"/>
    <mergeCell ref="AR150:AS150"/>
    <mergeCell ref="AT150:AU150"/>
    <mergeCell ref="AV150:AW150"/>
    <mergeCell ref="AX150:AY150"/>
    <mergeCell ref="AN149:AO149"/>
    <mergeCell ref="AP149:AQ149"/>
    <mergeCell ref="AR149:AS149"/>
    <mergeCell ref="AT149:AU149"/>
    <mergeCell ref="AV149:AW149"/>
    <mergeCell ref="AX149:AY149"/>
    <mergeCell ref="AN148:AO148"/>
    <mergeCell ref="AP148:AQ148"/>
    <mergeCell ref="AR148:AS148"/>
    <mergeCell ref="AT148:AU148"/>
    <mergeCell ref="AV148:AW148"/>
    <mergeCell ref="AX148:AY148"/>
    <mergeCell ref="AN147:AO147"/>
    <mergeCell ref="AP147:AQ147"/>
    <mergeCell ref="AR147:AS147"/>
    <mergeCell ref="AT147:AU147"/>
    <mergeCell ref="AV147:AW147"/>
    <mergeCell ref="AX147:AY147"/>
    <mergeCell ref="AN146:AO146"/>
    <mergeCell ref="AP146:AQ146"/>
    <mergeCell ref="AR146:AS146"/>
    <mergeCell ref="AT146:AU146"/>
    <mergeCell ref="AV146:AW146"/>
    <mergeCell ref="AX146:AY146"/>
    <mergeCell ref="AN145:AO145"/>
    <mergeCell ref="AP145:AQ145"/>
    <mergeCell ref="AR145:AS145"/>
    <mergeCell ref="AT145:AU145"/>
    <mergeCell ref="AV145:AW145"/>
    <mergeCell ref="AX145:AY145"/>
    <mergeCell ref="AV141:AW141"/>
    <mergeCell ref="AN143:AY143"/>
    <mergeCell ref="AN144:AO144"/>
    <mergeCell ref="AP144:AQ144"/>
    <mergeCell ref="AR144:AS144"/>
    <mergeCell ref="AT144:AU144"/>
    <mergeCell ref="AV144:AW144"/>
    <mergeCell ref="AX144:AY144"/>
    <mergeCell ref="AN140:AO140"/>
    <mergeCell ref="AP140:AQ140"/>
    <mergeCell ref="AR140:AS140"/>
    <mergeCell ref="AT140:AU140"/>
    <mergeCell ref="AV140:AW140"/>
    <mergeCell ref="AX140:AY140"/>
    <mergeCell ref="AN139:AO139"/>
    <mergeCell ref="AP139:AQ139"/>
    <mergeCell ref="AR139:AS139"/>
    <mergeCell ref="AT139:AU139"/>
    <mergeCell ref="AV139:AW139"/>
    <mergeCell ref="AX139:AY139"/>
    <mergeCell ref="AT141:AU141"/>
    <mergeCell ref="AN138:AO138"/>
    <mergeCell ref="AP138:AQ138"/>
    <mergeCell ref="AR138:AS138"/>
    <mergeCell ref="AT138:AU138"/>
    <mergeCell ref="AV138:AW138"/>
    <mergeCell ref="AX138:AY138"/>
    <mergeCell ref="AN137:AO137"/>
    <mergeCell ref="AP137:AQ137"/>
    <mergeCell ref="AR137:AS137"/>
    <mergeCell ref="AT137:AU137"/>
    <mergeCell ref="AV137:AW137"/>
    <mergeCell ref="AX137:AY137"/>
    <mergeCell ref="AN136:AO136"/>
    <mergeCell ref="AP136:AQ136"/>
    <mergeCell ref="AR136:AS136"/>
    <mergeCell ref="AT136:AU136"/>
    <mergeCell ref="AV136:AW136"/>
    <mergeCell ref="AX136:AY136"/>
    <mergeCell ref="AN135:AO135"/>
    <mergeCell ref="AP135:AQ135"/>
    <mergeCell ref="AR135:AS135"/>
    <mergeCell ref="AT135:AU135"/>
    <mergeCell ref="AV135:AW135"/>
    <mergeCell ref="AX135:AY135"/>
    <mergeCell ref="AN134:AO134"/>
    <mergeCell ref="AP134:AQ134"/>
    <mergeCell ref="AR134:AS134"/>
    <mergeCell ref="AT134:AU134"/>
    <mergeCell ref="AV134:AW134"/>
    <mergeCell ref="AX134:AY134"/>
    <mergeCell ref="AN133:AO133"/>
    <mergeCell ref="AP133:AQ133"/>
    <mergeCell ref="AR133:AS133"/>
    <mergeCell ref="AT133:AU133"/>
    <mergeCell ref="AV133:AW133"/>
    <mergeCell ref="AX133:AY133"/>
    <mergeCell ref="AN132:AO132"/>
    <mergeCell ref="AP132:AQ132"/>
    <mergeCell ref="AR132:AS132"/>
    <mergeCell ref="AT132:AU132"/>
    <mergeCell ref="AV132:AW132"/>
    <mergeCell ref="AX132:AY132"/>
    <mergeCell ref="AN131:AO131"/>
    <mergeCell ref="AP131:AQ131"/>
    <mergeCell ref="AR131:AS131"/>
    <mergeCell ref="AT131:AU131"/>
    <mergeCell ref="AV131:AW131"/>
    <mergeCell ref="AX131:AY131"/>
    <mergeCell ref="AN130:AO130"/>
    <mergeCell ref="AP130:AQ130"/>
    <mergeCell ref="AR130:AS130"/>
    <mergeCell ref="AT130:AU130"/>
    <mergeCell ref="AV130:AW130"/>
    <mergeCell ref="AX130:AY130"/>
    <mergeCell ref="AN129:AO129"/>
    <mergeCell ref="AP129:AQ129"/>
    <mergeCell ref="AR129:AS129"/>
    <mergeCell ref="AT129:AU129"/>
    <mergeCell ref="AV129:AW129"/>
    <mergeCell ref="AX129:AY129"/>
    <mergeCell ref="AN128:AO128"/>
    <mergeCell ref="AP128:AQ128"/>
    <mergeCell ref="AR128:AS128"/>
    <mergeCell ref="AT128:AU128"/>
    <mergeCell ref="AV128:AW128"/>
    <mergeCell ref="AX128:AY128"/>
    <mergeCell ref="AN127:AO127"/>
    <mergeCell ref="AP127:AQ127"/>
    <mergeCell ref="AR127:AS127"/>
    <mergeCell ref="AT127:AU127"/>
    <mergeCell ref="AV127:AW127"/>
    <mergeCell ref="AX127:AY127"/>
    <mergeCell ref="AN126:AO126"/>
    <mergeCell ref="AP126:AQ126"/>
    <mergeCell ref="AR126:AS126"/>
    <mergeCell ref="AT126:AU126"/>
    <mergeCell ref="AV126:AW126"/>
    <mergeCell ref="AX126:AY126"/>
    <mergeCell ref="AN125:AO125"/>
    <mergeCell ref="AP125:AQ125"/>
    <mergeCell ref="AR125:AS125"/>
    <mergeCell ref="AT125:AU125"/>
    <mergeCell ref="AV125:AW125"/>
    <mergeCell ref="AX125:AY125"/>
    <mergeCell ref="AN124:AO124"/>
    <mergeCell ref="AP124:AQ124"/>
    <mergeCell ref="AR124:AS124"/>
    <mergeCell ref="AT124:AU124"/>
    <mergeCell ref="AV124:AW124"/>
    <mergeCell ref="AX124:AY124"/>
    <mergeCell ref="AN123:AO123"/>
    <mergeCell ref="AP123:AQ123"/>
    <mergeCell ref="AR123:AS123"/>
    <mergeCell ref="AT123:AU123"/>
    <mergeCell ref="AV123:AW123"/>
    <mergeCell ref="AX123:AY123"/>
    <mergeCell ref="AN122:AO122"/>
    <mergeCell ref="AP122:AQ122"/>
    <mergeCell ref="AR122:AS122"/>
    <mergeCell ref="AT122:AU122"/>
    <mergeCell ref="AV122:AW122"/>
    <mergeCell ref="AX122:AY122"/>
    <mergeCell ref="AN121:AO121"/>
    <mergeCell ref="AP121:AQ121"/>
    <mergeCell ref="AR121:AS121"/>
    <mergeCell ref="AT121:AU121"/>
    <mergeCell ref="AV121:AW121"/>
    <mergeCell ref="AX121:AY121"/>
    <mergeCell ref="AN120:AO120"/>
    <mergeCell ref="AP120:AQ120"/>
    <mergeCell ref="AR120:AS120"/>
    <mergeCell ref="AT120:AU120"/>
    <mergeCell ref="AV120:AW120"/>
    <mergeCell ref="AX120:AY120"/>
    <mergeCell ref="AN119:AO119"/>
    <mergeCell ref="AP119:AQ119"/>
    <mergeCell ref="AR119:AS119"/>
    <mergeCell ref="AT119:AU119"/>
    <mergeCell ref="AV119:AW119"/>
    <mergeCell ref="AX119:AY119"/>
    <mergeCell ref="AN118:AO118"/>
    <mergeCell ref="AP118:AQ118"/>
    <mergeCell ref="AR118:AS118"/>
    <mergeCell ref="AT118:AU118"/>
    <mergeCell ref="AV118:AW118"/>
    <mergeCell ref="AX118:AY118"/>
    <mergeCell ref="AN117:AO117"/>
    <mergeCell ref="AP117:AQ117"/>
    <mergeCell ref="AR117:AS117"/>
    <mergeCell ref="AT117:AU117"/>
    <mergeCell ref="AV117:AW117"/>
    <mergeCell ref="AX117:AY117"/>
    <mergeCell ref="AN116:AO116"/>
    <mergeCell ref="AP116:AQ116"/>
    <mergeCell ref="AR116:AS116"/>
    <mergeCell ref="AT116:AU116"/>
    <mergeCell ref="AV116:AW116"/>
    <mergeCell ref="AX116:AY116"/>
    <mergeCell ref="AN115:AO115"/>
    <mergeCell ref="AP115:AQ115"/>
    <mergeCell ref="AR115:AS115"/>
    <mergeCell ref="AT115:AU115"/>
    <mergeCell ref="AV115:AW115"/>
    <mergeCell ref="AX115:AY115"/>
    <mergeCell ref="AN114:AO114"/>
    <mergeCell ref="AP114:AQ114"/>
    <mergeCell ref="AR114:AS114"/>
    <mergeCell ref="AT114:AU114"/>
    <mergeCell ref="AV114:AW114"/>
    <mergeCell ref="AX114:AY114"/>
    <mergeCell ref="AN113:AO113"/>
    <mergeCell ref="AP113:AQ113"/>
    <mergeCell ref="AR113:AS113"/>
    <mergeCell ref="AT113:AU113"/>
    <mergeCell ref="AV113:AW113"/>
    <mergeCell ref="AX113:AY113"/>
    <mergeCell ref="AN112:AO112"/>
    <mergeCell ref="AP112:AQ112"/>
    <mergeCell ref="AR112:AS112"/>
    <mergeCell ref="AT112:AU112"/>
    <mergeCell ref="AV112:AW112"/>
    <mergeCell ref="AX112:AY112"/>
    <mergeCell ref="AN111:AO111"/>
    <mergeCell ref="AP111:AQ111"/>
    <mergeCell ref="AR111:AS111"/>
    <mergeCell ref="AT111:AU111"/>
    <mergeCell ref="AV111:AW111"/>
    <mergeCell ref="AX111:AY111"/>
    <mergeCell ref="AN110:AO110"/>
    <mergeCell ref="AP110:AQ110"/>
    <mergeCell ref="AR110:AS110"/>
    <mergeCell ref="AT110:AU110"/>
    <mergeCell ref="AV110:AW110"/>
    <mergeCell ref="AX110:AY110"/>
    <mergeCell ref="AN109:AO109"/>
    <mergeCell ref="AP109:AQ109"/>
    <mergeCell ref="AR109:AS109"/>
    <mergeCell ref="AT109:AU109"/>
    <mergeCell ref="AV109:AW109"/>
    <mergeCell ref="AX109:AY109"/>
    <mergeCell ref="AN108:AO108"/>
    <mergeCell ref="AP108:AQ108"/>
    <mergeCell ref="AR108:AS108"/>
    <mergeCell ref="AT108:AU108"/>
    <mergeCell ref="AV108:AW108"/>
    <mergeCell ref="AX108:AY108"/>
    <mergeCell ref="AN107:AO107"/>
    <mergeCell ref="AP107:AQ107"/>
    <mergeCell ref="AR107:AS107"/>
    <mergeCell ref="AT107:AU107"/>
    <mergeCell ref="AV107:AW107"/>
    <mergeCell ref="AX107:AY107"/>
    <mergeCell ref="AN106:AO106"/>
    <mergeCell ref="AP106:AQ106"/>
    <mergeCell ref="AR106:AS106"/>
    <mergeCell ref="AT106:AU106"/>
    <mergeCell ref="AV106:AW106"/>
    <mergeCell ref="AX106:AY106"/>
    <mergeCell ref="AN105:AO105"/>
    <mergeCell ref="AP105:AQ105"/>
    <mergeCell ref="AR105:AS105"/>
    <mergeCell ref="AT105:AU105"/>
    <mergeCell ref="AV105:AW105"/>
    <mergeCell ref="AX105:AY105"/>
    <mergeCell ref="AN104:AO104"/>
    <mergeCell ref="AP104:AQ104"/>
    <mergeCell ref="AR104:AS104"/>
    <mergeCell ref="AT104:AU104"/>
    <mergeCell ref="AV104:AW104"/>
    <mergeCell ref="AX104:AY104"/>
    <mergeCell ref="AN103:AO103"/>
    <mergeCell ref="AP103:AQ103"/>
    <mergeCell ref="AR103:AS103"/>
    <mergeCell ref="AT103:AU103"/>
    <mergeCell ref="AV103:AW103"/>
    <mergeCell ref="AX103:AY103"/>
    <mergeCell ref="AN102:AO102"/>
    <mergeCell ref="AP102:AQ102"/>
    <mergeCell ref="AR102:AS102"/>
    <mergeCell ref="AT102:AU102"/>
    <mergeCell ref="AV102:AW102"/>
    <mergeCell ref="AX102:AY102"/>
    <mergeCell ref="AN101:AO101"/>
    <mergeCell ref="AP101:AQ101"/>
    <mergeCell ref="AR101:AS101"/>
    <mergeCell ref="AT101:AU101"/>
    <mergeCell ref="AV101:AW101"/>
    <mergeCell ref="AX101:AY101"/>
    <mergeCell ref="AN100:AO100"/>
    <mergeCell ref="AP100:AQ100"/>
    <mergeCell ref="AR100:AS100"/>
    <mergeCell ref="AT100:AU100"/>
    <mergeCell ref="AV100:AW100"/>
    <mergeCell ref="AX100:AY100"/>
    <mergeCell ref="AN99:AO99"/>
    <mergeCell ref="AP99:AQ99"/>
    <mergeCell ref="AR99:AS99"/>
    <mergeCell ref="AT99:AU99"/>
    <mergeCell ref="AV99:AW99"/>
    <mergeCell ref="AX99:AY99"/>
    <mergeCell ref="AN98:AO98"/>
    <mergeCell ref="AP98:AQ98"/>
    <mergeCell ref="AR98:AS98"/>
    <mergeCell ref="AT98:AU98"/>
    <mergeCell ref="AV98:AW98"/>
    <mergeCell ref="AX98:AY98"/>
    <mergeCell ref="AN97:AO97"/>
    <mergeCell ref="AP97:AQ97"/>
    <mergeCell ref="AR97:AS97"/>
    <mergeCell ref="AT97:AU97"/>
    <mergeCell ref="AV97:AW97"/>
    <mergeCell ref="AX97:AY97"/>
    <mergeCell ref="AN96:AO96"/>
    <mergeCell ref="AP96:AQ96"/>
    <mergeCell ref="AR96:AS96"/>
    <mergeCell ref="AT96:AU96"/>
    <mergeCell ref="AV96:AW96"/>
    <mergeCell ref="AX96:AY96"/>
    <mergeCell ref="AN95:AO95"/>
    <mergeCell ref="AP95:AQ95"/>
    <mergeCell ref="AR95:AS95"/>
    <mergeCell ref="AT95:AU95"/>
    <mergeCell ref="AV95:AW95"/>
    <mergeCell ref="AX95:AY95"/>
    <mergeCell ref="AN94:AO94"/>
    <mergeCell ref="AP94:AQ94"/>
    <mergeCell ref="AR94:AS94"/>
    <mergeCell ref="AT94:AU94"/>
    <mergeCell ref="AV94:AW94"/>
    <mergeCell ref="AX94:AY94"/>
    <mergeCell ref="AN93:AO93"/>
    <mergeCell ref="AP93:AQ93"/>
    <mergeCell ref="AR93:AS93"/>
    <mergeCell ref="AT93:AU93"/>
    <mergeCell ref="AV93:AW93"/>
    <mergeCell ref="AX93:AY93"/>
    <mergeCell ref="AV89:AW89"/>
    <mergeCell ref="AN91:AY91"/>
    <mergeCell ref="AN92:AO92"/>
    <mergeCell ref="AP92:AQ92"/>
    <mergeCell ref="AR92:AS92"/>
    <mergeCell ref="AT92:AU92"/>
    <mergeCell ref="AV92:AW92"/>
    <mergeCell ref="AX92:AY92"/>
    <mergeCell ref="AN88:AO88"/>
    <mergeCell ref="AP88:AQ88"/>
    <mergeCell ref="AR88:AS88"/>
    <mergeCell ref="AT88:AU88"/>
    <mergeCell ref="AV88:AW88"/>
    <mergeCell ref="AX88:AY88"/>
    <mergeCell ref="AT89:AU89"/>
    <mergeCell ref="AN87:AO87"/>
    <mergeCell ref="AP87:AQ87"/>
    <mergeCell ref="AR87:AS87"/>
    <mergeCell ref="AT87:AU87"/>
    <mergeCell ref="AV87:AW87"/>
    <mergeCell ref="AX87:AY87"/>
    <mergeCell ref="AN86:AO86"/>
    <mergeCell ref="AP86:AQ86"/>
    <mergeCell ref="AR86:AS86"/>
    <mergeCell ref="AT86:AU86"/>
    <mergeCell ref="AV86:AW86"/>
    <mergeCell ref="AX86:AY86"/>
    <mergeCell ref="AN85:AO85"/>
    <mergeCell ref="AP85:AQ85"/>
    <mergeCell ref="AR85:AS85"/>
    <mergeCell ref="AT85:AU85"/>
    <mergeCell ref="AV85:AW85"/>
    <mergeCell ref="AX85:AY85"/>
    <mergeCell ref="AN84:AO84"/>
    <mergeCell ref="AP84:AQ84"/>
    <mergeCell ref="AR84:AS84"/>
    <mergeCell ref="AT84:AU84"/>
    <mergeCell ref="AV84:AW84"/>
    <mergeCell ref="AX84:AY84"/>
    <mergeCell ref="AN83:AO83"/>
    <mergeCell ref="AP83:AQ83"/>
    <mergeCell ref="AR83:AS83"/>
    <mergeCell ref="AT83:AU83"/>
    <mergeCell ref="AV83:AW83"/>
    <mergeCell ref="AX83:AY83"/>
    <mergeCell ref="AN82:AO82"/>
    <mergeCell ref="AP82:AQ82"/>
    <mergeCell ref="AR82:AS82"/>
    <mergeCell ref="AT82:AU82"/>
    <mergeCell ref="AV82:AW82"/>
    <mergeCell ref="AX82:AY82"/>
    <mergeCell ref="AN81:AO81"/>
    <mergeCell ref="AP81:AQ81"/>
    <mergeCell ref="AR81:AS81"/>
    <mergeCell ref="AT81:AU81"/>
    <mergeCell ref="AV81:AW81"/>
    <mergeCell ref="AX81:AY81"/>
    <mergeCell ref="AN80:AO80"/>
    <mergeCell ref="AP80:AQ80"/>
    <mergeCell ref="AR80:AS80"/>
    <mergeCell ref="AT80:AU80"/>
    <mergeCell ref="AV80:AW80"/>
    <mergeCell ref="AX80:AY80"/>
    <mergeCell ref="AN79:AO79"/>
    <mergeCell ref="AP79:AQ79"/>
    <mergeCell ref="AR79:AS79"/>
    <mergeCell ref="AT79:AU79"/>
    <mergeCell ref="AV79:AW79"/>
    <mergeCell ref="AX79:AY79"/>
    <mergeCell ref="AN78:AO78"/>
    <mergeCell ref="AP78:AQ78"/>
    <mergeCell ref="AR78:AS78"/>
    <mergeCell ref="AT78:AU78"/>
    <mergeCell ref="AV78:AW78"/>
    <mergeCell ref="AX78:AY78"/>
    <mergeCell ref="AN77:AO77"/>
    <mergeCell ref="AP77:AQ77"/>
    <mergeCell ref="AR77:AS77"/>
    <mergeCell ref="AT77:AU77"/>
    <mergeCell ref="AV77:AW77"/>
    <mergeCell ref="AX77:AY77"/>
    <mergeCell ref="AN76:AO76"/>
    <mergeCell ref="AP76:AQ76"/>
    <mergeCell ref="AR76:AS76"/>
    <mergeCell ref="AT76:AU76"/>
    <mergeCell ref="AV76:AW76"/>
    <mergeCell ref="AX76:AY76"/>
    <mergeCell ref="AN75:AO75"/>
    <mergeCell ref="AP75:AQ75"/>
    <mergeCell ref="AR75:AS75"/>
    <mergeCell ref="AT75:AU75"/>
    <mergeCell ref="AV75:AW75"/>
    <mergeCell ref="AX75:AY75"/>
    <mergeCell ref="AN74:AO74"/>
    <mergeCell ref="AP74:AQ74"/>
    <mergeCell ref="AR74:AS74"/>
    <mergeCell ref="AT74:AU74"/>
    <mergeCell ref="AV74:AW74"/>
    <mergeCell ref="AX74:AY74"/>
    <mergeCell ref="AN73:AO73"/>
    <mergeCell ref="AP73:AQ73"/>
    <mergeCell ref="AR73:AS73"/>
    <mergeCell ref="AT73:AU73"/>
    <mergeCell ref="AV73:AW73"/>
    <mergeCell ref="AX73:AY73"/>
    <mergeCell ref="AN72:AO72"/>
    <mergeCell ref="AP72:AQ72"/>
    <mergeCell ref="AR72:AS72"/>
    <mergeCell ref="AT72:AU72"/>
    <mergeCell ref="AV72:AW72"/>
    <mergeCell ref="AX72:AY72"/>
    <mergeCell ref="AN71:AO71"/>
    <mergeCell ref="AP71:AQ71"/>
    <mergeCell ref="AR71:AS71"/>
    <mergeCell ref="AT71:AU71"/>
    <mergeCell ref="AV71:AW71"/>
    <mergeCell ref="AX71:AY71"/>
    <mergeCell ref="AN70:AO70"/>
    <mergeCell ref="AP70:AQ70"/>
    <mergeCell ref="AR70:AS70"/>
    <mergeCell ref="AT70:AU70"/>
    <mergeCell ref="AV70:AW70"/>
    <mergeCell ref="AX70:AY70"/>
    <mergeCell ref="AN69:AO69"/>
    <mergeCell ref="AP69:AQ69"/>
    <mergeCell ref="AR69:AS69"/>
    <mergeCell ref="AT69:AU69"/>
    <mergeCell ref="AV69:AW69"/>
    <mergeCell ref="AX69:AY69"/>
    <mergeCell ref="AN68:AO68"/>
    <mergeCell ref="AP68:AQ68"/>
    <mergeCell ref="AR68:AS68"/>
    <mergeCell ref="AT68:AU68"/>
    <mergeCell ref="AV68:AW68"/>
    <mergeCell ref="AX68:AY68"/>
    <mergeCell ref="AN67:AO67"/>
    <mergeCell ref="AP67:AQ67"/>
    <mergeCell ref="AR67:AS67"/>
    <mergeCell ref="AT67:AU67"/>
    <mergeCell ref="AV67:AW67"/>
    <mergeCell ref="AX67:AY67"/>
    <mergeCell ref="AN66:AO66"/>
    <mergeCell ref="AP66:AQ66"/>
    <mergeCell ref="AR66:AS66"/>
    <mergeCell ref="AT66:AU66"/>
    <mergeCell ref="AV66:AW66"/>
    <mergeCell ref="AX66:AY66"/>
    <mergeCell ref="AN65:AO65"/>
    <mergeCell ref="AP65:AQ65"/>
    <mergeCell ref="AR65:AS65"/>
    <mergeCell ref="AT65:AU65"/>
    <mergeCell ref="AV65:AW65"/>
    <mergeCell ref="AX65:AY65"/>
    <mergeCell ref="AN64:AO64"/>
    <mergeCell ref="AP64:AQ64"/>
    <mergeCell ref="AR64:AS64"/>
    <mergeCell ref="AT64:AU64"/>
    <mergeCell ref="AV64:AW64"/>
    <mergeCell ref="AX64:AY64"/>
    <mergeCell ref="AN63:AO63"/>
    <mergeCell ref="AP63:AQ63"/>
    <mergeCell ref="AR63:AS63"/>
    <mergeCell ref="AT63:AU63"/>
    <mergeCell ref="AV63:AW63"/>
    <mergeCell ref="AX63:AY63"/>
    <mergeCell ref="AN62:AO62"/>
    <mergeCell ref="AP62:AQ62"/>
    <mergeCell ref="AR62:AS62"/>
    <mergeCell ref="AT62:AU62"/>
    <mergeCell ref="AV62:AW62"/>
    <mergeCell ref="AX62:AY62"/>
    <mergeCell ref="AN61:AO61"/>
    <mergeCell ref="AP61:AQ61"/>
    <mergeCell ref="AR61:AS61"/>
    <mergeCell ref="AT61:AU61"/>
    <mergeCell ref="AV61:AW61"/>
    <mergeCell ref="AX61:AY61"/>
    <mergeCell ref="AN60:AO60"/>
    <mergeCell ref="AP60:AQ60"/>
    <mergeCell ref="AR60:AS60"/>
    <mergeCell ref="AT60:AU60"/>
    <mergeCell ref="AV60:AW60"/>
    <mergeCell ref="AX60:AY60"/>
    <mergeCell ref="AN59:AO59"/>
    <mergeCell ref="AP59:AQ59"/>
    <mergeCell ref="AR59:AS59"/>
    <mergeCell ref="AT59:AU59"/>
    <mergeCell ref="AV59:AW59"/>
    <mergeCell ref="AX59:AY59"/>
    <mergeCell ref="AN58:AO58"/>
    <mergeCell ref="AP58:AQ58"/>
    <mergeCell ref="AR58:AS58"/>
    <mergeCell ref="AT58:AU58"/>
    <mergeCell ref="AV58:AW58"/>
    <mergeCell ref="AX58:AY58"/>
    <mergeCell ref="AN57:AO57"/>
    <mergeCell ref="AP57:AQ57"/>
    <mergeCell ref="AR57:AS57"/>
    <mergeCell ref="AT57:AU57"/>
    <mergeCell ref="AV57:AW57"/>
    <mergeCell ref="AX57:AY57"/>
    <mergeCell ref="AN56:AO56"/>
    <mergeCell ref="AP56:AQ56"/>
    <mergeCell ref="AR56:AS56"/>
    <mergeCell ref="AT56:AU56"/>
    <mergeCell ref="AV56:AW56"/>
    <mergeCell ref="AX56:AY56"/>
    <mergeCell ref="AN55:AO55"/>
    <mergeCell ref="AP55:AQ55"/>
    <mergeCell ref="AR55:AS55"/>
    <mergeCell ref="AT55:AU55"/>
    <mergeCell ref="AV55:AW55"/>
    <mergeCell ref="AX55:AY55"/>
    <mergeCell ref="AN54:AO54"/>
    <mergeCell ref="AP54:AQ54"/>
    <mergeCell ref="AR54:AS54"/>
    <mergeCell ref="AT54:AU54"/>
    <mergeCell ref="AV54:AW54"/>
    <mergeCell ref="AX54:AY54"/>
    <mergeCell ref="AN53:AO53"/>
    <mergeCell ref="AP53:AQ53"/>
    <mergeCell ref="AR53:AS53"/>
    <mergeCell ref="AT53:AU53"/>
    <mergeCell ref="AV53:AW53"/>
    <mergeCell ref="AX53:AY53"/>
    <mergeCell ref="AV49:AW49"/>
    <mergeCell ref="AN51:AY51"/>
    <mergeCell ref="AN52:AO52"/>
    <mergeCell ref="AP52:AQ52"/>
    <mergeCell ref="AR52:AS52"/>
    <mergeCell ref="AT52:AU52"/>
    <mergeCell ref="AV52:AW52"/>
    <mergeCell ref="AX52:AY52"/>
    <mergeCell ref="AT49:AU49"/>
    <mergeCell ref="AN48:AO48"/>
    <mergeCell ref="AP48:AQ48"/>
    <mergeCell ref="AR48:AS48"/>
    <mergeCell ref="AT48:AU48"/>
    <mergeCell ref="AV48:AW48"/>
    <mergeCell ref="AX48:AY48"/>
    <mergeCell ref="AN47:AO47"/>
    <mergeCell ref="AP47:AQ47"/>
    <mergeCell ref="AR47:AS47"/>
    <mergeCell ref="AT47:AU47"/>
    <mergeCell ref="AV47:AW47"/>
    <mergeCell ref="AX47:AY47"/>
    <mergeCell ref="AN46:AO46"/>
    <mergeCell ref="AP46:AQ46"/>
    <mergeCell ref="AR46:AS46"/>
    <mergeCell ref="AT46:AU46"/>
    <mergeCell ref="AV46:AW46"/>
    <mergeCell ref="AX46:AY46"/>
    <mergeCell ref="AN45:AO45"/>
    <mergeCell ref="AP45:AQ45"/>
    <mergeCell ref="AR45:AS45"/>
    <mergeCell ref="AT45:AU45"/>
    <mergeCell ref="AV45:AW45"/>
    <mergeCell ref="AX45:AY45"/>
    <mergeCell ref="AN44:AO44"/>
    <mergeCell ref="AP44:AQ44"/>
    <mergeCell ref="AR44:AS44"/>
    <mergeCell ref="AT44:AU44"/>
    <mergeCell ref="AV44:AW44"/>
    <mergeCell ref="AX44:AY44"/>
    <mergeCell ref="AN43:AO43"/>
    <mergeCell ref="AP43:AQ43"/>
    <mergeCell ref="AR43:AS43"/>
    <mergeCell ref="AT43:AU43"/>
    <mergeCell ref="AV43:AW43"/>
    <mergeCell ref="AX43:AY43"/>
    <mergeCell ref="AN42:AO42"/>
    <mergeCell ref="AP42:AQ42"/>
    <mergeCell ref="AR42:AS42"/>
    <mergeCell ref="AT42:AU42"/>
    <mergeCell ref="AV42:AW42"/>
    <mergeCell ref="AX42:AY42"/>
    <mergeCell ref="AN41:AO41"/>
    <mergeCell ref="AP41:AQ41"/>
    <mergeCell ref="AR41:AS41"/>
    <mergeCell ref="AT41:AU41"/>
    <mergeCell ref="AV41:AW41"/>
    <mergeCell ref="AX41:AY41"/>
    <mergeCell ref="AN40:AO40"/>
    <mergeCell ref="AP40:AQ40"/>
    <mergeCell ref="AR40:AS40"/>
    <mergeCell ref="AT40:AU40"/>
    <mergeCell ref="AV40:AW40"/>
    <mergeCell ref="AX40:AY40"/>
    <mergeCell ref="AN39:AO39"/>
    <mergeCell ref="AP39:AQ39"/>
    <mergeCell ref="AR39:AS39"/>
    <mergeCell ref="AT39:AU39"/>
    <mergeCell ref="AV39:AW39"/>
    <mergeCell ref="AX39:AY39"/>
    <mergeCell ref="AN38:AO38"/>
    <mergeCell ref="AP38:AQ38"/>
    <mergeCell ref="AR38:AS38"/>
    <mergeCell ref="AT38:AU38"/>
    <mergeCell ref="AV38:AW38"/>
    <mergeCell ref="AX38:AY38"/>
    <mergeCell ref="AN37:AO37"/>
    <mergeCell ref="AP37:AQ37"/>
    <mergeCell ref="AR37:AS37"/>
    <mergeCell ref="AT37:AU37"/>
    <mergeCell ref="AV37:AW37"/>
    <mergeCell ref="AX37:AY37"/>
    <mergeCell ref="AN36:AO36"/>
    <mergeCell ref="AP36:AQ36"/>
    <mergeCell ref="AR36:AS36"/>
    <mergeCell ref="AT36:AU36"/>
    <mergeCell ref="AV36:AW36"/>
    <mergeCell ref="AX36:AY36"/>
    <mergeCell ref="AN35:AO35"/>
    <mergeCell ref="AP35:AQ35"/>
    <mergeCell ref="AR35:AS35"/>
    <mergeCell ref="AT35:AU35"/>
    <mergeCell ref="AV35:AW35"/>
    <mergeCell ref="AX35:AY35"/>
    <mergeCell ref="AN34:AO34"/>
    <mergeCell ref="AP34:AQ34"/>
    <mergeCell ref="AR34:AS34"/>
    <mergeCell ref="AT34:AU34"/>
    <mergeCell ref="AV34:AW34"/>
    <mergeCell ref="AX34:AY34"/>
    <mergeCell ref="AN33:AO33"/>
    <mergeCell ref="AP33:AQ33"/>
    <mergeCell ref="AR33:AS33"/>
    <mergeCell ref="AT33:AU33"/>
    <mergeCell ref="AV33:AW33"/>
    <mergeCell ref="AX33:AY33"/>
    <mergeCell ref="AN32:AO32"/>
    <mergeCell ref="AP32:AQ32"/>
    <mergeCell ref="AR32:AS32"/>
    <mergeCell ref="AT32:AU32"/>
    <mergeCell ref="AV32:AW32"/>
    <mergeCell ref="AX32:AY32"/>
    <mergeCell ref="AN31:AO31"/>
    <mergeCell ref="AP31:AQ31"/>
    <mergeCell ref="AR31:AS31"/>
    <mergeCell ref="AT31:AU31"/>
    <mergeCell ref="AV31:AW31"/>
    <mergeCell ref="AX31:AY31"/>
    <mergeCell ref="AN30:AO30"/>
    <mergeCell ref="AP30:AQ30"/>
    <mergeCell ref="AR30:AS30"/>
    <mergeCell ref="AT30:AU30"/>
    <mergeCell ref="AV30:AW30"/>
    <mergeCell ref="AX30:AY30"/>
    <mergeCell ref="AN29:AO29"/>
    <mergeCell ref="AP29:AQ29"/>
    <mergeCell ref="AR29:AS29"/>
    <mergeCell ref="AT29:AU29"/>
    <mergeCell ref="AV29:AW29"/>
    <mergeCell ref="AX29:AY29"/>
    <mergeCell ref="AN28:AO28"/>
    <mergeCell ref="AP28:AQ28"/>
    <mergeCell ref="AR28:AS28"/>
    <mergeCell ref="AT28:AU28"/>
    <mergeCell ref="AV28:AW28"/>
    <mergeCell ref="AX28:AY28"/>
    <mergeCell ref="AN27:AO27"/>
    <mergeCell ref="AP27:AQ27"/>
    <mergeCell ref="AR27:AS27"/>
    <mergeCell ref="AT27:AU27"/>
    <mergeCell ref="AV27:AW27"/>
    <mergeCell ref="AX27:AY27"/>
    <mergeCell ref="AN26:AO26"/>
    <mergeCell ref="AP26:AQ26"/>
    <mergeCell ref="AR26:AS26"/>
    <mergeCell ref="AT26:AU26"/>
    <mergeCell ref="AV26:AW26"/>
    <mergeCell ref="AX26:AY26"/>
    <mergeCell ref="AN25:AO25"/>
    <mergeCell ref="AP25:AQ25"/>
    <mergeCell ref="AR25:AS25"/>
    <mergeCell ref="AT25:AU25"/>
    <mergeCell ref="AV25:AW25"/>
    <mergeCell ref="AX25:AY25"/>
    <mergeCell ref="AV21:AW21"/>
    <mergeCell ref="AN23:AY23"/>
    <mergeCell ref="AN24:AO24"/>
    <mergeCell ref="AP24:AQ24"/>
    <mergeCell ref="AR24:AS24"/>
    <mergeCell ref="AT24:AU24"/>
    <mergeCell ref="AV24:AW24"/>
    <mergeCell ref="AX24:AY24"/>
    <mergeCell ref="AN20:AO20"/>
    <mergeCell ref="AP20:AQ20"/>
    <mergeCell ref="AR20:AS20"/>
    <mergeCell ref="AT20:AU20"/>
    <mergeCell ref="AV20:AW20"/>
    <mergeCell ref="AX20:AY20"/>
    <mergeCell ref="AN19:AO19"/>
    <mergeCell ref="AP19:AQ19"/>
    <mergeCell ref="AR19:AS19"/>
    <mergeCell ref="AT19:AU19"/>
    <mergeCell ref="AV19:AW19"/>
    <mergeCell ref="AX19:AY19"/>
    <mergeCell ref="AT21:AU21"/>
    <mergeCell ref="AN18:AO18"/>
    <mergeCell ref="AP18:AQ18"/>
    <mergeCell ref="AR18:AS18"/>
    <mergeCell ref="AT18:AU18"/>
    <mergeCell ref="AV18:AW18"/>
    <mergeCell ref="AX18:AY18"/>
    <mergeCell ref="AN17:AO17"/>
    <mergeCell ref="AP17:AQ17"/>
    <mergeCell ref="AR17:AS17"/>
    <mergeCell ref="AT17:AU17"/>
    <mergeCell ref="AV17:AW17"/>
    <mergeCell ref="AX17:AY17"/>
    <mergeCell ref="AN16:AO16"/>
    <mergeCell ref="AP16:AQ16"/>
    <mergeCell ref="AR16:AS16"/>
    <mergeCell ref="AT16:AU16"/>
    <mergeCell ref="AV16:AW16"/>
    <mergeCell ref="AX16:AY16"/>
    <mergeCell ref="AN15:AO15"/>
    <mergeCell ref="AP15:AQ15"/>
    <mergeCell ref="AR15:AS15"/>
    <mergeCell ref="AT15:AU15"/>
    <mergeCell ref="AV15:AW15"/>
    <mergeCell ref="AX15:AY15"/>
    <mergeCell ref="AN14:AO14"/>
    <mergeCell ref="AP14:AQ14"/>
    <mergeCell ref="AR14:AS14"/>
    <mergeCell ref="AT14:AU14"/>
    <mergeCell ref="AV14:AW14"/>
    <mergeCell ref="AX14:AY14"/>
    <mergeCell ref="AN13:AO13"/>
    <mergeCell ref="AP13:AQ13"/>
    <mergeCell ref="AR13:AS13"/>
    <mergeCell ref="AT13:AU13"/>
    <mergeCell ref="AV13:AW13"/>
    <mergeCell ref="AX13:AY13"/>
    <mergeCell ref="AN12:AO12"/>
    <mergeCell ref="AP12:AQ12"/>
    <mergeCell ref="AR12:AS12"/>
    <mergeCell ref="AT12:AU12"/>
    <mergeCell ref="AV12:AW12"/>
    <mergeCell ref="AX12:AY12"/>
    <mergeCell ref="AN11:AO11"/>
    <mergeCell ref="AP11:AQ11"/>
    <mergeCell ref="AR11:AS11"/>
    <mergeCell ref="AT11:AU11"/>
    <mergeCell ref="AV11:AW11"/>
    <mergeCell ref="AX11:AY11"/>
    <mergeCell ref="AN10:AO10"/>
    <mergeCell ref="AP10:AQ10"/>
    <mergeCell ref="AR10:AS10"/>
    <mergeCell ref="AT10:AU10"/>
    <mergeCell ref="AV10:AW10"/>
    <mergeCell ref="AX10:AY10"/>
    <mergeCell ref="AN9:AO9"/>
    <mergeCell ref="AP9:AQ9"/>
    <mergeCell ref="AR9:AS9"/>
    <mergeCell ref="AT9:AU9"/>
    <mergeCell ref="AV9:AW9"/>
    <mergeCell ref="AX9:AY9"/>
    <mergeCell ref="AI205:AJ205"/>
    <mergeCell ref="AN6:AY6"/>
    <mergeCell ref="AN7:AY7"/>
    <mergeCell ref="AN8:AO8"/>
    <mergeCell ref="AP8:AQ8"/>
    <mergeCell ref="AR8:AS8"/>
    <mergeCell ref="AT8:AU8"/>
    <mergeCell ref="AV8:AW8"/>
    <mergeCell ref="AX8:AY8"/>
    <mergeCell ref="AA204:AB204"/>
    <mergeCell ref="AC204:AD204"/>
    <mergeCell ref="AE204:AF204"/>
    <mergeCell ref="AG204:AH204"/>
    <mergeCell ref="AI204:AJ204"/>
    <mergeCell ref="AK204:AL204"/>
    <mergeCell ref="AA203:AB203"/>
    <mergeCell ref="AC203:AD203"/>
    <mergeCell ref="AE203:AF203"/>
    <mergeCell ref="AG203:AH203"/>
    <mergeCell ref="AI203:AJ203"/>
    <mergeCell ref="AK203:AL203"/>
    <mergeCell ref="AA202:AB202"/>
    <mergeCell ref="AC202:AD202"/>
    <mergeCell ref="AE202:AF202"/>
    <mergeCell ref="AG202:AH202"/>
    <mergeCell ref="AI202:AJ202"/>
    <mergeCell ref="AK202:AL202"/>
    <mergeCell ref="AA201:AB201"/>
    <mergeCell ref="AC201:AD201"/>
    <mergeCell ref="AE201:AF201"/>
    <mergeCell ref="AG201:AH201"/>
    <mergeCell ref="AI201:AJ201"/>
    <mergeCell ref="AK201:AL201"/>
    <mergeCell ref="AA200:AB200"/>
    <mergeCell ref="AC200:AD200"/>
    <mergeCell ref="AE200:AF200"/>
    <mergeCell ref="AG200:AH200"/>
    <mergeCell ref="AI200:AJ200"/>
    <mergeCell ref="AK200:AL200"/>
    <mergeCell ref="AA199:AB199"/>
    <mergeCell ref="AC199:AD199"/>
    <mergeCell ref="AE199:AF199"/>
    <mergeCell ref="AG199:AH199"/>
    <mergeCell ref="AI199:AJ199"/>
    <mergeCell ref="AK199:AL199"/>
    <mergeCell ref="AA198:AB198"/>
    <mergeCell ref="AC198:AD198"/>
    <mergeCell ref="AE198:AF198"/>
    <mergeCell ref="AG198:AH198"/>
    <mergeCell ref="AI198:AJ198"/>
    <mergeCell ref="AK198:AL198"/>
    <mergeCell ref="AA197:AB197"/>
    <mergeCell ref="AC197:AD197"/>
    <mergeCell ref="AE197:AF197"/>
    <mergeCell ref="AG197:AH197"/>
    <mergeCell ref="AI197:AJ197"/>
    <mergeCell ref="AK197:AL197"/>
    <mergeCell ref="AA196:AB196"/>
    <mergeCell ref="AC196:AD196"/>
    <mergeCell ref="AE196:AF196"/>
    <mergeCell ref="AG196:AH196"/>
    <mergeCell ref="AI196:AJ196"/>
    <mergeCell ref="AK196:AL196"/>
    <mergeCell ref="AA195:AB195"/>
    <mergeCell ref="AC195:AD195"/>
    <mergeCell ref="AE195:AF195"/>
    <mergeCell ref="AG195:AH195"/>
    <mergeCell ref="AI195:AJ195"/>
    <mergeCell ref="AK195:AL195"/>
    <mergeCell ref="AA194:AB194"/>
    <mergeCell ref="AC194:AD194"/>
    <mergeCell ref="AE194:AF194"/>
    <mergeCell ref="AG194:AH194"/>
    <mergeCell ref="AI194:AJ194"/>
    <mergeCell ref="AK194:AL194"/>
    <mergeCell ref="AA193:AB193"/>
    <mergeCell ref="AC193:AD193"/>
    <mergeCell ref="AE193:AF193"/>
    <mergeCell ref="AG193:AH193"/>
    <mergeCell ref="AI193:AJ193"/>
    <mergeCell ref="AK193:AL193"/>
    <mergeCell ref="AA192:AB192"/>
    <mergeCell ref="AC192:AD192"/>
    <mergeCell ref="AE192:AF192"/>
    <mergeCell ref="AG192:AH192"/>
    <mergeCell ref="AI192:AJ192"/>
    <mergeCell ref="AK192:AL192"/>
    <mergeCell ref="AA191:AB191"/>
    <mergeCell ref="AC191:AD191"/>
    <mergeCell ref="AE191:AF191"/>
    <mergeCell ref="AG191:AH191"/>
    <mergeCell ref="AI191:AJ191"/>
    <mergeCell ref="AK191:AL191"/>
    <mergeCell ref="AA190:AB190"/>
    <mergeCell ref="AC190:AD190"/>
    <mergeCell ref="AE190:AF190"/>
    <mergeCell ref="AG190:AH190"/>
    <mergeCell ref="AI190:AJ190"/>
    <mergeCell ref="AK190:AL190"/>
    <mergeCell ref="AA189:AB189"/>
    <mergeCell ref="AC189:AD189"/>
    <mergeCell ref="AE189:AF189"/>
    <mergeCell ref="AG189:AH189"/>
    <mergeCell ref="AI189:AJ189"/>
    <mergeCell ref="AK189:AL189"/>
    <mergeCell ref="AA188:AB188"/>
    <mergeCell ref="AC188:AD188"/>
    <mergeCell ref="AE188:AF188"/>
    <mergeCell ref="AG188:AH188"/>
    <mergeCell ref="AI188:AJ188"/>
    <mergeCell ref="AK188:AL188"/>
    <mergeCell ref="AA187:AB187"/>
    <mergeCell ref="AC187:AD187"/>
    <mergeCell ref="AE187:AF187"/>
    <mergeCell ref="AG187:AH187"/>
    <mergeCell ref="AI187:AJ187"/>
    <mergeCell ref="AK187:AL187"/>
    <mergeCell ref="AA186:AB186"/>
    <mergeCell ref="AC186:AD186"/>
    <mergeCell ref="AE186:AF186"/>
    <mergeCell ref="AG186:AH186"/>
    <mergeCell ref="AI186:AJ186"/>
    <mergeCell ref="AK186:AL186"/>
    <mergeCell ref="AA185:AB185"/>
    <mergeCell ref="AC185:AD185"/>
    <mergeCell ref="AE185:AF185"/>
    <mergeCell ref="AG185:AH185"/>
    <mergeCell ref="AI185:AJ185"/>
    <mergeCell ref="AK185:AL185"/>
    <mergeCell ref="AA184:AB184"/>
    <mergeCell ref="AC184:AD184"/>
    <mergeCell ref="AE184:AF184"/>
    <mergeCell ref="AG184:AH184"/>
    <mergeCell ref="AI184:AJ184"/>
    <mergeCell ref="AK184:AL184"/>
    <mergeCell ref="AA183:AB183"/>
    <mergeCell ref="AC183:AD183"/>
    <mergeCell ref="AE183:AF183"/>
    <mergeCell ref="AG183:AH183"/>
    <mergeCell ref="AI183:AJ183"/>
    <mergeCell ref="AK183:AL183"/>
    <mergeCell ref="AA182:AB182"/>
    <mergeCell ref="AC182:AD182"/>
    <mergeCell ref="AE182:AF182"/>
    <mergeCell ref="AG182:AH182"/>
    <mergeCell ref="AI182:AJ182"/>
    <mergeCell ref="AK182:AL182"/>
    <mergeCell ref="AA181:AB181"/>
    <mergeCell ref="AC181:AD181"/>
    <mergeCell ref="AE181:AF181"/>
    <mergeCell ref="AG181:AH181"/>
    <mergeCell ref="AI181:AJ181"/>
    <mergeCell ref="AK181:AL181"/>
    <mergeCell ref="AA180:AB180"/>
    <mergeCell ref="AC180:AD180"/>
    <mergeCell ref="AE180:AF180"/>
    <mergeCell ref="AG180:AH180"/>
    <mergeCell ref="AI180:AJ180"/>
    <mergeCell ref="AK180:AL180"/>
    <mergeCell ref="AA179:AB179"/>
    <mergeCell ref="AC179:AD179"/>
    <mergeCell ref="AE179:AF179"/>
    <mergeCell ref="AG179:AH179"/>
    <mergeCell ref="AI179:AJ179"/>
    <mergeCell ref="AK179:AL179"/>
    <mergeCell ref="AA178:AB178"/>
    <mergeCell ref="AC178:AD178"/>
    <mergeCell ref="AE178:AF178"/>
    <mergeCell ref="AG178:AH178"/>
    <mergeCell ref="AI178:AJ178"/>
    <mergeCell ref="AK178:AL178"/>
    <mergeCell ref="AA177:AB177"/>
    <mergeCell ref="AC177:AD177"/>
    <mergeCell ref="AE177:AF177"/>
    <mergeCell ref="AG177:AH177"/>
    <mergeCell ref="AI177:AJ177"/>
    <mergeCell ref="AK177:AL177"/>
    <mergeCell ref="AA176:AB176"/>
    <mergeCell ref="AC176:AD176"/>
    <mergeCell ref="AE176:AF176"/>
    <mergeCell ref="AG176:AH176"/>
    <mergeCell ref="AI176:AJ176"/>
    <mergeCell ref="AK176:AL176"/>
    <mergeCell ref="AA175:AB175"/>
    <mergeCell ref="AC175:AD175"/>
    <mergeCell ref="AE175:AF175"/>
    <mergeCell ref="AG175:AH175"/>
    <mergeCell ref="AI175:AJ175"/>
    <mergeCell ref="AK175:AL175"/>
    <mergeCell ref="AA174:AB174"/>
    <mergeCell ref="AC174:AD174"/>
    <mergeCell ref="AE174:AF174"/>
    <mergeCell ref="AG174:AH174"/>
    <mergeCell ref="AI174:AJ174"/>
    <mergeCell ref="AK174:AL174"/>
    <mergeCell ref="AA173:AB173"/>
    <mergeCell ref="AC173:AD173"/>
    <mergeCell ref="AE173:AF173"/>
    <mergeCell ref="AG173:AH173"/>
    <mergeCell ref="AI173:AJ173"/>
    <mergeCell ref="AK173:AL173"/>
    <mergeCell ref="AA172:AB172"/>
    <mergeCell ref="AC172:AD172"/>
    <mergeCell ref="AE172:AF172"/>
    <mergeCell ref="AG172:AH172"/>
    <mergeCell ref="AI172:AJ172"/>
    <mergeCell ref="AK172:AL172"/>
    <mergeCell ref="AA171:AB171"/>
    <mergeCell ref="AC171:AD171"/>
    <mergeCell ref="AE171:AF171"/>
    <mergeCell ref="AG171:AH171"/>
    <mergeCell ref="AI171:AJ171"/>
    <mergeCell ref="AK171:AL171"/>
    <mergeCell ref="AA170:AB170"/>
    <mergeCell ref="AC170:AD170"/>
    <mergeCell ref="AE170:AF170"/>
    <mergeCell ref="AG170:AH170"/>
    <mergeCell ref="AI170:AJ170"/>
    <mergeCell ref="AK170:AL170"/>
    <mergeCell ref="AA169:AB169"/>
    <mergeCell ref="AC169:AD169"/>
    <mergeCell ref="AE169:AF169"/>
    <mergeCell ref="AG169:AH169"/>
    <mergeCell ref="AI169:AJ169"/>
    <mergeCell ref="AK169:AL169"/>
    <mergeCell ref="AA168:AB168"/>
    <mergeCell ref="AC168:AD168"/>
    <mergeCell ref="AE168:AF168"/>
    <mergeCell ref="AG168:AH168"/>
    <mergeCell ref="AI168:AJ168"/>
    <mergeCell ref="AK168:AL168"/>
    <mergeCell ref="AA167:AB167"/>
    <mergeCell ref="AC167:AD167"/>
    <mergeCell ref="AE167:AF167"/>
    <mergeCell ref="AG167:AH167"/>
    <mergeCell ref="AI167:AJ167"/>
    <mergeCell ref="AK167:AL167"/>
    <mergeCell ref="AA166:AB166"/>
    <mergeCell ref="AC166:AD166"/>
    <mergeCell ref="AE166:AF166"/>
    <mergeCell ref="AG166:AH166"/>
    <mergeCell ref="AI166:AJ166"/>
    <mergeCell ref="AK166:AL166"/>
    <mergeCell ref="AA165:AB165"/>
    <mergeCell ref="AC165:AD165"/>
    <mergeCell ref="AE165:AF165"/>
    <mergeCell ref="AG165:AH165"/>
    <mergeCell ref="AI165:AJ165"/>
    <mergeCell ref="AK165:AL165"/>
    <mergeCell ref="AA164:AB164"/>
    <mergeCell ref="AC164:AD164"/>
    <mergeCell ref="AE164:AF164"/>
    <mergeCell ref="AG164:AH164"/>
    <mergeCell ref="AI164:AJ164"/>
    <mergeCell ref="AK164:AL164"/>
    <mergeCell ref="AA163:AB163"/>
    <mergeCell ref="AC163:AD163"/>
    <mergeCell ref="AE163:AF163"/>
    <mergeCell ref="AG163:AH163"/>
    <mergeCell ref="AI163:AJ163"/>
    <mergeCell ref="AK163:AL163"/>
    <mergeCell ref="AA162:AB162"/>
    <mergeCell ref="AC162:AD162"/>
    <mergeCell ref="AE162:AF162"/>
    <mergeCell ref="AG162:AH162"/>
    <mergeCell ref="AI162:AJ162"/>
    <mergeCell ref="AK162:AL162"/>
    <mergeCell ref="AA161:AB161"/>
    <mergeCell ref="AC161:AD161"/>
    <mergeCell ref="AE161:AF161"/>
    <mergeCell ref="AG161:AH161"/>
    <mergeCell ref="AI161:AJ161"/>
    <mergeCell ref="AK161:AL161"/>
    <mergeCell ref="AA160:AB160"/>
    <mergeCell ref="AC160:AD160"/>
    <mergeCell ref="AE160:AF160"/>
    <mergeCell ref="AG160:AH160"/>
    <mergeCell ref="AI160:AJ160"/>
    <mergeCell ref="AK160:AL160"/>
    <mergeCell ref="AA159:AB159"/>
    <mergeCell ref="AC159:AD159"/>
    <mergeCell ref="AE159:AF159"/>
    <mergeCell ref="AG159:AH159"/>
    <mergeCell ref="AI159:AJ159"/>
    <mergeCell ref="AK159:AL159"/>
    <mergeCell ref="AA158:AB158"/>
    <mergeCell ref="AC158:AD158"/>
    <mergeCell ref="AE158:AF158"/>
    <mergeCell ref="AG158:AH158"/>
    <mergeCell ref="AI158:AJ158"/>
    <mergeCell ref="AK158:AL158"/>
    <mergeCell ref="AA157:AB157"/>
    <mergeCell ref="AC157:AD157"/>
    <mergeCell ref="AE157:AF157"/>
    <mergeCell ref="AG157:AH157"/>
    <mergeCell ref="AI157:AJ157"/>
    <mergeCell ref="AK157:AL157"/>
    <mergeCell ref="AA156:AB156"/>
    <mergeCell ref="AC156:AD156"/>
    <mergeCell ref="AE156:AF156"/>
    <mergeCell ref="AG156:AH156"/>
    <mergeCell ref="AI156:AJ156"/>
    <mergeCell ref="AK156:AL156"/>
    <mergeCell ref="AA155:AB155"/>
    <mergeCell ref="AC155:AD155"/>
    <mergeCell ref="AE155:AF155"/>
    <mergeCell ref="AG155:AH155"/>
    <mergeCell ref="AI155:AJ155"/>
    <mergeCell ref="AK155:AL155"/>
    <mergeCell ref="AA154:AB154"/>
    <mergeCell ref="AC154:AD154"/>
    <mergeCell ref="AE154:AF154"/>
    <mergeCell ref="AG154:AH154"/>
    <mergeCell ref="AI154:AJ154"/>
    <mergeCell ref="AK154:AL154"/>
    <mergeCell ref="AA153:AB153"/>
    <mergeCell ref="AC153:AD153"/>
    <mergeCell ref="AE153:AF153"/>
    <mergeCell ref="AG153:AH153"/>
    <mergeCell ref="AI153:AJ153"/>
    <mergeCell ref="AK153:AL153"/>
    <mergeCell ref="AA152:AB152"/>
    <mergeCell ref="AC152:AD152"/>
    <mergeCell ref="AE152:AF152"/>
    <mergeCell ref="AG152:AH152"/>
    <mergeCell ref="AI152:AJ152"/>
    <mergeCell ref="AK152:AL152"/>
    <mergeCell ref="AA151:AB151"/>
    <mergeCell ref="AC151:AD151"/>
    <mergeCell ref="AE151:AF151"/>
    <mergeCell ref="AG151:AH151"/>
    <mergeCell ref="AI151:AJ151"/>
    <mergeCell ref="AK151:AL151"/>
    <mergeCell ref="AA150:AB150"/>
    <mergeCell ref="AC150:AD150"/>
    <mergeCell ref="AE150:AF150"/>
    <mergeCell ref="AG150:AH150"/>
    <mergeCell ref="AI150:AJ150"/>
    <mergeCell ref="AK150:AL150"/>
    <mergeCell ref="AA149:AB149"/>
    <mergeCell ref="AC149:AD149"/>
    <mergeCell ref="AE149:AF149"/>
    <mergeCell ref="AG149:AH149"/>
    <mergeCell ref="AI149:AJ149"/>
    <mergeCell ref="AK149:AL149"/>
    <mergeCell ref="AA148:AB148"/>
    <mergeCell ref="AC148:AD148"/>
    <mergeCell ref="AE148:AF148"/>
    <mergeCell ref="AG148:AH148"/>
    <mergeCell ref="AI148:AJ148"/>
    <mergeCell ref="AK148:AL148"/>
    <mergeCell ref="AA147:AB147"/>
    <mergeCell ref="AC147:AD147"/>
    <mergeCell ref="AE147:AF147"/>
    <mergeCell ref="AG147:AH147"/>
    <mergeCell ref="AI147:AJ147"/>
    <mergeCell ref="AK147:AL147"/>
    <mergeCell ref="AA146:AB146"/>
    <mergeCell ref="AC146:AD146"/>
    <mergeCell ref="AE146:AF146"/>
    <mergeCell ref="AG146:AH146"/>
    <mergeCell ref="AI146:AJ146"/>
    <mergeCell ref="AK146:AL146"/>
    <mergeCell ref="AA145:AB145"/>
    <mergeCell ref="AC145:AD145"/>
    <mergeCell ref="AE145:AF145"/>
    <mergeCell ref="AG145:AH145"/>
    <mergeCell ref="AI145:AJ145"/>
    <mergeCell ref="AK145:AL145"/>
    <mergeCell ref="AI141:AJ141"/>
    <mergeCell ref="AA143:AL143"/>
    <mergeCell ref="AA144:AB144"/>
    <mergeCell ref="AC144:AD144"/>
    <mergeCell ref="AE144:AF144"/>
    <mergeCell ref="AG144:AH144"/>
    <mergeCell ref="AI144:AJ144"/>
    <mergeCell ref="AK144:AL144"/>
    <mergeCell ref="AA140:AB140"/>
    <mergeCell ref="AC140:AD140"/>
    <mergeCell ref="AE140:AF140"/>
    <mergeCell ref="AG140:AH140"/>
    <mergeCell ref="AI140:AJ140"/>
    <mergeCell ref="AK140:AL140"/>
    <mergeCell ref="AA139:AB139"/>
    <mergeCell ref="AC139:AD139"/>
    <mergeCell ref="AE139:AF139"/>
    <mergeCell ref="AG139:AH139"/>
    <mergeCell ref="AI139:AJ139"/>
    <mergeCell ref="AK139:AL139"/>
    <mergeCell ref="AA138:AB138"/>
    <mergeCell ref="AC138:AD138"/>
    <mergeCell ref="AE138:AF138"/>
    <mergeCell ref="AG138:AH138"/>
    <mergeCell ref="AI138:AJ138"/>
    <mergeCell ref="AK138:AL138"/>
    <mergeCell ref="AA137:AB137"/>
    <mergeCell ref="AC137:AD137"/>
    <mergeCell ref="AE137:AF137"/>
    <mergeCell ref="AG137:AH137"/>
    <mergeCell ref="AI137:AJ137"/>
    <mergeCell ref="AK137:AL137"/>
    <mergeCell ref="AA136:AB136"/>
    <mergeCell ref="AC136:AD136"/>
    <mergeCell ref="AE136:AF136"/>
    <mergeCell ref="AG136:AH136"/>
    <mergeCell ref="AI136:AJ136"/>
    <mergeCell ref="AK136:AL136"/>
    <mergeCell ref="AA135:AB135"/>
    <mergeCell ref="AC135:AD135"/>
    <mergeCell ref="AE135:AF135"/>
    <mergeCell ref="AG135:AH135"/>
    <mergeCell ref="AI135:AJ135"/>
    <mergeCell ref="AK135:AL135"/>
    <mergeCell ref="AA134:AB134"/>
    <mergeCell ref="AC134:AD134"/>
    <mergeCell ref="AE134:AF134"/>
    <mergeCell ref="AG134:AH134"/>
    <mergeCell ref="AI134:AJ134"/>
    <mergeCell ref="AK134:AL134"/>
    <mergeCell ref="AA133:AB133"/>
    <mergeCell ref="AC133:AD133"/>
    <mergeCell ref="AE133:AF133"/>
    <mergeCell ref="AG133:AH133"/>
    <mergeCell ref="AI133:AJ133"/>
    <mergeCell ref="AK133:AL133"/>
    <mergeCell ref="AA132:AB132"/>
    <mergeCell ref="AC132:AD132"/>
    <mergeCell ref="AE132:AF132"/>
    <mergeCell ref="AG132:AH132"/>
    <mergeCell ref="AI132:AJ132"/>
    <mergeCell ref="AK132:AL132"/>
    <mergeCell ref="AA131:AB131"/>
    <mergeCell ref="AC131:AD131"/>
    <mergeCell ref="AE131:AF131"/>
    <mergeCell ref="AG131:AH131"/>
    <mergeCell ref="AI131:AJ131"/>
    <mergeCell ref="AK131:AL131"/>
    <mergeCell ref="AA130:AB130"/>
    <mergeCell ref="AC130:AD130"/>
    <mergeCell ref="AE130:AF130"/>
    <mergeCell ref="AG130:AH130"/>
    <mergeCell ref="AI130:AJ130"/>
    <mergeCell ref="AK130:AL130"/>
    <mergeCell ref="AA129:AB129"/>
    <mergeCell ref="AC129:AD129"/>
    <mergeCell ref="AE129:AF129"/>
    <mergeCell ref="AG129:AH129"/>
    <mergeCell ref="AI129:AJ129"/>
    <mergeCell ref="AK129:AL129"/>
    <mergeCell ref="AA128:AB128"/>
    <mergeCell ref="AC128:AD128"/>
    <mergeCell ref="AE128:AF128"/>
    <mergeCell ref="AG128:AH128"/>
    <mergeCell ref="AI128:AJ128"/>
    <mergeCell ref="AK128:AL128"/>
    <mergeCell ref="AA127:AB127"/>
    <mergeCell ref="AC127:AD127"/>
    <mergeCell ref="AE127:AF127"/>
    <mergeCell ref="AG127:AH127"/>
    <mergeCell ref="AI127:AJ127"/>
    <mergeCell ref="AK127:AL127"/>
    <mergeCell ref="AA126:AB126"/>
    <mergeCell ref="AC126:AD126"/>
    <mergeCell ref="AE126:AF126"/>
    <mergeCell ref="AG126:AH126"/>
    <mergeCell ref="AI126:AJ126"/>
    <mergeCell ref="AK126:AL126"/>
    <mergeCell ref="AA125:AB125"/>
    <mergeCell ref="AC125:AD125"/>
    <mergeCell ref="AE125:AF125"/>
    <mergeCell ref="AG125:AH125"/>
    <mergeCell ref="AI125:AJ125"/>
    <mergeCell ref="AK125:AL125"/>
    <mergeCell ref="AA124:AB124"/>
    <mergeCell ref="AC124:AD124"/>
    <mergeCell ref="AE124:AF124"/>
    <mergeCell ref="AG124:AH124"/>
    <mergeCell ref="AI124:AJ124"/>
    <mergeCell ref="AK124:AL124"/>
    <mergeCell ref="AA123:AB123"/>
    <mergeCell ref="AC123:AD123"/>
    <mergeCell ref="AE123:AF123"/>
    <mergeCell ref="AG123:AH123"/>
    <mergeCell ref="AI123:AJ123"/>
    <mergeCell ref="AK123:AL123"/>
    <mergeCell ref="AA122:AB122"/>
    <mergeCell ref="AC122:AD122"/>
    <mergeCell ref="AE122:AF122"/>
    <mergeCell ref="AG122:AH122"/>
    <mergeCell ref="AI122:AJ122"/>
    <mergeCell ref="AK122:AL122"/>
    <mergeCell ref="AA121:AB121"/>
    <mergeCell ref="AC121:AD121"/>
    <mergeCell ref="AE121:AF121"/>
    <mergeCell ref="AG121:AH121"/>
    <mergeCell ref="AI121:AJ121"/>
    <mergeCell ref="AK121:AL121"/>
    <mergeCell ref="AA120:AB120"/>
    <mergeCell ref="AC120:AD120"/>
    <mergeCell ref="AE120:AF120"/>
    <mergeCell ref="AG120:AH120"/>
    <mergeCell ref="AI120:AJ120"/>
    <mergeCell ref="AK120:AL120"/>
    <mergeCell ref="AA119:AB119"/>
    <mergeCell ref="AC119:AD119"/>
    <mergeCell ref="AE119:AF119"/>
    <mergeCell ref="AG119:AH119"/>
    <mergeCell ref="AI119:AJ119"/>
    <mergeCell ref="AK119:AL119"/>
    <mergeCell ref="AA118:AB118"/>
    <mergeCell ref="AC118:AD118"/>
    <mergeCell ref="AE118:AF118"/>
    <mergeCell ref="AG118:AH118"/>
    <mergeCell ref="AI118:AJ118"/>
    <mergeCell ref="AK118:AL118"/>
    <mergeCell ref="AA117:AB117"/>
    <mergeCell ref="AC117:AD117"/>
    <mergeCell ref="AE117:AF117"/>
    <mergeCell ref="AG117:AH117"/>
    <mergeCell ref="AI117:AJ117"/>
    <mergeCell ref="AK117:AL117"/>
    <mergeCell ref="AA116:AB116"/>
    <mergeCell ref="AC116:AD116"/>
    <mergeCell ref="AE116:AF116"/>
    <mergeCell ref="AG116:AH116"/>
    <mergeCell ref="AI116:AJ116"/>
    <mergeCell ref="AK116:AL116"/>
    <mergeCell ref="AA115:AB115"/>
    <mergeCell ref="AC115:AD115"/>
    <mergeCell ref="AE115:AF115"/>
    <mergeCell ref="AG115:AH115"/>
    <mergeCell ref="AI115:AJ115"/>
    <mergeCell ref="AK115:AL115"/>
    <mergeCell ref="AA114:AB114"/>
    <mergeCell ref="AC114:AD114"/>
    <mergeCell ref="AE114:AF114"/>
    <mergeCell ref="AG114:AH114"/>
    <mergeCell ref="AI114:AJ114"/>
    <mergeCell ref="AK114:AL114"/>
    <mergeCell ref="AA113:AB113"/>
    <mergeCell ref="AC113:AD113"/>
    <mergeCell ref="AE113:AF113"/>
    <mergeCell ref="AG113:AH113"/>
    <mergeCell ref="AI113:AJ113"/>
    <mergeCell ref="AK113:AL113"/>
    <mergeCell ref="AA112:AB112"/>
    <mergeCell ref="AC112:AD112"/>
    <mergeCell ref="AE112:AF112"/>
    <mergeCell ref="AG112:AH112"/>
    <mergeCell ref="AI112:AJ112"/>
    <mergeCell ref="AK112:AL112"/>
    <mergeCell ref="AA111:AB111"/>
    <mergeCell ref="AC111:AD111"/>
    <mergeCell ref="AE111:AF111"/>
    <mergeCell ref="AG111:AH111"/>
    <mergeCell ref="AI111:AJ111"/>
    <mergeCell ref="AK111:AL111"/>
    <mergeCell ref="AA110:AB110"/>
    <mergeCell ref="AC110:AD110"/>
    <mergeCell ref="AE110:AF110"/>
    <mergeCell ref="AG110:AH110"/>
    <mergeCell ref="AI110:AJ110"/>
    <mergeCell ref="AK110:AL110"/>
    <mergeCell ref="AA109:AB109"/>
    <mergeCell ref="AC109:AD109"/>
    <mergeCell ref="AE109:AF109"/>
    <mergeCell ref="AG109:AH109"/>
    <mergeCell ref="AI109:AJ109"/>
    <mergeCell ref="AK109:AL109"/>
    <mergeCell ref="AA108:AB108"/>
    <mergeCell ref="AC108:AD108"/>
    <mergeCell ref="AE108:AF108"/>
    <mergeCell ref="AG108:AH108"/>
    <mergeCell ref="AI108:AJ108"/>
    <mergeCell ref="AK108:AL108"/>
    <mergeCell ref="AA107:AB107"/>
    <mergeCell ref="AC107:AD107"/>
    <mergeCell ref="AE107:AF107"/>
    <mergeCell ref="AG107:AH107"/>
    <mergeCell ref="AI107:AJ107"/>
    <mergeCell ref="AK107:AL107"/>
    <mergeCell ref="AA106:AB106"/>
    <mergeCell ref="AC106:AD106"/>
    <mergeCell ref="AE106:AF106"/>
    <mergeCell ref="AG106:AH106"/>
    <mergeCell ref="AI106:AJ106"/>
    <mergeCell ref="AK106:AL106"/>
    <mergeCell ref="AA105:AB105"/>
    <mergeCell ref="AC105:AD105"/>
    <mergeCell ref="AE105:AF105"/>
    <mergeCell ref="AG105:AH105"/>
    <mergeCell ref="AI105:AJ105"/>
    <mergeCell ref="AK105:AL105"/>
    <mergeCell ref="AA104:AB104"/>
    <mergeCell ref="AC104:AD104"/>
    <mergeCell ref="AE104:AF104"/>
    <mergeCell ref="AG104:AH104"/>
    <mergeCell ref="AI104:AJ104"/>
    <mergeCell ref="AK104:AL104"/>
    <mergeCell ref="AA103:AB103"/>
    <mergeCell ref="AC103:AD103"/>
    <mergeCell ref="AE103:AF103"/>
    <mergeCell ref="AG103:AH103"/>
    <mergeCell ref="AI103:AJ103"/>
    <mergeCell ref="AK103:AL103"/>
    <mergeCell ref="AA102:AB102"/>
    <mergeCell ref="AC102:AD102"/>
    <mergeCell ref="AE102:AF102"/>
    <mergeCell ref="AG102:AH102"/>
    <mergeCell ref="AI102:AJ102"/>
    <mergeCell ref="AK102:AL102"/>
    <mergeCell ref="AA101:AB101"/>
    <mergeCell ref="AC101:AD101"/>
    <mergeCell ref="AE101:AF101"/>
    <mergeCell ref="AG101:AH101"/>
    <mergeCell ref="AI101:AJ101"/>
    <mergeCell ref="AK101:AL101"/>
    <mergeCell ref="AA100:AB100"/>
    <mergeCell ref="AC100:AD100"/>
    <mergeCell ref="AE100:AF100"/>
    <mergeCell ref="AG100:AH100"/>
    <mergeCell ref="AI100:AJ100"/>
    <mergeCell ref="AK100:AL100"/>
    <mergeCell ref="AA99:AB99"/>
    <mergeCell ref="AC99:AD99"/>
    <mergeCell ref="AE99:AF99"/>
    <mergeCell ref="AG99:AH99"/>
    <mergeCell ref="AI99:AJ99"/>
    <mergeCell ref="AK99:AL99"/>
    <mergeCell ref="AA98:AB98"/>
    <mergeCell ref="AC98:AD98"/>
    <mergeCell ref="AE98:AF98"/>
    <mergeCell ref="AG98:AH98"/>
    <mergeCell ref="AI98:AJ98"/>
    <mergeCell ref="AK98:AL98"/>
    <mergeCell ref="AA97:AB97"/>
    <mergeCell ref="AC97:AD97"/>
    <mergeCell ref="AE97:AF97"/>
    <mergeCell ref="AG97:AH97"/>
    <mergeCell ref="AI97:AJ97"/>
    <mergeCell ref="AK97:AL97"/>
    <mergeCell ref="AA96:AB96"/>
    <mergeCell ref="AC96:AD96"/>
    <mergeCell ref="AE96:AF96"/>
    <mergeCell ref="AG96:AH96"/>
    <mergeCell ref="AI96:AJ96"/>
    <mergeCell ref="AK96:AL96"/>
    <mergeCell ref="AA95:AB95"/>
    <mergeCell ref="AC95:AD95"/>
    <mergeCell ref="AE95:AF95"/>
    <mergeCell ref="AG95:AH95"/>
    <mergeCell ref="AI95:AJ95"/>
    <mergeCell ref="AK95:AL95"/>
    <mergeCell ref="AA94:AB94"/>
    <mergeCell ref="AC94:AD94"/>
    <mergeCell ref="AE94:AF94"/>
    <mergeCell ref="AG94:AH94"/>
    <mergeCell ref="AI94:AJ94"/>
    <mergeCell ref="AK94:AL94"/>
    <mergeCell ref="AA93:AB93"/>
    <mergeCell ref="AC93:AD93"/>
    <mergeCell ref="AE93:AF93"/>
    <mergeCell ref="AG93:AH93"/>
    <mergeCell ref="AI93:AJ93"/>
    <mergeCell ref="AK93:AL93"/>
    <mergeCell ref="AI89:AJ89"/>
    <mergeCell ref="AA91:AL91"/>
    <mergeCell ref="AA92:AB92"/>
    <mergeCell ref="AC92:AD92"/>
    <mergeCell ref="AE92:AF92"/>
    <mergeCell ref="AG92:AH92"/>
    <mergeCell ref="AI92:AJ92"/>
    <mergeCell ref="AK92:AL92"/>
    <mergeCell ref="AA88:AB88"/>
    <mergeCell ref="AC88:AD88"/>
    <mergeCell ref="AE88:AF88"/>
    <mergeCell ref="AG88:AH88"/>
    <mergeCell ref="AI88:AJ88"/>
    <mergeCell ref="AK88:AL88"/>
    <mergeCell ref="AA89:AF89"/>
    <mergeCell ref="AG89:AH89"/>
    <mergeCell ref="AA87:AB87"/>
    <mergeCell ref="AC87:AD87"/>
    <mergeCell ref="AE87:AF87"/>
    <mergeCell ref="AG87:AH87"/>
    <mergeCell ref="AI87:AJ87"/>
    <mergeCell ref="AK87:AL87"/>
    <mergeCell ref="AA86:AB86"/>
    <mergeCell ref="AC86:AD86"/>
    <mergeCell ref="AE86:AF86"/>
    <mergeCell ref="AG86:AH86"/>
    <mergeCell ref="AI86:AJ86"/>
    <mergeCell ref="AK86:AL86"/>
    <mergeCell ref="AA85:AB85"/>
    <mergeCell ref="AC85:AD85"/>
    <mergeCell ref="AE85:AF85"/>
    <mergeCell ref="AG85:AH85"/>
    <mergeCell ref="AI85:AJ85"/>
    <mergeCell ref="AK85:AL85"/>
    <mergeCell ref="AA84:AB84"/>
    <mergeCell ref="AC84:AD84"/>
    <mergeCell ref="AE84:AF84"/>
    <mergeCell ref="AG84:AH84"/>
    <mergeCell ref="AI84:AJ84"/>
    <mergeCell ref="AK84:AL84"/>
    <mergeCell ref="AA83:AB83"/>
    <mergeCell ref="AC83:AD83"/>
    <mergeCell ref="AE83:AF83"/>
    <mergeCell ref="AG83:AH83"/>
    <mergeCell ref="AI83:AJ83"/>
    <mergeCell ref="AK83:AL83"/>
    <mergeCell ref="AA82:AB82"/>
    <mergeCell ref="AC82:AD82"/>
    <mergeCell ref="AE82:AF82"/>
    <mergeCell ref="AG82:AH82"/>
    <mergeCell ref="AI82:AJ82"/>
    <mergeCell ref="AK82:AL82"/>
    <mergeCell ref="AA81:AB81"/>
    <mergeCell ref="AC81:AD81"/>
    <mergeCell ref="AE81:AF81"/>
    <mergeCell ref="AG81:AH81"/>
    <mergeCell ref="AI81:AJ81"/>
    <mergeCell ref="AK81:AL81"/>
    <mergeCell ref="AA80:AB80"/>
    <mergeCell ref="AC80:AD80"/>
    <mergeCell ref="AE80:AF80"/>
    <mergeCell ref="AG80:AH80"/>
    <mergeCell ref="AI80:AJ80"/>
    <mergeCell ref="AK80:AL80"/>
    <mergeCell ref="AA79:AB79"/>
    <mergeCell ref="AC79:AD79"/>
    <mergeCell ref="AE79:AF79"/>
    <mergeCell ref="AG79:AH79"/>
    <mergeCell ref="AI79:AJ79"/>
    <mergeCell ref="AK79:AL79"/>
    <mergeCell ref="AA78:AB78"/>
    <mergeCell ref="AC78:AD78"/>
    <mergeCell ref="AE78:AF78"/>
    <mergeCell ref="AG78:AH78"/>
    <mergeCell ref="AI78:AJ78"/>
    <mergeCell ref="AK78:AL78"/>
    <mergeCell ref="AA77:AB77"/>
    <mergeCell ref="AC77:AD77"/>
    <mergeCell ref="AE77:AF77"/>
    <mergeCell ref="AG77:AH77"/>
    <mergeCell ref="AI77:AJ77"/>
    <mergeCell ref="AK77:AL77"/>
    <mergeCell ref="AA76:AB76"/>
    <mergeCell ref="AC76:AD76"/>
    <mergeCell ref="AE76:AF76"/>
    <mergeCell ref="AG76:AH76"/>
    <mergeCell ref="AI76:AJ76"/>
    <mergeCell ref="AK76:AL76"/>
    <mergeCell ref="AA75:AB75"/>
    <mergeCell ref="AC75:AD75"/>
    <mergeCell ref="AE75:AF75"/>
    <mergeCell ref="AG75:AH75"/>
    <mergeCell ref="AI75:AJ75"/>
    <mergeCell ref="AK75:AL75"/>
    <mergeCell ref="AA74:AB74"/>
    <mergeCell ref="AC74:AD74"/>
    <mergeCell ref="AE74:AF74"/>
    <mergeCell ref="AG74:AH74"/>
    <mergeCell ref="AI74:AJ74"/>
    <mergeCell ref="AK74:AL74"/>
    <mergeCell ref="AA73:AB73"/>
    <mergeCell ref="AC73:AD73"/>
    <mergeCell ref="AE73:AF73"/>
    <mergeCell ref="AG73:AH73"/>
    <mergeCell ref="AI73:AJ73"/>
    <mergeCell ref="AK73:AL73"/>
    <mergeCell ref="AA72:AB72"/>
    <mergeCell ref="AC72:AD72"/>
    <mergeCell ref="AE72:AF72"/>
    <mergeCell ref="AG72:AH72"/>
    <mergeCell ref="AI72:AJ72"/>
    <mergeCell ref="AK72:AL72"/>
    <mergeCell ref="AA71:AB71"/>
    <mergeCell ref="AC71:AD71"/>
    <mergeCell ref="AE71:AF71"/>
    <mergeCell ref="AG71:AH71"/>
    <mergeCell ref="AI71:AJ71"/>
    <mergeCell ref="AK71:AL71"/>
    <mergeCell ref="AA70:AB70"/>
    <mergeCell ref="AC70:AD70"/>
    <mergeCell ref="AE70:AF70"/>
    <mergeCell ref="AG70:AH70"/>
    <mergeCell ref="AI70:AJ70"/>
    <mergeCell ref="AK70:AL70"/>
    <mergeCell ref="AA69:AB69"/>
    <mergeCell ref="AC69:AD69"/>
    <mergeCell ref="AE69:AF69"/>
    <mergeCell ref="AG69:AH69"/>
    <mergeCell ref="AI69:AJ69"/>
    <mergeCell ref="AK69:AL69"/>
    <mergeCell ref="AA68:AB68"/>
    <mergeCell ref="AC68:AD68"/>
    <mergeCell ref="AE68:AF68"/>
    <mergeCell ref="AG68:AH68"/>
    <mergeCell ref="AI68:AJ68"/>
    <mergeCell ref="AK68:AL68"/>
    <mergeCell ref="AA67:AB67"/>
    <mergeCell ref="AC67:AD67"/>
    <mergeCell ref="AE67:AF67"/>
    <mergeCell ref="AG67:AH67"/>
    <mergeCell ref="AI67:AJ67"/>
    <mergeCell ref="AK67:AL67"/>
    <mergeCell ref="AA66:AB66"/>
    <mergeCell ref="AC66:AD66"/>
    <mergeCell ref="AE66:AF66"/>
    <mergeCell ref="AG66:AH66"/>
    <mergeCell ref="AI66:AJ66"/>
    <mergeCell ref="AK66:AL66"/>
    <mergeCell ref="AA65:AB65"/>
    <mergeCell ref="AC65:AD65"/>
    <mergeCell ref="AE65:AF65"/>
    <mergeCell ref="AG65:AH65"/>
    <mergeCell ref="AI65:AJ65"/>
    <mergeCell ref="AK65:AL65"/>
    <mergeCell ref="AA64:AB64"/>
    <mergeCell ref="AC64:AD64"/>
    <mergeCell ref="AE64:AF64"/>
    <mergeCell ref="AG64:AH64"/>
    <mergeCell ref="AI64:AJ64"/>
    <mergeCell ref="AK64:AL64"/>
    <mergeCell ref="AA63:AB63"/>
    <mergeCell ref="AC63:AD63"/>
    <mergeCell ref="AE63:AF63"/>
    <mergeCell ref="AG63:AH63"/>
    <mergeCell ref="AI63:AJ63"/>
    <mergeCell ref="AK63:AL63"/>
    <mergeCell ref="AA62:AB62"/>
    <mergeCell ref="AC62:AD62"/>
    <mergeCell ref="AE62:AF62"/>
    <mergeCell ref="AG62:AH62"/>
    <mergeCell ref="AI62:AJ62"/>
    <mergeCell ref="AK62:AL62"/>
    <mergeCell ref="AA61:AB61"/>
    <mergeCell ref="AC61:AD61"/>
    <mergeCell ref="AE61:AF61"/>
    <mergeCell ref="AG61:AH61"/>
    <mergeCell ref="AI61:AJ61"/>
    <mergeCell ref="AK61:AL61"/>
    <mergeCell ref="AA60:AB60"/>
    <mergeCell ref="AC60:AD60"/>
    <mergeCell ref="AE60:AF60"/>
    <mergeCell ref="AG60:AH60"/>
    <mergeCell ref="AI60:AJ60"/>
    <mergeCell ref="AK60:AL60"/>
    <mergeCell ref="AA59:AB59"/>
    <mergeCell ref="AC59:AD59"/>
    <mergeCell ref="AE59:AF59"/>
    <mergeCell ref="AG59:AH59"/>
    <mergeCell ref="AI59:AJ59"/>
    <mergeCell ref="AK59:AL59"/>
    <mergeCell ref="AA58:AB58"/>
    <mergeCell ref="AC58:AD58"/>
    <mergeCell ref="AE58:AF58"/>
    <mergeCell ref="AG58:AH58"/>
    <mergeCell ref="AI58:AJ58"/>
    <mergeCell ref="AK58:AL58"/>
    <mergeCell ref="AA57:AB57"/>
    <mergeCell ref="AC57:AD57"/>
    <mergeCell ref="AE57:AF57"/>
    <mergeCell ref="AG57:AH57"/>
    <mergeCell ref="AI57:AJ57"/>
    <mergeCell ref="AK57:AL57"/>
    <mergeCell ref="AA56:AB56"/>
    <mergeCell ref="AC56:AD56"/>
    <mergeCell ref="AE56:AF56"/>
    <mergeCell ref="AG56:AH56"/>
    <mergeCell ref="AI56:AJ56"/>
    <mergeCell ref="AK56:AL56"/>
    <mergeCell ref="AA55:AB55"/>
    <mergeCell ref="AC55:AD55"/>
    <mergeCell ref="AE55:AF55"/>
    <mergeCell ref="AG55:AH55"/>
    <mergeCell ref="AI55:AJ55"/>
    <mergeCell ref="AK55:AL55"/>
    <mergeCell ref="AA54:AB54"/>
    <mergeCell ref="AC54:AD54"/>
    <mergeCell ref="AE54:AF54"/>
    <mergeCell ref="AG54:AH54"/>
    <mergeCell ref="AI54:AJ54"/>
    <mergeCell ref="AK54:AL54"/>
    <mergeCell ref="AA53:AB53"/>
    <mergeCell ref="AC53:AD53"/>
    <mergeCell ref="AE53:AF53"/>
    <mergeCell ref="AG53:AH53"/>
    <mergeCell ref="AI53:AJ53"/>
    <mergeCell ref="AK53:AL53"/>
    <mergeCell ref="AI49:AJ49"/>
    <mergeCell ref="AA51:AL51"/>
    <mergeCell ref="AA52:AB52"/>
    <mergeCell ref="AC52:AD52"/>
    <mergeCell ref="AE52:AF52"/>
    <mergeCell ref="AG52:AH52"/>
    <mergeCell ref="AI52:AJ52"/>
    <mergeCell ref="AK52:AL52"/>
    <mergeCell ref="AA49:AF49"/>
    <mergeCell ref="AG49:AH49"/>
    <mergeCell ref="AA48:AB48"/>
    <mergeCell ref="AC48:AD48"/>
    <mergeCell ref="AE48:AF48"/>
    <mergeCell ref="AG48:AH48"/>
    <mergeCell ref="AI48:AJ48"/>
    <mergeCell ref="AK48:AL48"/>
    <mergeCell ref="AA47:AB47"/>
    <mergeCell ref="AC47:AD47"/>
    <mergeCell ref="AE47:AF47"/>
    <mergeCell ref="AG47:AH47"/>
    <mergeCell ref="AI47:AJ47"/>
    <mergeCell ref="AK47:AL47"/>
    <mergeCell ref="AA46:AB46"/>
    <mergeCell ref="AC46:AD46"/>
    <mergeCell ref="AE46:AF46"/>
    <mergeCell ref="AG46:AH46"/>
    <mergeCell ref="AI46:AJ46"/>
    <mergeCell ref="AK46:AL46"/>
    <mergeCell ref="AA45:AB45"/>
    <mergeCell ref="AC45:AD45"/>
    <mergeCell ref="AE45:AF45"/>
    <mergeCell ref="AG45:AH45"/>
    <mergeCell ref="AI45:AJ45"/>
    <mergeCell ref="AK45:AL45"/>
    <mergeCell ref="AA44:AB44"/>
    <mergeCell ref="AC44:AD44"/>
    <mergeCell ref="AE44:AF44"/>
    <mergeCell ref="AG44:AH44"/>
    <mergeCell ref="AI44:AJ44"/>
    <mergeCell ref="AK44:AL44"/>
    <mergeCell ref="AA43:AB43"/>
    <mergeCell ref="AC43:AD43"/>
    <mergeCell ref="AE43:AF43"/>
    <mergeCell ref="AG43:AH43"/>
    <mergeCell ref="AI43:AJ43"/>
    <mergeCell ref="AK43:AL43"/>
    <mergeCell ref="AA42:AB42"/>
    <mergeCell ref="AC42:AD42"/>
    <mergeCell ref="AE42:AF42"/>
    <mergeCell ref="AG42:AH42"/>
    <mergeCell ref="AI42:AJ42"/>
    <mergeCell ref="AK42:AL42"/>
    <mergeCell ref="AA41:AB41"/>
    <mergeCell ref="AC41:AD41"/>
    <mergeCell ref="AE41:AF41"/>
    <mergeCell ref="AG41:AH41"/>
    <mergeCell ref="AI41:AJ41"/>
    <mergeCell ref="AK41:AL41"/>
    <mergeCell ref="AA40:AB40"/>
    <mergeCell ref="AC40:AD40"/>
    <mergeCell ref="AE40:AF40"/>
    <mergeCell ref="AG40:AH40"/>
    <mergeCell ref="AI40:AJ40"/>
    <mergeCell ref="AK40:AL40"/>
    <mergeCell ref="AA39:AB39"/>
    <mergeCell ref="AC39:AD39"/>
    <mergeCell ref="AE39:AF39"/>
    <mergeCell ref="AG39:AH39"/>
    <mergeCell ref="AI39:AJ39"/>
    <mergeCell ref="AK39:AL39"/>
    <mergeCell ref="AA38:AB38"/>
    <mergeCell ref="AC38:AD38"/>
    <mergeCell ref="AE38:AF38"/>
    <mergeCell ref="AG38:AH38"/>
    <mergeCell ref="AI38:AJ38"/>
    <mergeCell ref="AK38:AL38"/>
    <mergeCell ref="AA37:AB37"/>
    <mergeCell ref="AC37:AD37"/>
    <mergeCell ref="AE37:AF37"/>
    <mergeCell ref="AG37:AH37"/>
    <mergeCell ref="AI37:AJ37"/>
    <mergeCell ref="AK37:AL37"/>
    <mergeCell ref="AA36:AB36"/>
    <mergeCell ref="AC36:AD36"/>
    <mergeCell ref="AE36:AF36"/>
    <mergeCell ref="AG36:AH36"/>
    <mergeCell ref="AI36:AJ36"/>
    <mergeCell ref="AK36:AL36"/>
    <mergeCell ref="AA35:AB35"/>
    <mergeCell ref="AC35:AD35"/>
    <mergeCell ref="AE35:AF35"/>
    <mergeCell ref="AG35:AH35"/>
    <mergeCell ref="AI35:AJ35"/>
    <mergeCell ref="AK35:AL35"/>
    <mergeCell ref="AA34:AB34"/>
    <mergeCell ref="AC34:AD34"/>
    <mergeCell ref="AE34:AF34"/>
    <mergeCell ref="AG34:AH34"/>
    <mergeCell ref="AI34:AJ34"/>
    <mergeCell ref="AK34:AL34"/>
    <mergeCell ref="AA33:AB33"/>
    <mergeCell ref="AC33:AD33"/>
    <mergeCell ref="AE33:AF33"/>
    <mergeCell ref="AG33:AH33"/>
    <mergeCell ref="AI33:AJ33"/>
    <mergeCell ref="AK33:AL33"/>
    <mergeCell ref="AA32:AB32"/>
    <mergeCell ref="AC32:AD32"/>
    <mergeCell ref="AE32:AF32"/>
    <mergeCell ref="AG32:AH32"/>
    <mergeCell ref="AI32:AJ32"/>
    <mergeCell ref="AK32:AL32"/>
    <mergeCell ref="AA31:AB31"/>
    <mergeCell ref="AC31:AD31"/>
    <mergeCell ref="AE31:AF31"/>
    <mergeCell ref="AG31:AH31"/>
    <mergeCell ref="AI31:AJ31"/>
    <mergeCell ref="AK31:AL31"/>
    <mergeCell ref="AA30:AB30"/>
    <mergeCell ref="AC30:AD30"/>
    <mergeCell ref="AE30:AF30"/>
    <mergeCell ref="AG30:AH30"/>
    <mergeCell ref="AI30:AJ30"/>
    <mergeCell ref="AK30:AL30"/>
    <mergeCell ref="AA29:AB29"/>
    <mergeCell ref="AC29:AD29"/>
    <mergeCell ref="AE29:AF29"/>
    <mergeCell ref="AG29:AH29"/>
    <mergeCell ref="AI29:AJ29"/>
    <mergeCell ref="AK29:AL29"/>
    <mergeCell ref="AA28:AB28"/>
    <mergeCell ref="AC28:AD28"/>
    <mergeCell ref="AE28:AF28"/>
    <mergeCell ref="AG28:AH28"/>
    <mergeCell ref="AI28:AJ28"/>
    <mergeCell ref="AK28:AL28"/>
    <mergeCell ref="AA27:AB27"/>
    <mergeCell ref="AC27:AD27"/>
    <mergeCell ref="AE27:AF27"/>
    <mergeCell ref="AG27:AH27"/>
    <mergeCell ref="AI27:AJ27"/>
    <mergeCell ref="AK27:AL27"/>
    <mergeCell ref="AA26:AB26"/>
    <mergeCell ref="AC26:AD26"/>
    <mergeCell ref="AE26:AF26"/>
    <mergeCell ref="AG26:AH26"/>
    <mergeCell ref="AI26:AJ26"/>
    <mergeCell ref="AK26:AL26"/>
    <mergeCell ref="AA25:AB25"/>
    <mergeCell ref="AC25:AD25"/>
    <mergeCell ref="AE25:AF25"/>
    <mergeCell ref="AG25:AH25"/>
    <mergeCell ref="AI25:AJ25"/>
    <mergeCell ref="AK25:AL25"/>
    <mergeCell ref="AI21:AJ21"/>
    <mergeCell ref="AA23:AL23"/>
    <mergeCell ref="AA24:AB24"/>
    <mergeCell ref="AC24:AD24"/>
    <mergeCell ref="AE24:AF24"/>
    <mergeCell ref="AG24:AH24"/>
    <mergeCell ref="AI24:AJ24"/>
    <mergeCell ref="AK24:AL24"/>
    <mergeCell ref="AA21:AF21"/>
    <mergeCell ref="AA20:AB20"/>
    <mergeCell ref="AC20:AD20"/>
    <mergeCell ref="AE20:AF20"/>
    <mergeCell ref="AG20:AH20"/>
    <mergeCell ref="AI20:AJ20"/>
    <mergeCell ref="AK20:AL20"/>
    <mergeCell ref="AA19:AB19"/>
    <mergeCell ref="AC19:AD19"/>
    <mergeCell ref="AE19:AF19"/>
    <mergeCell ref="AG19:AH19"/>
    <mergeCell ref="AI19:AJ19"/>
    <mergeCell ref="AK19:AL19"/>
    <mergeCell ref="AG21:AH21"/>
    <mergeCell ref="AA18:AB18"/>
    <mergeCell ref="AC18:AD18"/>
    <mergeCell ref="AE18:AF18"/>
    <mergeCell ref="AG18:AH18"/>
    <mergeCell ref="AI18:AJ18"/>
    <mergeCell ref="AK18:AL18"/>
    <mergeCell ref="AA17:AB17"/>
    <mergeCell ref="AC17:AD17"/>
    <mergeCell ref="AE17:AF17"/>
    <mergeCell ref="AG17:AH17"/>
    <mergeCell ref="AI17:AJ17"/>
    <mergeCell ref="AK17:AL17"/>
    <mergeCell ref="AA16:AB16"/>
    <mergeCell ref="AC16:AD16"/>
    <mergeCell ref="AE16:AF16"/>
    <mergeCell ref="AG16:AH16"/>
    <mergeCell ref="AI16:AJ16"/>
    <mergeCell ref="AK16:AL16"/>
    <mergeCell ref="AA15:AB15"/>
    <mergeCell ref="AC15:AD15"/>
    <mergeCell ref="AE15:AF15"/>
    <mergeCell ref="AG15:AH15"/>
    <mergeCell ref="AI15:AJ15"/>
    <mergeCell ref="AK15:AL15"/>
    <mergeCell ref="AA14:AB14"/>
    <mergeCell ref="AC14:AD14"/>
    <mergeCell ref="AE14:AF14"/>
    <mergeCell ref="AG14:AH14"/>
    <mergeCell ref="AI14:AJ14"/>
    <mergeCell ref="AK14:AL14"/>
    <mergeCell ref="AA13:AB13"/>
    <mergeCell ref="AC13:AD13"/>
    <mergeCell ref="AE13:AF13"/>
    <mergeCell ref="AG13:AH13"/>
    <mergeCell ref="AI13:AJ13"/>
    <mergeCell ref="AK13:AL13"/>
    <mergeCell ref="AA12:AB12"/>
    <mergeCell ref="AC12:AD12"/>
    <mergeCell ref="AE12:AF12"/>
    <mergeCell ref="AG12:AH12"/>
    <mergeCell ref="AI12:AJ12"/>
    <mergeCell ref="AK12:AL12"/>
    <mergeCell ref="AA11:AB11"/>
    <mergeCell ref="AC11:AD11"/>
    <mergeCell ref="AE11:AF11"/>
    <mergeCell ref="AG11:AH11"/>
    <mergeCell ref="AI11:AJ11"/>
    <mergeCell ref="AK11:AL11"/>
    <mergeCell ref="AA10:AB10"/>
    <mergeCell ref="AC10:AD10"/>
    <mergeCell ref="AE10:AF10"/>
    <mergeCell ref="AG10:AH10"/>
    <mergeCell ref="AI10:AJ10"/>
    <mergeCell ref="AK10:AL10"/>
    <mergeCell ref="AA9:AB9"/>
    <mergeCell ref="AC9:AD9"/>
    <mergeCell ref="AE9:AF9"/>
    <mergeCell ref="AG9:AH9"/>
    <mergeCell ref="AI9:AJ9"/>
    <mergeCell ref="AK9:AL9"/>
    <mergeCell ref="V205:W205"/>
    <mergeCell ref="AA6:AL6"/>
    <mergeCell ref="AA7:AL7"/>
    <mergeCell ref="AA8:AB8"/>
    <mergeCell ref="AC8:AD8"/>
    <mergeCell ref="AE8:AF8"/>
    <mergeCell ref="AG8:AH8"/>
    <mergeCell ref="AI8:AJ8"/>
    <mergeCell ref="AK8:AL8"/>
    <mergeCell ref="N204:O204"/>
    <mergeCell ref="P204:Q204"/>
    <mergeCell ref="R204:S204"/>
    <mergeCell ref="T204:U204"/>
    <mergeCell ref="V204:W204"/>
    <mergeCell ref="X204:Y204"/>
    <mergeCell ref="N203:O203"/>
    <mergeCell ref="P203:Q203"/>
    <mergeCell ref="R203:S203"/>
    <mergeCell ref="T203:U203"/>
    <mergeCell ref="V203:W203"/>
    <mergeCell ref="X203:Y203"/>
    <mergeCell ref="N202:O202"/>
    <mergeCell ref="P202:Q202"/>
    <mergeCell ref="R202:S202"/>
    <mergeCell ref="T202:U202"/>
    <mergeCell ref="V202:W202"/>
    <mergeCell ref="X202:Y202"/>
    <mergeCell ref="N201:O201"/>
    <mergeCell ref="P201:Q201"/>
    <mergeCell ref="R201:S201"/>
    <mergeCell ref="T201:U201"/>
    <mergeCell ref="V201:W201"/>
    <mergeCell ref="X201:Y201"/>
    <mergeCell ref="N200:O200"/>
    <mergeCell ref="P200:Q200"/>
    <mergeCell ref="R200:S200"/>
    <mergeCell ref="T200:U200"/>
    <mergeCell ref="V200:W200"/>
    <mergeCell ref="X200:Y200"/>
    <mergeCell ref="N199:O199"/>
    <mergeCell ref="P199:Q199"/>
    <mergeCell ref="R199:S199"/>
    <mergeCell ref="T199:U199"/>
    <mergeCell ref="V199:W199"/>
    <mergeCell ref="X199:Y199"/>
    <mergeCell ref="N198:O198"/>
    <mergeCell ref="P198:Q198"/>
    <mergeCell ref="R198:S198"/>
    <mergeCell ref="T198:U198"/>
    <mergeCell ref="V198:W198"/>
    <mergeCell ref="X198:Y198"/>
    <mergeCell ref="N197:O197"/>
    <mergeCell ref="P197:Q197"/>
    <mergeCell ref="R197:S197"/>
    <mergeCell ref="T197:U197"/>
    <mergeCell ref="V197:W197"/>
    <mergeCell ref="X197:Y197"/>
    <mergeCell ref="N196:O196"/>
    <mergeCell ref="P196:Q196"/>
    <mergeCell ref="R196:S196"/>
    <mergeCell ref="T196:U196"/>
    <mergeCell ref="V196:W196"/>
    <mergeCell ref="X196:Y196"/>
    <mergeCell ref="N195:O195"/>
    <mergeCell ref="P195:Q195"/>
    <mergeCell ref="R195:S195"/>
    <mergeCell ref="T195:U195"/>
    <mergeCell ref="V195:W195"/>
    <mergeCell ref="X195:Y195"/>
    <mergeCell ref="N194:O194"/>
    <mergeCell ref="P194:Q194"/>
    <mergeCell ref="R194:S194"/>
    <mergeCell ref="T194:U194"/>
    <mergeCell ref="V194:W194"/>
    <mergeCell ref="X194:Y194"/>
    <mergeCell ref="N193:O193"/>
    <mergeCell ref="P193:Q193"/>
    <mergeCell ref="R193:S193"/>
    <mergeCell ref="T193:U193"/>
    <mergeCell ref="V193:W193"/>
    <mergeCell ref="X193:Y193"/>
    <mergeCell ref="N192:O192"/>
    <mergeCell ref="P192:Q192"/>
    <mergeCell ref="R192:S192"/>
    <mergeCell ref="T192:U192"/>
    <mergeCell ref="V192:W192"/>
    <mergeCell ref="X192:Y192"/>
    <mergeCell ref="N191:O191"/>
    <mergeCell ref="P191:Q191"/>
    <mergeCell ref="R191:S191"/>
    <mergeCell ref="T191:U191"/>
    <mergeCell ref="V191:W191"/>
    <mergeCell ref="X191:Y191"/>
    <mergeCell ref="N190:O190"/>
    <mergeCell ref="P190:Q190"/>
    <mergeCell ref="R190:S190"/>
    <mergeCell ref="T190:U190"/>
    <mergeCell ref="V190:W190"/>
    <mergeCell ref="X190:Y190"/>
    <mergeCell ref="N189:O189"/>
    <mergeCell ref="P189:Q189"/>
    <mergeCell ref="R189:S189"/>
    <mergeCell ref="T189:U189"/>
    <mergeCell ref="V189:W189"/>
    <mergeCell ref="X189:Y189"/>
    <mergeCell ref="N188:O188"/>
    <mergeCell ref="P188:Q188"/>
    <mergeCell ref="R188:S188"/>
    <mergeCell ref="T188:U188"/>
    <mergeCell ref="V188:W188"/>
    <mergeCell ref="X188:Y188"/>
    <mergeCell ref="N187:O187"/>
    <mergeCell ref="P187:Q187"/>
    <mergeCell ref="R187:S187"/>
    <mergeCell ref="T187:U187"/>
    <mergeCell ref="V187:W187"/>
    <mergeCell ref="X187:Y187"/>
    <mergeCell ref="N186:O186"/>
    <mergeCell ref="P186:Q186"/>
    <mergeCell ref="R186:S186"/>
    <mergeCell ref="T186:U186"/>
    <mergeCell ref="V186:W186"/>
    <mergeCell ref="X186:Y186"/>
    <mergeCell ref="N185:O185"/>
    <mergeCell ref="P185:Q185"/>
    <mergeCell ref="R185:S185"/>
    <mergeCell ref="T185:U185"/>
    <mergeCell ref="V185:W185"/>
    <mergeCell ref="X185:Y185"/>
    <mergeCell ref="N184:O184"/>
    <mergeCell ref="P184:Q184"/>
    <mergeCell ref="R184:S184"/>
    <mergeCell ref="T184:U184"/>
    <mergeCell ref="V184:W184"/>
    <mergeCell ref="X184:Y184"/>
    <mergeCell ref="N183:O183"/>
    <mergeCell ref="P183:Q183"/>
    <mergeCell ref="R183:S183"/>
    <mergeCell ref="T183:U183"/>
    <mergeCell ref="V183:W183"/>
    <mergeCell ref="X183:Y183"/>
    <mergeCell ref="N182:O182"/>
    <mergeCell ref="P182:Q182"/>
    <mergeCell ref="R182:S182"/>
    <mergeCell ref="T182:U182"/>
    <mergeCell ref="V182:W182"/>
    <mergeCell ref="X182:Y182"/>
    <mergeCell ref="N181:O181"/>
    <mergeCell ref="P181:Q181"/>
    <mergeCell ref="R181:S181"/>
    <mergeCell ref="T181:U181"/>
    <mergeCell ref="V181:W181"/>
    <mergeCell ref="X181:Y181"/>
    <mergeCell ref="N180:O180"/>
    <mergeCell ref="P180:Q180"/>
    <mergeCell ref="R180:S180"/>
    <mergeCell ref="T180:U180"/>
    <mergeCell ref="V180:W180"/>
    <mergeCell ref="X180:Y180"/>
    <mergeCell ref="N179:O179"/>
    <mergeCell ref="P179:Q179"/>
    <mergeCell ref="R179:S179"/>
    <mergeCell ref="T179:U179"/>
    <mergeCell ref="V179:W179"/>
    <mergeCell ref="X179:Y179"/>
    <mergeCell ref="N178:O178"/>
    <mergeCell ref="P178:Q178"/>
    <mergeCell ref="R178:S178"/>
    <mergeCell ref="T178:U178"/>
    <mergeCell ref="V178:W178"/>
    <mergeCell ref="X178:Y178"/>
    <mergeCell ref="N177:O177"/>
    <mergeCell ref="P177:Q177"/>
    <mergeCell ref="R177:S177"/>
    <mergeCell ref="T177:U177"/>
    <mergeCell ref="V177:W177"/>
    <mergeCell ref="X177:Y177"/>
    <mergeCell ref="N176:O176"/>
    <mergeCell ref="P176:Q176"/>
    <mergeCell ref="R176:S176"/>
    <mergeCell ref="T176:U176"/>
    <mergeCell ref="V176:W176"/>
    <mergeCell ref="X176:Y176"/>
    <mergeCell ref="N175:O175"/>
    <mergeCell ref="P175:Q175"/>
    <mergeCell ref="R175:S175"/>
    <mergeCell ref="T175:U175"/>
    <mergeCell ref="V175:W175"/>
    <mergeCell ref="X175:Y175"/>
    <mergeCell ref="N174:O174"/>
    <mergeCell ref="P174:Q174"/>
    <mergeCell ref="R174:S174"/>
    <mergeCell ref="T174:U174"/>
    <mergeCell ref="V174:W174"/>
    <mergeCell ref="X174:Y174"/>
    <mergeCell ref="N173:O173"/>
    <mergeCell ref="P173:Q173"/>
    <mergeCell ref="R173:S173"/>
    <mergeCell ref="T173:U173"/>
    <mergeCell ref="V173:W173"/>
    <mergeCell ref="X173:Y173"/>
    <mergeCell ref="N172:O172"/>
    <mergeCell ref="P172:Q172"/>
    <mergeCell ref="R172:S172"/>
    <mergeCell ref="T172:U172"/>
    <mergeCell ref="V172:W172"/>
    <mergeCell ref="X172:Y172"/>
    <mergeCell ref="N171:O171"/>
    <mergeCell ref="P171:Q171"/>
    <mergeCell ref="R171:S171"/>
    <mergeCell ref="T171:U171"/>
    <mergeCell ref="V171:W171"/>
    <mergeCell ref="X171:Y171"/>
    <mergeCell ref="N170:O170"/>
    <mergeCell ref="P170:Q170"/>
    <mergeCell ref="R170:S170"/>
    <mergeCell ref="T170:U170"/>
    <mergeCell ref="V170:W170"/>
    <mergeCell ref="X170:Y170"/>
    <mergeCell ref="N169:O169"/>
    <mergeCell ref="P169:Q169"/>
    <mergeCell ref="R169:S169"/>
    <mergeCell ref="T169:U169"/>
    <mergeCell ref="V169:W169"/>
    <mergeCell ref="X169:Y169"/>
    <mergeCell ref="N168:O168"/>
    <mergeCell ref="P168:Q168"/>
    <mergeCell ref="R168:S168"/>
    <mergeCell ref="T168:U168"/>
    <mergeCell ref="V168:W168"/>
    <mergeCell ref="X168:Y168"/>
    <mergeCell ref="N167:O167"/>
    <mergeCell ref="P167:Q167"/>
    <mergeCell ref="R167:S167"/>
    <mergeCell ref="T167:U167"/>
    <mergeCell ref="V167:W167"/>
    <mergeCell ref="X167:Y167"/>
    <mergeCell ref="N166:O166"/>
    <mergeCell ref="P166:Q166"/>
    <mergeCell ref="R166:S166"/>
    <mergeCell ref="T166:U166"/>
    <mergeCell ref="V166:W166"/>
    <mergeCell ref="X166:Y166"/>
    <mergeCell ref="N165:O165"/>
    <mergeCell ref="P165:Q165"/>
    <mergeCell ref="R165:S165"/>
    <mergeCell ref="T165:U165"/>
    <mergeCell ref="V165:W165"/>
    <mergeCell ref="X165:Y165"/>
    <mergeCell ref="N164:O164"/>
    <mergeCell ref="P164:Q164"/>
    <mergeCell ref="R164:S164"/>
    <mergeCell ref="T164:U164"/>
    <mergeCell ref="V164:W164"/>
    <mergeCell ref="X164:Y164"/>
    <mergeCell ref="N163:O163"/>
    <mergeCell ref="P163:Q163"/>
    <mergeCell ref="R163:S163"/>
    <mergeCell ref="T163:U163"/>
    <mergeCell ref="V163:W163"/>
    <mergeCell ref="X163:Y163"/>
    <mergeCell ref="N162:O162"/>
    <mergeCell ref="P162:Q162"/>
    <mergeCell ref="R162:S162"/>
    <mergeCell ref="T162:U162"/>
    <mergeCell ref="V162:W162"/>
    <mergeCell ref="X162:Y162"/>
    <mergeCell ref="N161:O161"/>
    <mergeCell ref="P161:Q161"/>
    <mergeCell ref="R161:S161"/>
    <mergeCell ref="T161:U161"/>
    <mergeCell ref="V161:W161"/>
    <mergeCell ref="X161:Y161"/>
    <mergeCell ref="N160:O160"/>
    <mergeCell ref="P160:Q160"/>
    <mergeCell ref="R160:S160"/>
    <mergeCell ref="T160:U160"/>
    <mergeCell ref="V160:W160"/>
    <mergeCell ref="X160:Y160"/>
    <mergeCell ref="N159:O159"/>
    <mergeCell ref="P159:Q159"/>
    <mergeCell ref="R159:S159"/>
    <mergeCell ref="T159:U159"/>
    <mergeCell ref="V159:W159"/>
    <mergeCell ref="X159:Y159"/>
    <mergeCell ref="N158:O158"/>
    <mergeCell ref="P158:Q158"/>
    <mergeCell ref="R158:S158"/>
    <mergeCell ref="T158:U158"/>
    <mergeCell ref="V158:W158"/>
    <mergeCell ref="X158:Y158"/>
    <mergeCell ref="N157:O157"/>
    <mergeCell ref="P157:Q157"/>
    <mergeCell ref="R157:S157"/>
    <mergeCell ref="T157:U157"/>
    <mergeCell ref="V157:W157"/>
    <mergeCell ref="X157:Y157"/>
    <mergeCell ref="N156:O156"/>
    <mergeCell ref="P156:Q156"/>
    <mergeCell ref="R156:S156"/>
    <mergeCell ref="T156:U156"/>
    <mergeCell ref="V156:W156"/>
    <mergeCell ref="X156:Y156"/>
    <mergeCell ref="N155:O155"/>
    <mergeCell ref="P155:Q155"/>
    <mergeCell ref="R155:S155"/>
    <mergeCell ref="T155:U155"/>
    <mergeCell ref="V155:W155"/>
    <mergeCell ref="X155:Y155"/>
    <mergeCell ref="N154:O154"/>
    <mergeCell ref="P154:Q154"/>
    <mergeCell ref="R154:S154"/>
    <mergeCell ref="T154:U154"/>
    <mergeCell ref="V154:W154"/>
    <mergeCell ref="X154:Y154"/>
    <mergeCell ref="N153:O153"/>
    <mergeCell ref="P153:Q153"/>
    <mergeCell ref="R153:S153"/>
    <mergeCell ref="T153:U153"/>
    <mergeCell ref="V153:W153"/>
    <mergeCell ref="X153:Y153"/>
    <mergeCell ref="N152:O152"/>
    <mergeCell ref="P152:Q152"/>
    <mergeCell ref="R152:S152"/>
    <mergeCell ref="T152:U152"/>
    <mergeCell ref="V152:W152"/>
    <mergeCell ref="X152:Y152"/>
    <mergeCell ref="N151:O151"/>
    <mergeCell ref="P151:Q151"/>
    <mergeCell ref="R151:S151"/>
    <mergeCell ref="T151:U151"/>
    <mergeCell ref="V151:W151"/>
    <mergeCell ref="X151:Y151"/>
    <mergeCell ref="N150:O150"/>
    <mergeCell ref="P150:Q150"/>
    <mergeCell ref="R150:S150"/>
    <mergeCell ref="T150:U150"/>
    <mergeCell ref="V150:W150"/>
    <mergeCell ref="X150:Y150"/>
    <mergeCell ref="N149:O149"/>
    <mergeCell ref="P149:Q149"/>
    <mergeCell ref="R149:S149"/>
    <mergeCell ref="T149:U149"/>
    <mergeCell ref="V149:W149"/>
    <mergeCell ref="X149:Y149"/>
    <mergeCell ref="N148:O148"/>
    <mergeCell ref="P148:Q148"/>
    <mergeCell ref="R148:S148"/>
    <mergeCell ref="T148:U148"/>
    <mergeCell ref="V148:W148"/>
    <mergeCell ref="X148:Y148"/>
    <mergeCell ref="N147:O147"/>
    <mergeCell ref="P147:Q147"/>
    <mergeCell ref="R147:S147"/>
    <mergeCell ref="T147:U147"/>
    <mergeCell ref="V147:W147"/>
    <mergeCell ref="X147:Y147"/>
    <mergeCell ref="N146:O146"/>
    <mergeCell ref="P146:Q146"/>
    <mergeCell ref="R146:S146"/>
    <mergeCell ref="T146:U146"/>
    <mergeCell ref="V146:W146"/>
    <mergeCell ref="X146:Y146"/>
    <mergeCell ref="N145:O145"/>
    <mergeCell ref="P145:Q145"/>
    <mergeCell ref="R145:S145"/>
    <mergeCell ref="T145:U145"/>
    <mergeCell ref="V145:W145"/>
    <mergeCell ref="X145:Y145"/>
    <mergeCell ref="V141:W141"/>
    <mergeCell ref="N143:Y143"/>
    <mergeCell ref="N144:O144"/>
    <mergeCell ref="P144:Q144"/>
    <mergeCell ref="R144:S144"/>
    <mergeCell ref="T144:U144"/>
    <mergeCell ref="V144:W144"/>
    <mergeCell ref="X144:Y144"/>
    <mergeCell ref="N141:S141"/>
    <mergeCell ref="N140:O140"/>
    <mergeCell ref="P140:Q140"/>
    <mergeCell ref="R140:S140"/>
    <mergeCell ref="T140:U140"/>
    <mergeCell ref="V140:W140"/>
    <mergeCell ref="X140:Y140"/>
    <mergeCell ref="N139:O139"/>
    <mergeCell ref="P139:Q139"/>
    <mergeCell ref="R139:S139"/>
    <mergeCell ref="T139:U139"/>
    <mergeCell ref="V139:W139"/>
    <mergeCell ref="X139:Y139"/>
    <mergeCell ref="N138:O138"/>
    <mergeCell ref="P138:Q138"/>
    <mergeCell ref="R138:S138"/>
    <mergeCell ref="T138:U138"/>
    <mergeCell ref="V138:W138"/>
    <mergeCell ref="X138:Y138"/>
    <mergeCell ref="N137:O137"/>
    <mergeCell ref="P137:Q137"/>
    <mergeCell ref="R137:S137"/>
    <mergeCell ref="T137:U137"/>
    <mergeCell ref="V137:W137"/>
    <mergeCell ref="X137:Y137"/>
    <mergeCell ref="N136:O136"/>
    <mergeCell ref="P136:Q136"/>
    <mergeCell ref="R136:S136"/>
    <mergeCell ref="T136:U136"/>
    <mergeCell ref="V136:W136"/>
    <mergeCell ref="X136:Y136"/>
    <mergeCell ref="N135:O135"/>
    <mergeCell ref="P135:Q135"/>
    <mergeCell ref="R135:S135"/>
    <mergeCell ref="T135:U135"/>
    <mergeCell ref="V135:W135"/>
    <mergeCell ref="X135:Y135"/>
    <mergeCell ref="N134:O134"/>
    <mergeCell ref="P134:Q134"/>
    <mergeCell ref="R134:S134"/>
    <mergeCell ref="T134:U134"/>
    <mergeCell ref="V134:W134"/>
    <mergeCell ref="X134:Y134"/>
    <mergeCell ref="N133:O133"/>
    <mergeCell ref="P133:Q133"/>
    <mergeCell ref="R133:S133"/>
    <mergeCell ref="T133:U133"/>
    <mergeCell ref="V133:W133"/>
    <mergeCell ref="X133:Y133"/>
    <mergeCell ref="N132:O132"/>
    <mergeCell ref="P132:Q132"/>
    <mergeCell ref="R132:S132"/>
    <mergeCell ref="T132:U132"/>
    <mergeCell ref="V132:W132"/>
    <mergeCell ref="X132:Y132"/>
    <mergeCell ref="N131:O131"/>
    <mergeCell ref="P131:Q131"/>
    <mergeCell ref="R131:S131"/>
    <mergeCell ref="T131:U131"/>
    <mergeCell ref="V131:W131"/>
    <mergeCell ref="X131:Y131"/>
    <mergeCell ref="N130:O130"/>
    <mergeCell ref="P130:Q130"/>
    <mergeCell ref="R130:S130"/>
    <mergeCell ref="T130:U130"/>
    <mergeCell ref="V130:W130"/>
    <mergeCell ref="X130:Y130"/>
    <mergeCell ref="N129:O129"/>
    <mergeCell ref="P129:Q129"/>
    <mergeCell ref="R129:S129"/>
    <mergeCell ref="T129:U129"/>
    <mergeCell ref="V129:W129"/>
    <mergeCell ref="X129:Y129"/>
    <mergeCell ref="N128:O128"/>
    <mergeCell ref="P128:Q128"/>
    <mergeCell ref="R128:S128"/>
    <mergeCell ref="T128:U128"/>
    <mergeCell ref="V128:W128"/>
    <mergeCell ref="X128:Y128"/>
    <mergeCell ref="N127:O127"/>
    <mergeCell ref="P127:Q127"/>
    <mergeCell ref="R127:S127"/>
    <mergeCell ref="T127:U127"/>
    <mergeCell ref="V127:W127"/>
    <mergeCell ref="X127:Y127"/>
    <mergeCell ref="N126:O126"/>
    <mergeCell ref="P126:Q126"/>
    <mergeCell ref="R126:S126"/>
    <mergeCell ref="T126:U126"/>
    <mergeCell ref="V126:W126"/>
    <mergeCell ref="X126:Y126"/>
    <mergeCell ref="N125:O125"/>
    <mergeCell ref="P125:Q125"/>
    <mergeCell ref="R125:S125"/>
    <mergeCell ref="T125:U125"/>
    <mergeCell ref="V125:W125"/>
    <mergeCell ref="X125:Y125"/>
    <mergeCell ref="N124:O124"/>
    <mergeCell ref="P124:Q124"/>
    <mergeCell ref="R124:S124"/>
    <mergeCell ref="T124:U124"/>
    <mergeCell ref="V124:W124"/>
    <mergeCell ref="X124:Y124"/>
    <mergeCell ref="N123:O123"/>
    <mergeCell ref="P123:Q123"/>
    <mergeCell ref="R123:S123"/>
    <mergeCell ref="T123:U123"/>
    <mergeCell ref="V123:W123"/>
    <mergeCell ref="X123:Y123"/>
    <mergeCell ref="N122:O122"/>
    <mergeCell ref="P122:Q122"/>
    <mergeCell ref="R122:S122"/>
    <mergeCell ref="T122:U122"/>
    <mergeCell ref="V122:W122"/>
    <mergeCell ref="X122:Y122"/>
    <mergeCell ref="N121:O121"/>
    <mergeCell ref="P121:Q121"/>
    <mergeCell ref="R121:S121"/>
    <mergeCell ref="T121:U121"/>
    <mergeCell ref="V121:W121"/>
    <mergeCell ref="X121:Y121"/>
    <mergeCell ref="N120:O120"/>
    <mergeCell ref="P120:Q120"/>
    <mergeCell ref="R120:S120"/>
    <mergeCell ref="T120:U120"/>
    <mergeCell ref="V120:W120"/>
    <mergeCell ref="X120:Y120"/>
    <mergeCell ref="N119:O119"/>
    <mergeCell ref="P119:Q119"/>
    <mergeCell ref="R119:S119"/>
    <mergeCell ref="T119:U119"/>
    <mergeCell ref="V119:W119"/>
    <mergeCell ref="X119:Y119"/>
    <mergeCell ref="N118:O118"/>
    <mergeCell ref="P118:Q118"/>
    <mergeCell ref="R118:S118"/>
    <mergeCell ref="T118:U118"/>
    <mergeCell ref="V118:W118"/>
    <mergeCell ref="X118:Y118"/>
    <mergeCell ref="N117:O117"/>
    <mergeCell ref="P117:Q117"/>
    <mergeCell ref="R117:S117"/>
    <mergeCell ref="T117:U117"/>
    <mergeCell ref="V117:W117"/>
    <mergeCell ref="X117:Y117"/>
    <mergeCell ref="N116:O116"/>
    <mergeCell ref="P116:Q116"/>
    <mergeCell ref="R116:S116"/>
    <mergeCell ref="T116:U116"/>
    <mergeCell ref="V116:W116"/>
    <mergeCell ref="X116:Y116"/>
    <mergeCell ref="N115:O115"/>
    <mergeCell ref="P115:Q115"/>
    <mergeCell ref="R115:S115"/>
    <mergeCell ref="T115:U115"/>
    <mergeCell ref="V115:W115"/>
    <mergeCell ref="X115:Y115"/>
    <mergeCell ref="N114:O114"/>
    <mergeCell ref="P114:Q114"/>
    <mergeCell ref="R114:S114"/>
    <mergeCell ref="T114:U114"/>
    <mergeCell ref="V114:W114"/>
    <mergeCell ref="X114:Y114"/>
    <mergeCell ref="N113:O113"/>
    <mergeCell ref="P113:Q113"/>
    <mergeCell ref="R113:S113"/>
    <mergeCell ref="T113:U113"/>
    <mergeCell ref="V113:W113"/>
    <mergeCell ref="X113:Y113"/>
    <mergeCell ref="N112:O112"/>
    <mergeCell ref="P112:Q112"/>
    <mergeCell ref="R112:S112"/>
    <mergeCell ref="T112:U112"/>
    <mergeCell ref="V112:W112"/>
    <mergeCell ref="X112:Y112"/>
    <mergeCell ref="N111:O111"/>
    <mergeCell ref="P111:Q111"/>
    <mergeCell ref="R111:S111"/>
    <mergeCell ref="T111:U111"/>
    <mergeCell ref="V111:W111"/>
    <mergeCell ref="X111:Y111"/>
    <mergeCell ref="N110:O110"/>
    <mergeCell ref="P110:Q110"/>
    <mergeCell ref="R110:S110"/>
    <mergeCell ref="T110:U110"/>
    <mergeCell ref="V110:W110"/>
    <mergeCell ref="X110:Y110"/>
    <mergeCell ref="N109:O109"/>
    <mergeCell ref="P109:Q109"/>
    <mergeCell ref="R109:S109"/>
    <mergeCell ref="T109:U109"/>
    <mergeCell ref="V109:W109"/>
    <mergeCell ref="X109:Y109"/>
    <mergeCell ref="N108:O108"/>
    <mergeCell ref="P108:Q108"/>
    <mergeCell ref="R108:S108"/>
    <mergeCell ref="T108:U108"/>
    <mergeCell ref="V108:W108"/>
    <mergeCell ref="X108:Y108"/>
    <mergeCell ref="N107:O107"/>
    <mergeCell ref="P107:Q107"/>
    <mergeCell ref="R107:S107"/>
    <mergeCell ref="T107:U107"/>
    <mergeCell ref="V107:W107"/>
    <mergeCell ref="X107:Y107"/>
    <mergeCell ref="N106:O106"/>
    <mergeCell ref="P106:Q106"/>
    <mergeCell ref="R106:S106"/>
    <mergeCell ref="T106:U106"/>
    <mergeCell ref="V106:W106"/>
    <mergeCell ref="X106:Y106"/>
    <mergeCell ref="N105:O105"/>
    <mergeCell ref="P105:Q105"/>
    <mergeCell ref="R105:S105"/>
    <mergeCell ref="T105:U105"/>
    <mergeCell ref="V105:W105"/>
    <mergeCell ref="X105:Y105"/>
    <mergeCell ref="N104:O104"/>
    <mergeCell ref="P104:Q104"/>
    <mergeCell ref="R104:S104"/>
    <mergeCell ref="T104:U104"/>
    <mergeCell ref="V104:W104"/>
    <mergeCell ref="X104:Y104"/>
    <mergeCell ref="N103:O103"/>
    <mergeCell ref="P103:Q103"/>
    <mergeCell ref="R103:S103"/>
    <mergeCell ref="T103:U103"/>
    <mergeCell ref="V103:W103"/>
    <mergeCell ref="X103:Y103"/>
    <mergeCell ref="N102:O102"/>
    <mergeCell ref="P102:Q102"/>
    <mergeCell ref="R102:S102"/>
    <mergeCell ref="T102:U102"/>
    <mergeCell ref="V102:W102"/>
    <mergeCell ref="X102:Y102"/>
    <mergeCell ref="N101:O101"/>
    <mergeCell ref="P101:Q101"/>
    <mergeCell ref="R101:S101"/>
    <mergeCell ref="T101:U101"/>
    <mergeCell ref="V101:W101"/>
    <mergeCell ref="X101:Y101"/>
    <mergeCell ref="N100:O100"/>
    <mergeCell ref="P100:Q100"/>
    <mergeCell ref="R100:S100"/>
    <mergeCell ref="T100:U100"/>
    <mergeCell ref="V100:W100"/>
    <mergeCell ref="X100:Y100"/>
    <mergeCell ref="N99:O99"/>
    <mergeCell ref="P99:Q99"/>
    <mergeCell ref="R99:S99"/>
    <mergeCell ref="T99:U99"/>
    <mergeCell ref="V99:W99"/>
    <mergeCell ref="X99:Y99"/>
    <mergeCell ref="N98:O98"/>
    <mergeCell ref="P98:Q98"/>
    <mergeCell ref="R98:S98"/>
    <mergeCell ref="T98:U98"/>
    <mergeCell ref="V98:W98"/>
    <mergeCell ref="X98:Y98"/>
    <mergeCell ref="N97:O97"/>
    <mergeCell ref="P97:Q97"/>
    <mergeCell ref="R97:S97"/>
    <mergeCell ref="T97:U97"/>
    <mergeCell ref="V97:W97"/>
    <mergeCell ref="X97:Y97"/>
    <mergeCell ref="N96:O96"/>
    <mergeCell ref="P96:Q96"/>
    <mergeCell ref="R96:S96"/>
    <mergeCell ref="T96:U96"/>
    <mergeCell ref="V96:W96"/>
    <mergeCell ref="X96:Y96"/>
    <mergeCell ref="N95:O95"/>
    <mergeCell ref="P95:Q95"/>
    <mergeCell ref="R95:S95"/>
    <mergeCell ref="T95:U95"/>
    <mergeCell ref="V95:W95"/>
    <mergeCell ref="X95:Y95"/>
    <mergeCell ref="N94:O94"/>
    <mergeCell ref="P94:Q94"/>
    <mergeCell ref="R94:S94"/>
    <mergeCell ref="T94:U94"/>
    <mergeCell ref="V94:W94"/>
    <mergeCell ref="X94:Y94"/>
    <mergeCell ref="N93:O93"/>
    <mergeCell ref="P93:Q93"/>
    <mergeCell ref="R93:S93"/>
    <mergeCell ref="T93:U93"/>
    <mergeCell ref="V93:W93"/>
    <mergeCell ref="X93:Y93"/>
    <mergeCell ref="V89:W89"/>
    <mergeCell ref="N91:Y91"/>
    <mergeCell ref="N92:O92"/>
    <mergeCell ref="P92:Q92"/>
    <mergeCell ref="R92:S92"/>
    <mergeCell ref="T92:U92"/>
    <mergeCell ref="V92:W92"/>
    <mergeCell ref="X92:Y92"/>
    <mergeCell ref="N88:O88"/>
    <mergeCell ref="P88:Q88"/>
    <mergeCell ref="R88:S88"/>
    <mergeCell ref="T88:U88"/>
    <mergeCell ref="V88:W88"/>
    <mergeCell ref="X88:Y88"/>
    <mergeCell ref="N87:O87"/>
    <mergeCell ref="P87:Q87"/>
    <mergeCell ref="R87:S87"/>
    <mergeCell ref="T87:U87"/>
    <mergeCell ref="V87:W87"/>
    <mergeCell ref="X87:Y87"/>
    <mergeCell ref="N86:O86"/>
    <mergeCell ref="P86:Q86"/>
    <mergeCell ref="R86:S86"/>
    <mergeCell ref="T86:U86"/>
    <mergeCell ref="V86:W86"/>
    <mergeCell ref="X86:Y86"/>
    <mergeCell ref="N85:O85"/>
    <mergeCell ref="P85:Q85"/>
    <mergeCell ref="R85:S85"/>
    <mergeCell ref="T85:U85"/>
    <mergeCell ref="V85:W85"/>
    <mergeCell ref="X85:Y85"/>
    <mergeCell ref="N84:O84"/>
    <mergeCell ref="P84:Q84"/>
    <mergeCell ref="R84:S84"/>
    <mergeCell ref="T84:U84"/>
    <mergeCell ref="V84:W84"/>
    <mergeCell ref="X84:Y84"/>
    <mergeCell ref="N83:O83"/>
    <mergeCell ref="P83:Q83"/>
    <mergeCell ref="R83:S83"/>
    <mergeCell ref="T83:U83"/>
    <mergeCell ref="V83:W83"/>
    <mergeCell ref="X83:Y83"/>
    <mergeCell ref="N82:O82"/>
    <mergeCell ref="P82:Q82"/>
    <mergeCell ref="R82:S82"/>
    <mergeCell ref="T82:U82"/>
    <mergeCell ref="V82:W82"/>
    <mergeCell ref="X82:Y82"/>
    <mergeCell ref="N81:O81"/>
    <mergeCell ref="P81:Q81"/>
    <mergeCell ref="R81:S81"/>
    <mergeCell ref="T81:U81"/>
    <mergeCell ref="V81:W81"/>
    <mergeCell ref="X81:Y81"/>
    <mergeCell ref="N80:O80"/>
    <mergeCell ref="P80:Q80"/>
    <mergeCell ref="R80:S80"/>
    <mergeCell ref="T80:U80"/>
    <mergeCell ref="V80:W80"/>
    <mergeCell ref="X80:Y80"/>
    <mergeCell ref="N79:O79"/>
    <mergeCell ref="P79:Q79"/>
    <mergeCell ref="R79:S79"/>
    <mergeCell ref="T79:U79"/>
    <mergeCell ref="V79:W79"/>
    <mergeCell ref="X79:Y79"/>
    <mergeCell ref="N78:O78"/>
    <mergeCell ref="P78:Q78"/>
    <mergeCell ref="R78:S78"/>
    <mergeCell ref="T78:U78"/>
    <mergeCell ref="V78:W78"/>
    <mergeCell ref="X78:Y78"/>
    <mergeCell ref="N77:O77"/>
    <mergeCell ref="P77:Q77"/>
    <mergeCell ref="R77:S77"/>
    <mergeCell ref="T77:U77"/>
    <mergeCell ref="V77:W77"/>
    <mergeCell ref="X77:Y77"/>
    <mergeCell ref="N76:O76"/>
    <mergeCell ref="P76:Q76"/>
    <mergeCell ref="R76:S76"/>
    <mergeCell ref="T76:U76"/>
    <mergeCell ref="V76:W76"/>
    <mergeCell ref="X76:Y76"/>
    <mergeCell ref="N75:O75"/>
    <mergeCell ref="P75:Q75"/>
    <mergeCell ref="R75:S75"/>
    <mergeCell ref="T75:U75"/>
    <mergeCell ref="V75:W75"/>
    <mergeCell ref="X75:Y75"/>
    <mergeCell ref="N74:O74"/>
    <mergeCell ref="P74:Q74"/>
    <mergeCell ref="R74:S74"/>
    <mergeCell ref="T74:U74"/>
    <mergeCell ref="V74:W74"/>
    <mergeCell ref="X74:Y74"/>
    <mergeCell ref="N73:O73"/>
    <mergeCell ref="P73:Q73"/>
    <mergeCell ref="R73:S73"/>
    <mergeCell ref="T73:U73"/>
    <mergeCell ref="V73:W73"/>
    <mergeCell ref="X73:Y73"/>
    <mergeCell ref="N72:O72"/>
    <mergeCell ref="P72:Q72"/>
    <mergeCell ref="R72:S72"/>
    <mergeCell ref="T72:U72"/>
    <mergeCell ref="V72:W72"/>
    <mergeCell ref="X72:Y72"/>
    <mergeCell ref="N71:O71"/>
    <mergeCell ref="P71:Q71"/>
    <mergeCell ref="R71:S71"/>
    <mergeCell ref="T71:U71"/>
    <mergeCell ref="V71:W71"/>
    <mergeCell ref="X71:Y71"/>
    <mergeCell ref="N70:O70"/>
    <mergeCell ref="P70:Q70"/>
    <mergeCell ref="R70:S70"/>
    <mergeCell ref="T70:U70"/>
    <mergeCell ref="V70:W70"/>
    <mergeCell ref="X70:Y70"/>
    <mergeCell ref="N69:O69"/>
    <mergeCell ref="P69:Q69"/>
    <mergeCell ref="R69:S69"/>
    <mergeCell ref="T69:U69"/>
    <mergeCell ref="V69:W69"/>
    <mergeCell ref="X69:Y69"/>
    <mergeCell ref="N68:O68"/>
    <mergeCell ref="P68:Q68"/>
    <mergeCell ref="R68:S68"/>
    <mergeCell ref="T68:U68"/>
    <mergeCell ref="V68:W68"/>
    <mergeCell ref="X68:Y68"/>
    <mergeCell ref="N67:O67"/>
    <mergeCell ref="P67:Q67"/>
    <mergeCell ref="R67:S67"/>
    <mergeCell ref="T67:U67"/>
    <mergeCell ref="V67:W67"/>
    <mergeCell ref="X67:Y67"/>
    <mergeCell ref="N66:O66"/>
    <mergeCell ref="P66:Q66"/>
    <mergeCell ref="R66:S66"/>
    <mergeCell ref="T66:U66"/>
    <mergeCell ref="V66:W66"/>
    <mergeCell ref="X66:Y66"/>
    <mergeCell ref="N65:O65"/>
    <mergeCell ref="P65:Q65"/>
    <mergeCell ref="R65:S65"/>
    <mergeCell ref="T65:U65"/>
    <mergeCell ref="V65:W65"/>
    <mergeCell ref="X65:Y65"/>
    <mergeCell ref="N64:O64"/>
    <mergeCell ref="P64:Q64"/>
    <mergeCell ref="R64:S64"/>
    <mergeCell ref="T64:U64"/>
    <mergeCell ref="V64:W64"/>
    <mergeCell ref="X64:Y64"/>
    <mergeCell ref="N63:O63"/>
    <mergeCell ref="P63:Q63"/>
    <mergeCell ref="R63:S63"/>
    <mergeCell ref="T63:U63"/>
    <mergeCell ref="V63:W63"/>
    <mergeCell ref="X63:Y63"/>
    <mergeCell ref="N62:O62"/>
    <mergeCell ref="P62:Q62"/>
    <mergeCell ref="R62:S62"/>
    <mergeCell ref="T62:U62"/>
    <mergeCell ref="V62:W62"/>
    <mergeCell ref="X62:Y62"/>
    <mergeCell ref="N61:O61"/>
    <mergeCell ref="P61:Q61"/>
    <mergeCell ref="R61:S61"/>
    <mergeCell ref="T61:U61"/>
    <mergeCell ref="V61:W61"/>
    <mergeCell ref="X61:Y61"/>
    <mergeCell ref="N60:O60"/>
    <mergeCell ref="P60:Q60"/>
    <mergeCell ref="R60:S60"/>
    <mergeCell ref="T60:U60"/>
    <mergeCell ref="V60:W60"/>
    <mergeCell ref="X60:Y60"/>
    <mergeCell ref="N59:O59"/>
    <mergeCell ref="P59:Q59"/>
    <mergeCell ref="R59:S59"/>
    <mergeCell ref="T59:U59"/>
    <mergeCell ref="V59:W59"/>
    <mergeCell ref="X59:Y59"/>
    <mergeCell ref="N58:O58"/>
    <mergeCell ref="P58:Q58"/>
    <mergeCell ref="R58:S58"/>
    <mergeCell ref="T58:U58"/>
    <mergeCell ref="V58:W58"/>
    <mergeCell ref="X58:Y58"/>
    <mergeCell ref="N57:O57"/>
    <mergeCell ref="P57:Q57"/>
    <mergeCell ref="R57:S57"/>
    <mergeCell ref="T57:U57"/>
    <mergeCell ref="V57:W57"/>
    <mergeCell ref="X57:Y57"/>
    <mergeCell ref="N56:O56"/>
    <mergeCell ref="P56:Q56"/>
    <mergeCell ref="R56:S56"/>
    <mergeCell ref="T56:U56"/>
    <mergeCell ref="V56:W56"/>
    <mergeCell ref="X56:Y56"/>
    <mergeCell ref="N55:O55"/>
    <mergeCell ref="P55:Q55"/>
    <mergeCell ref="R55:S55"/>
    <mergeCell ref="T55:U55"/>
    <mergeCell ref="V55:W55"/>
    <mergeCell ref="X55:Y55"/>
    <mergeCell ref="N54:O54"/>
    <mergeCell ref="P54:Q54"/>
    <mergeCell ref="R54:S54"/>
    <mergeCell ref="T54:U54"/>
    <mergeCell ref="V54:W54"/>
    <mergeCell ref="X54:Y54"/>
    <mergeCell ref="N53:O53"/>
    <mergeCell ref="P53:Q53"/>
    <mergeCell ref="R53:S53"/>
    <mergeCell ref="T53:U53"/>
    <mergeCell ref="V53:W53"/>
    <mergeCell ref="X53:Y53"/>
    <mergeCell ref="V49:W49"/>
    <mergeCell ref="N51:Y51"/>
    <mergeCell ref="N52:O52"/>
    <mergeCell ref="P52:Q52"/>
    <mergeCell ref="R52:S52"/>
    <mergeCell ref="T52:U52"/>
    <mergeCell ref="V52:W52"/>
    <mergeCell ref="X52:Y52"/>
    <mergeCell ref="N48:O48"/>
    <mergeCell ref="P48:Q48"/>
    <mergeCell ref="R48:S48"/>
    <mergeCell ref="T48:U48"/>
    <mergeCell ref="V48:W48"/>
    <mergeCell ref="X48:Y48"/>
    <mergeCell ref="N47:O47"/>
    <mergeCell ref="P47:Q47"/>
    <mergeCell ref="R47:S47"/>
    <mergeCell ref="T47:U47"/>
    <mergeCell ref="V47:W47"/>
    <mergeCell ref="X47:Y47"/>
    <mergeCell ref="N46:O46"/>
    <mergeCell ref="P46:Q46"/>
    <mergeCell ref="R46:S46"/>
    <mergeCell ref="T46:U46"/>
    <mergeCell ref="V46:W46"/>
    <mergeCell ref="X46:Y46"/>
    <mergeCell ref="N45:O45"/>
    <mergeCell ref="P45:Q45"/>
    <mergeCell ref="R45:S45"/>
    <mergeCell ref="T45:U45"/>
    <mergeCell ref="V45:W45"/>
    <mergeCell ref="X45:Y45"/>
    <mergeCell ref="N44:O44"/>
    <mergeCell ref="P44:Q44"/>
    <mergeCell ref="R44:S44"/>
    <mergeCell ref="T44:U44"/>
    <mergeCell ref="V44:W44"/>
    <mergeCell ref="X44:Y44"/>
    <mergeCell ref="N43:O43"/>
    <mergeCell ref="P43:Q43"/>
    <mergeCell ref="R43:S43"/>
    <mergeCell ref="T43:U43"/>
    <mergeCell ref="V43:W43"/>
    <mergeCell ref="X43:Y43"/>
    <mergeCell ref="N42:O42"/>
    <mergeCell ref="P42:Q42"/>
    <mergeCell ref="R42:S42"/>
    <mergeCell ref="T42:U42"/>
    <mergeCell ref="V42:W42"/>
    <mergeCell ref="X42:Y42"/>
    <mergeCell ref="N41:O41"/>
    <mergeCell ref="P41:Q41"/>
    <mergeCell ref="R41:S41"/>
    <mergeCell ref="T41:U41"/>
    <mergeCell ref="V41:W41"/>
    <mergeCell ref="X41:Y41"/>
    <mergeCell ref="N40:O40"/>
    <mergeCell ref="P40:Q40"/>
    <mergeCell ref="R40:S40"/>
    <mergeCell ref="T40:U40"/>
    <mergeCell ref="V40:W40"/>
    <mergeCell ref="X40:Y40"/>
    <mergeCell ref="N39:O39"/>
    <mergeCell ref="P39:Q39"/>
    <mergeCell ref="R39:S39"/>
    <mergeCell ref="T39:U39"/>
    <mergeCell ref="V39:W39"/>
    <mergeCell ref="X39:Y39"/>
    <mergeCell ref="N38:O38"/>
    <mergeCell ref="P38:Q38"/>
    <mergeCell ref="R38:S38"/>
    <mergeCell ref="T38:U38"/>
    <mergeCell ref="V38:W38"/>
    <mergeCell ref="X38:Y38"/>
    <mergeCell ref="N37:O37"/>
    <mergeCell ref="P37:Q37"/>
    <mergeCell ref="R37:S37"/>
    <mergeCell ref="T37:U37"/>
    <mergeCell ref="V37:W37"/>
    <mergeCell ref="X37:Y37"/>
    <mergeCell ref="N36:O36"/>
    <mergeCell ref="P36:Q36"/>
    <mergeCell ref="R36:S36"/>
    <mergeCell ref="T36:U36"/>
    <mergeCell ref="V36:W36"/>
    <mergeCell ref="X36:Y36"/>
    <mergeCell ref="N35:O35"/>
    <mergeCell ref="P35:Q35"/>
    <mergeCell ref="R35:S35"/>
    <mergeCell ref="T35:U35"/>
    <mergeCell ref="V35:W35"/>
    <mergeCell ref="X35:Y35"/>
    <mergeCell ref="N34:O34"/>
    <mergeCell ref="P34:Q34"/>
    <mergeCell ref="R34:S34"/>
    <mergeCell ref="T34:U34"/>
    <mergeCell ref="V34:W34"/>
    <mergeCell ref="X34:Y34"/>
    <mergeCell ref="N33:O33"/>
    <mergeCell ref="P33:Q33"/>
    <mergeCell ref="R33:S33"/>
    <mergeCell ref="T33:U33"/>
    <mergeCell ref="V33:W33"/>
    <mergeCell ref="X33:Y33"/>
    <mergeCell ref="N32:O32"/>
    <mergeCell ref="P32:Q32"/>
    <mergeCell ref="R32:S32"/>
    <mergeCell ref="T32:U32"/>
    <mergeCell ref="V32:W32"/>
    <mergeCell ref="X32:Y32"/>
    <mergeCell ref="N31:O31"/>
    <mergeCell ref="P31:Q31"/>
    <mergeCell ref="R31:S31"/>
    <mergeCell ref="T31:U31"/>
    <mergeCell ref="V31:W31"/>
    <mergeCell ref="X31:Y31"/>
    <mergeCell ref="N30:O30"/>
    <mergeCell ref="P30:Q30"/>
    <mergeCell ref="R30:S30"/>
    <mergeCell ref="T30:U30"/>
    <mergeCell ref="V30:W30"/>
    <mergeCell ref="X30:Y30"/>
    <mergeCell ref="N29:O29"/>
    <mergeCell ref="P29:Q29"/>
    <mergeCell ref="R29:S29"/>
    <mergeCell ref="T29:U29"/>
    <mergeCell ref="V29:W29"/>
    <mergeCell ref="X29:Y29"/>
    <mergeCell ref="N28:O28"/>
    <mergeCell ref="P28:Q28"/>
    <mergeCell ref="R28:S28"/>
    <mergeCell ref="T28:U28"/>
    <mergeCell ref="V28:W28"/>
    <mergeCell ref="X28:Y28"/>
    <mergeCell ref="N27:O27"/>
    <mergeCell ref="P27:Q27"/>
    <mergeCell ref="R27:S27"/>
    <mergeCell ref="T27:U27"/>
    <mergeCell ref="V27:W27"/>
    <mergeCell ref="X27:Y27"/>
    <mergeCell ref="N26:O26"/>
    <mergeCell ref="P26:Q26"/>
    <mergeCell ref="R26:S26"/>
    <mergeCell ref="T26:U26"/>
    <mergeCell ref="V26:W26"/>
    <mergeCell ref="X26:Y26"/>
    <mergeCell ref="N25:O25"/>
    <mergeCell ref="P25:Q25"/>
    <mergeCell ref="R25:S25"/>
    <mergeCell ref="T25:U25"/>
    <mergeCell ref="V25:W25"/>
    <mergeCell ref="X25:Y25"/>
    <mergeCell ref="V21:W21"/>
    <mergeCell ref="N23:Y23"/>
    <mergeCell ref="N24:O24"/>
    <mergeCell ref="P24:Q24"/>
    <mergeCell ref="R24:S24"/>
    <mergeCell ref="T24:U24"/>
    <mergeCell ref="V24:W24"/>
    <mergeCell ref="X24:Y24"/>
    <mergeCell ref="N20:O20"/>
    <mergeCell ref="P20:Q20"/>
    <mergeCell ref="R20:S20"/>
    <mergeCell ref="T20:U20"/>
    <mergeCell ref="V20:W20"/>
    <mergeCell ref="X20:Y20"/>
    <mergeCell ref="N19:O19"/>
    <mergeCell ref="P19:Q19"/>
    <mergeCell ref="R19:S19"/>
    <mergeCell ref="T19:U19"/>
    <mergeCell ref="V19:W19"/>
    <mergeCell ref="X19:Y19"/>
    <mergeCell ref="N18:O18"/>
    <mergeCell ref="P18:Q18"/>
    <mergeCell ref="R18:S18"/>
    <mergeCell ref="T18:U18"/>
    <mergeCell ref="V18:W18"/>
    <mergeCell ref="X18:Y18"/>
    <mergeCell ref="N17:O17"/>
    <mergeCell ref="P17:Q17"/>
    <mergeCell ref="R17:S17"/>
    <mergeCell ref="T17:U17"/>
    <mergeCell ref="V17:W17"/>
    <mergeCell ref="X17:Y17"/>
    <mergeCell ref="N16:O16"/>
    <mergeCell ref="P16:Q16"/>
    <mergeCell ref="R16:S16"/>
    <mergeCell ref="T16:U16"/>
    <mergeCell ref="V16:W16"/>
    <mergeCell ref="X16:Y16"/>
    <mergeCell ref="N15:O15"/>
    <mergeCell ref="P15:Q15"/>
    <mergeCell ref="R15:S15"/>
    <mergeCell ref="T15:U15"/>
    <mergeCell ref="V15:W15"/>
    <mergeCell ref="X15:Y15"/>
    <mergeCell ref="N14:O14"/>
    <mergeCell ref="P14:Q14"/>
    <mergeCell ref="R14:S14"/>
    <mergeCell ref="T14:U14"/>
    <mergeCell ref="V14:W14"/>
    <mergeCell ref="X14:Y14"/>
    <mergeCell ref="N13:O13"/>
    <mergeCell ref="P13:Q13"/>
    <mergeCell ref="R13:S13"/>
    <mergeCell ref="T13:U13"/>
    <mergeCell ref="V13:W13"/>
    <mergeCell ref="X13:Y13"/>
    <mergeCell ref="N12:O12"/>
    <mergeCell ref="P12:Q12"/>
    <mergeCell ref="R12:S12"/>
    <mergeCell ref="T12:U12"/>
    <mergeCell ref="V12:W12"/>
    <mergeCell ref="X12:Y12"/>
    <mergeCell ref="N11:O11"/>
    <mergeCell ref="P11:Q11"/>
    <mergeCell ref="R11:S11"/>
    <mergeCell ref="T11:U11"/>
    <mergeCell ref="V11:W11"/>
    <mergeCell ref="X11:Y11"/>
    <mergeCell ref="N10:O10"/>
    <mergeCell ref="P10:Q10"/>
    <mergeCell ref="R10:S10"/>
    <mergeCell ref="T10:U10"/>
    <mergeCell ref="V10:W10"/>
    <mergeCell ref="X10:Y10"/>
    <mergeCell ref="N9:O9"/>
    <mergeCell ref="P9:Q9"/>
    <mergeCell ref="R9:S9"/>
    <mergeCell ref="T9:U9"/>
    <mergeCell ref="V9:W9"/>
    <mergeCell ref="X9:Y9"/>
    <mergeCell ref="I205:J205"/>
    <mergeCell ref="N6:Y6"/>
    <mergeCell ref="N7:Y7"/>
    <mergeCell ref="N8:O8"/>
    <mergeCell ref="P8:Q8"/>
    <mergeCell ref="R8:S8"/>
    <mergeCell ref="T8:U8"/>
    <mergeCell ref="V8:W8"/>
    <mergeCell ref="X8:Y8"/>
    <mergeCell ref="A204:B204"/>
    <mergeCell ref="C204:D204"/>
    <mergeCell ref="E204:F204"/>
    <mergeCell ref="G204:H204"/>
    <mergeCell ref="I204:J204"/>
    <mergeCell ref="K204:L204"/>
    <mergeCell ref="A203:B203"/>
    <mergeCell ref="C203:D203"/>
    <mergeCell ref="E203:F203"/>
    <mergeCell ref="G203:H203"/>
    <mergeCell ref="I203:J203"/>
    <mergeCell ref="K203:L203"/>
    <mergeCell ref="A202:B202"/>
    <mergeCell ref="C202:D202"/>
    <mergeCell ref="E202:F202"/>
    <mergeCell ref="G202:H202"/>
    <mergeCell ref="I202:J202"/>
    <mergeCell ref="K202:L202"/>
    <mergeCell ref="A201:B201"/>
    <mergeCell ref="C201:D201"/>
    <mergeCell ref="E201:F201"/>
    <mergeCell ref="G201:H201"/>
    <mergeCell ref="I201:J201"/>
    <mergeCell ref="K201:L201"/>
    <mergeCell ref="A200:B200"/>
    <mergeCell ref="C200:D200"/>
    <mergeCell ref="E200:F200"/>
    <mergeCell ref="G200:H200"/>
    <mergeCell ref="I200:J200"/>
    <mergeCell ref="K200:L200"/>
    <mergeCell ref="A199:B199"/>
    <mergeCell ref="C199:D199"/>
    <mergeCell ref="E199:F199"/>
    <mergeCell ref="G199:H199"/>
    <mergeCell ref="I199:J199"/>
    <mergeCell ref="K199:L199"/>
    <mergeCell ref="A198:B198"/>
    <mergeCell ref="C198:D198"/>
    <mergeCell ref="E198:F198"/>
    <mergeCell ref="G198:H198"/>
    <mergeCell ref="I198:J198"/>
    <mergeCell ref="K198:L198"/>
    <mergeCell ref="A197:B197"/>
    <mergeCell ref="C197:D197"/>
    <mergeCell ref="E197:F197"/>
    <mergeCell ref="G197:H197"/>
    <mergeCell ref="I197:J197"/>
    <mergeCell ref="K197:L197"/>
    <mergeCell ref="A196:B196"/>
    <mergeCell ref="C196:D196"/>
    <mergeCell ref="E196:F196"/>
    <mergeCell ref="G196:H196"/>
    <mergeCell ref="I196:J196"/>
    <mergeCell ref="K196:L196"/>
    <mergeCell ref="A195:B195"/>
    <mergeCell ref="C195:D195"/>
    <mergeCell ref="E195:F195"/>
    <mergeCell ref="G195:H195"/>
    <mergeCell ref="I195:J195"/>
    <mergeCell ref="K195:L195"/>
    <mergeCell ref="A194:B194"/>
    <mergeCell ref="C194:D194"/>
    <mergeCell ref="E194:F194"/>
    <mergeCell ref="G194:H194"/>
    <mergeCell ref="I194:J194"/>
    <mergeCell ref="K194:L194"/>
    <mergeCell ref="A193:B193"/>
    <mergeCell ref="C193:D193"/>
    <mergeCell ref="E193:F193"/>
    <mergeCell ref="G193:H193"/>
    <mergeCell ref="I193:J193"/>
    <mergeCell ref="K193:L193"/>
    <mergeCell ref="A192:B192"/>
    <mergeCell ref="C192:D192"/>
    <mergeCell ref="E192:F192"/>
    <mergeCell ref="G192:H192"/>
    <mergeCell ref="I192:J192"/>
    <mergeCell ref="K192:L192"/>
    <mergeCell ref="A191:B191"/>
    <mergeCell ref="C191:D191"/>
    <mergeCell ref="E191:F191"/>
    <mergeCell ref="G191:H191"/>
    <mergeCell ref="I191:J191"/>
    <mergeCell ref="K191:L191"/>
    <mergeCell ref="A190:B190"/>
    <mergeCell ref="C190:D190"/>
    <mergeCell ref="E190:F190"/>
    <mergeCell ref="G190:H190"/>
    <mergeCell ref="I190:J190"/>
    <mergeCell ref="K190:L190"/>
    <mergeCell ref="A189:B189"/>
    <mergeCell ref="C189:D189"/>
    <mergeCell ref="E189:F189"/>
    <mergeCell ref="G189:H189"/>
    <mergeCell ref="I189:J189"/>
    <mergeCell ref="K189:L189"/>
    <mergeCell ref="A188:B188"/>
    <mergeCell ref="C188:D188"/>
    <mergeCell ref="E188:F188"/>
    <mergeCell ref="G188:H188"/>
    <mergeCell ref="I188:J188"/>
    <mergeCell ref="K188:L188"/>
    <mergeCell ref="A187:B187"/>
    <mergeCell ref="C187:D187"/>
    <mergeCell ref="E187:F187"/>
    <mergeCell ref="G187:H187"/>
    <mergeCell ref="I187:J187"/>
    <mergeCell ref="K187:L187"/>
    <mergeCell ref="A186:B186"/>
    <mergeCell ref="C186:D186"/>
    <mergeCell ref="E186:F186"/>
    <mergeCell ref="G186:H186"/>
    <mergeCell ref="I186:J186"/>
    <mergeCell ref="K186:L186"/>
    <mergeCell ref="A185:B185"/>
    <mergeCell ref="C185:D185"/>
    <mergeCell ref="E185:F185"/>
    <mergeCell ref="G185:H185"/>
    <mergeCell ref="I185:J185"/>
    <mergeCell ref="K185:L185"/>
    <mergeCell ref="A184:B184"/>
    <mergeCell ref="C184:D184"/>
    <mergeCell ref="E184:F184"/>
    <mergeCell ref="G184:H184"/>
    <mergeCell ref="I184:J184"/>
    <mergeCell ref="K184:L184"/>
    <mergeCell ref="A183:B183"/>
    <mergeCell ref="C183:D183"/>
    <mergeCell ref="E183:F183"/>
    <mergeCell ref="G183:H183"/>
    <mergeCell ref="I183:J183"/>
    <mergeCell ref="K183:L183"/>
    <mergeCell ref="A182:B182"/>
    <mergeCell ref="C182:D182"/>
    <mergeCell ref="E182:F182"/>
    <mergeCell ref="G182:H182"/>
    <mergeCell ref="I182:J182"/>
    <mergeCell ref="K182:L182"/>
    <mergeCell ref="A181:B181"/>
    <mergeCell ref="C181:D181"/>
    <mergeCell ref="E181:F181"/>
    <mergeCell ref="G181:H181"/>
    <mergeCell ref="I181:J181"/>
    <mergeCell ref="K181:L181"/>
    <mergeCell ref="A180:B180"/>
    <mergeCell ref="C180:D180"/>
    <mergeCell ref="E180:F180"/>
    <mergeCell ref="G180:H180"/>
    <mergeCell ref="I180:J180"/>
    <mergeCell ref="K180:L180"/>
    <mergeCell ref="A179:B179"/>
    <mergeCell ref="C179:D179"/>
    <mergeCell ref="E179:F179"/>
    <mergeCell ref="G179:H179"/>
    <mergeCell ref="I179:J179"/>
    <mergeCell ref="K179:L179"/>
    <mergeCell ref="A178:B178"/>
    <mergeCell ref="C178:D178"/>
    <mergeCell ref="E178:F178"/>
    <mergeCell ref="G178:H178"/>
    <mergeCell ref="I178:J178"/>
    <mergeCell ref="K178:L178"/>
    <mergeCell ref="A177:B177"/>
    <mergeCell ref="C177:D177"/>
    <mergeCell ref="E177:F177"/>
    <mergeCell ref="G177:H177"/>
    <mergeCell ref="I177:J177"/>
    <mergeCell ref="K177:L177"/>
    <mergeCell ref="A176:B176"/>
    <mergeCell ref="C176:D176"/>
    <mergeCell ref="E176:F176"/>
    <mergeCell ref="G176:H176"/>
    <mergeCell ref="I176:J176"/>
    <mergeCell ref="K176:L176"/>
    <mergeCell ref="A175:B175"/>
    <mergeCell ref="C175:D175"/>
    <mergeCell ref="E175:F175"/>
    <mergeCell ref="G175:H175"/>
    <mergeCell ref="I175:J175"/>
    <mergeCell ref="K175:L175"/>
    <mergeCell ref="A174:B174"/>
    <mergeCell ref="C174:D174"/>
    <mergeCell ref="E174:F174"/>
    <mergeCell ref="G174:H174"/>
    <mergeCell ref="I174:J174"/>
    <mergeCell ref="K174:L174"/>
    <mergeCell ref="A173:B173"/>
    <mergeCell ref="C173:D173"/>
    <mergeCell ref="E173:F173"/>
    <mergeCell ref="G173:H173"/>
    <mergeCell ref="I173:J173"/>
    <mergeCell ref="K173:L173"/>
    <mergeCell ref="A172:B172"/>
    <mergeCell ref="C172:D172"/>
    <mergeCell ref="E172:F172"/>
    <mergeCell ref="G172:H172"/>
    <mergeCell ref="I172:J172"/>
    <mergeCell ref="K172:L172"/>
    <mergeCell ref="A171:B171"/>
    <mergeCell ref="C171:D171"/>
    <mergeCell ref="E171:F171"/>
    <mergeCell ref="G171:H171"/>
    <mergeCell ref="I171:J171"/>
    <mergeCell ref="K171:L171"/>
    <mergeCell ref="A170:B170"/>
    <mergeCell ref="C170:D170"/>
    <mergeCell ref="E170:F170"/>
    <mergeCell ref="G170:H170"/>
    <mergeCell ref="I170:J170"/>
    <mergeCell ref="K170:L170"/>
    <mergeCell ref="A169:B169"/>
    <mergeCell ref="C169:D169"/>
    <mergeCell ref="E169:F169"/>
    <mergeCell ref="G169:H169"/>
    <mergeCell ref="I169:J169"/>
    <mergeCell ref="K169:L169"/>
    <mergeCell ref="A168:B168"/>
    <mergeCell ref="C168:D168"/>
    <mergeCell ref="E168:F168"/>
    <mergeCell ref="G168:H168"/>
    <mergeCell ref="I168:J168"/>
    <mergeCell ref="K168:L168"/>
    <mergeCell ref="A167:B167"/>
    <mergeCell ref="C167:D167"/>
    <mergeCell ref="E167:F167"/>
    <mergeCell ref="G167:H167"/>
    <mergeCell ref="I167:J167"/>
    <mergeCell ref="K167:L167"/>
    <mergeCell ref="A166:B166"/>
    <mergeCell ref="C166:D166"/>
    <mergeCell ref="E166:F166"/>
    <mergeCell ref="G166:H166"/>
    <mergeCell ref="I166:J166"/>
    <mergeCell ref="K166:L166"/>
    <mergeCell ref="A165:B165"/>
    <mergeCell ref="C165:D165"/>
    <mergeCell ref="E165:F165"/>
    <mergeCell ref="G165:H165"/>
    <mergeCell ref="I165:J165"/>
    <mergeCell ref="K165:L165"/>
    <mergeCell ref="A164:B164"/>
    <mergeCell ref="C164:D164"/>
    <mergeCell ref="E164:F164"/>
    <mergeCell ref="G164:H164"/>
    <mergeCell ref="I164:J164"/>
    <mergeCell ref="K164:L164"/>
    <mergeCell ref="A163:B163"/>
    <mergeCell ref="C163:D163"/>
    <mergeCell ref="E163:F163"/>
    <mergeCell ref="G163:H163"/>
    <mergeCell ref="I163:J163"/>
    <mergeCell ref="K163:L163"/>
    <mergeCell ref="A162:B162"/>
    <mergeCell ref="C162:D162"/>
    <mergeCell ref="E162:F162"/>
    <mergeCell ref="G162:H162"/>
    <mergeCell ref="I162:J162"/>
    <mergeCell ref="K162:L162"/>
    <mergeCell ref="A161:B161"/>
    <mergeCell ref="C161:D161"/>
    <mergeCell ref="E161:F161"/>
    <mergeCell ref="G161:H161"/>
    <mergeCell ref="I161:J161"/>
    <mergeCell ref="K161:L161"/>
    <mergeCell ref="A160:B160"/>
    <mergeCell ref="C160:D160"/>
    <mergeCell ref="E160:F160"/>
    <mergeCell ref="G160:H160"/>
    <mergeCell ref="I160:J160"/>
    <mergeCell ref="K160:L160"/>
    <mergeCell ref="A159:B159"/>
    <mergeCell ref="C159:D159"/>
    <mergeCell ref="E159:F159"/>
    <mergeCell ref="G159:H159"/>
    <mergeCell ref="I159:J159"/>
    <mergeCell ref="K159:L159"/>
    <mergeCell ref="A158:B158"/>
    <mergeCell ref="C158:D158"/>
    <mergeCell ref="E158:F158"/>
    <mergeCell ref="G158:H158"/>
    <mergeCell ref="I158:J158"/>
    <mergeCell ref="K158:L158"/>
    <mergeCell ref="A157:B157"/>
    <mergeCell ref="C157:D157"/>
    <mergeCell ref="E157:F157"/>
    <mergeCell ref="G157:H157"/>
    <mergeCell ref="I157:J157"/>
    <mergeCell ref="K157:L157"/>
    <mergeCell ref="A156:B156"/>
    <mergeCell ref="C156:D156"/>
    <mergeCell ref="E156:F156"/>
    <mergeCell ref="G156:H156"/>
    <mergeCell ref="I156:J156"/>
    <mergeCell ref="K156:L156"/>
    <mergeCell ref="A155:B155"/>
    <mergeCell ref="C155:D155"/>
    <mergeCell ref="E155:F155"/>
    <mergeCell ref="G155:H155"/>
    <mergeCell ref="I155:J155"/>
    <mergeCell ref="K155:L155"/>
    <mergeCell ref="A154:B154"/>
    <mergeCell ref="C154:D154"/>
    <mergeCell ref="E154:F154"/>
    <mergeCell ref="G154:H154"/>
    <mergeCell ref="I154:J154"/>
    <mergeCell ref="K154:L154"/>
    <mergeCell ref="A153:B153"/>
    <mergeCell ref="C153:D153"/>
    <mergeCell ref="E153:F153"/>
    <mergeCell ref="G153:H153"/>
    <mergeCell ref="I153:J153"/>
    <mergeCell ref="K153:L153"/>
    <mergeCell ref="A152:B152"/>
    <mergeCell ref="C152:D152"/>
    <mergeCell ref="E152:F152"/>
    <mergeCell ref="G152:H152"/>
    <mergeCell ref="I152:J152"/>
    <mergeCell ref="K152:L152"/>
    <mergeCell ref="A151:B151"/>
    <mergeCell ref="C151:D151"/>
    <mergeCell ref="E151:F151"/>
    <mergeCell ref="G151:H151"/>
    <mergeCell ref="I151:J151"/>
    <mergeCell ref="K151:L151"/>
    <mergeCell ref="A150:B150"/>
    <mergeCell ref="C150:D150"/>
    <mergeCell ref="E150:F150"/>
    <mergeCell ref="G150:H150"/>
    <mergeCell ref="I150:J150"/>
    <mergeCell ref="K150:L150"/>
    <mergeCell ref="A149:B149"/>
    <mergeCell ref="C149:D149"/>
    <mergeCell ref="E149:F149"/>
    <mergeCell ref="G149:H149"/>
    <mergeCell ref="I149:J149"/>
    <mergeCell ref="K149:L149"/>
    <mergeCell ref="A148:B148"/>
    <mergeCell ref="C148:D148"/>
    <mergeCell ref="E148:F148"/>
    <mergeCell ref="G148:H148"/>
    <mergeCell ref="I148:J148"/>
    <mergeCell ref="K148:L148"/>
    <mergeCell ref="A147:B147"/>
    <mergeCell ref="C147:D147"/>
    <mergeCell ref="E147:F147"/>
    <mergeCell ref="G147:H147"/>
    <mergeCell ref="I147:J147"/>
    <mergeCell ref="K147:L147"/>
    <mergeCell ref="A146:B146"/>
    <mergeCell ref="C146:D146"/>
    <mergeCell ref="E146:F146"/>
    <mergeCell ref="G146:H146"/>
    <mergeCell ref="I146:J146"/>
    <mergeCell ref="K146:L146"/>
    <mergeCell ref="A145:B145"/>
    <mergeCell ref="C145:D145"/>
    <mergeCell ref="E145:F145"/>
    <mergeCell ref="G145:H145"/>
    <mergeCell ref="I145:J145"/>
    <mergeCell ref="K145:L145"/>
    <mergeCell ref="I141:J141"/>
    <mergeCell ref="A143:L143"/>
    <mergeCell ref="A144:B144"/>
    <mergeCell ref="C144:D144"/>
    <mergeCell ref="E144:F144"/>
    <mergeCell ref="G144:H144"/>
    <mergeCell ref="I144:J144"/>
    <mergeCell ref="K144:L144"/>
    <mergeCell ref="A140:B140"/>
    <mergeCell ref="C140:D140"/>
    <mergeCell ref="E140:F140"/>
    <mergeCell ref="G140:H140"/>
    <mergeCell ref="I140:J140"/>
    <mergeCell ref="K140:L140"/>
    <mergeCell ref="A139:B139"/>
    <mergeCell ref="C139:D139"/>
    <mergeCell ref="E139:F139"/>
    <mergeCell ref="G139:H139"/>
    <mergeCell ref="I139:J139"/>
    <mergeCell ref="K139:L139"/>
    <mergeCell ref="A138:B138"/>
    <mergeCell ref="C138:D138"/>
    <mergeCell ref="E138:F138"/>
    <mergeCell ref="G138:H138"/>
    <mergeCell ref="I138:J138"/>
    <mergeCell ref="K138:L138"/>
    <mergeCell ref="A137:B137"/>
    <mergeCell ref="C137:D137"/>
    <mergeCell ref="E137:F137"/>
    <mergeCell ref="G137:H137"/>
    <mergeCell ref="I137:J137"/>
    <mergeCell ref="K137:L137"/>
    <mergeCell ref="A136:B136"/>
    <mergeCell ref="C136:D136"/>
    <mergeCell ref="E136:F136"/>
    <mergeCell ref="G136:H136"/>
    <mergeCell ref="I136:J136"/>
    <mergeCell ref="K136:L136"/>
    <mergeCell ref="A135:B135"/>
    <mergeCell ref="C135:D135"/>
    <mergeCell ref="E135:F135"/>
    <mergeCell ref="G135:H135"/>
    <mergeCell ref="I135:J135"/>
    <mergeCell ref="K135:L135"/>
    <mergeCell ref="A134:B134"/>
    <mergeCell ref="C134:D134"/>
    <mergeCell ref="E134:F134"/>
    <mergeCell ref="G134:H134"/>
    <mergeCell ref="I134:J134"/>
    <mergeCell ref="K134:L134"/>
    <mergeCell ref="A133:B133"/>
    <mergeCell ref="C133:D133"/>
    <mergeCell ref="E133:F133"/>
    <mergeCell ref="G133:H133"/>
    <mergeCell ref="I133:J133"/>
    <mergeCell ref="K133:L133"/>
    <mergeCell ref="A132:B132"/>
    <mergeCell ref="C132:D132"/>
    <mergeCell ref="E132:F132"/>
    <mergeCell ref="G132:H132"/>
    <mergeCell ref="I132:J132"/>
    <mergeCell ref="K132:L132"/>
    <mergeCell ref="A131:B131"/>
    <mergeCell ref="C131:D131"/>
    <mergeCell ref="E131:F131"/>
    <mergeCell ref="G131:H131"/>
    <mergeCell ref="I131:J131"/>
    <mergeCell ref="K131:L131"/>
    <mergeCell ref="A130:B130"/>
    <mergeCell ref="C130:D130"/>
    <mergeCell ref="E130:F130"/>
    <mergeCell ref="G130:H130"/>
    <mergeCell ref="I130:J130"/>
    <mergeCell ref="K130:L130"/>
    <mergeCell ref="A129:B129"/>
    <mergeCell ref="C129:D129"/>
    <mergeCell ref="E129:F129"/>
    <mergeCell ref="G129:H129"/>
    <mergeCell ref="I129:J129"/>
    <mergeCell ref="K129:L129"/>
    <mergeCell ref="A128:B128"/>
    <mergeCell ref="C128:D128"/>
    <mergeCell ref="E128:F128"/>
    <mergeCell ref="G128:H128"/>
    <mergeCell ref="I128:J128"/>
    <mergeCell ref="K128:L128"/>
    <mergeCell ref="A127:B127"/>
    <mergeCell ref="C127:D127"/>
    <mergeCell ref="E127:F127"/>
    <mergeCell ref="G127:H127"/>
    <mergeCell ref="I127:J127"/>
    <mergeCell ref="K127:L127"/>
    <mergeCell ref="A126:B126"/>
    <mergeCell ref="C126:D126"/>
    <mergeCell ref="E126:F126"/>
    <mergeCell ref="G126:H126"/>
    <mergeCell ref="I126:J126"/>
    <mergeCell ref="K126:L126"/>
    <mergeCell ref="A125:B125"/>
    <mergeCell ref="C125:D125"/>
    <mergeCell ref="E125:F125"/>
    <mergeCell ref="G125:H125"/>
    <mergeCell ref="I125:J125"/>
    <mergeCell ref="K125:L125"/>
    <mergeCell ref="A124:B124"/>
    <mergeCell ref="C124:D124"/>
    <mergeCell ref="E124:F124"/>
    <mergeCell ref="G124:H124"/>
    <mergeCell ref="I124:J124"/>
    <mergeCell ref="K124:L124"/>
    <mergeCell ref="A123:B123"/>
    <mergeCell ref="C123:D123"/>
    <mergeCell ref="E123:F123"/>
    <mergeCell ref="G123:H123"/>
    <mergeCell ref="I123:J123"/>
    <mergeCell ref="K123:L123"/>
    <mergeCell ref="A122:B122"/>
    <mergeCell ref="C122:D122"/>
    <mergeCell ref="E122:F122"/>
    <mergeCell ref="G122:H122"/>
    <mergeCell ref="I122:J122"/>
    <mergeCell ref="K122:L122"/>
    <mergeCell ref="A121:B121"/>
    <mergeCell ref="C121:D121"/>
    <mergeCell ref="E121:F121"/>
    <mergeCell ref="G121:H121"/>
    <mergeCell ref="I121:J121"/>
    <mergeCell ref="K121:L121"/>
    <mergeCell ref="A120:B120"/>
    <mergeCell ref="C120:D120"/>
    <mergeCell ref="E120:F120"/>
    <mergeCell ref="G120:H120"/>
    <mergeCell ref="I120:J120"/>
    <mergeCell ref="K120:L120"/>
    <mergeCell ref="A119:B119"/>
    <mergeCell ref="C119:D119"/>
    <mergeCell ref="E119:F119"/>
    <mergeCell ref="G119:H119"/>
    <mergeCell ref="I119:J119"/>
    <mergeCell ref="K119:L119"/>
    <mergeCell ref="A118:B118"/>
    <mergeCell ref="C118:D118"/>
    <mergeCell ref="E118:F118"/>
    <mergeCell ref="G118:H118"/>
    <mergeCell ref="I118:J118"/>
    <mergeCell ref="K118:L118"/>
    <mergeCell ref="A117:B117"/>
    <mergeCell ref="C117:D117"/>
    <mergeCell ref="E117:F117"/>
    <mergeCell ref="G117:H117"/>
    <mergeCell ref="I117:J117"/>
    <mergeCell ref="K117:L117"/>
    <mergeCell ref="A116:B116"/>
    <mergeCell ref="C116:D116"/>
    <mergeCell ref="E116:F116"/>
    <mergeCell ref="G116:H116"/>
    <mergeCell ref="I116:J116"/>
    <mergeCell ref="K116:L116"/>
    <mergeCell ref="A115:B115"/>
    <mergeCell ref="C115:D115"/>
    <mergeCell ref="E115:F115"/>
    <mergeCell ref="G115:H115"/>
    <mergeCell ref="I115:J115"/>
    <mergeCell ref="K115:L115"/>
    <mergeCell ref="A114:B114"/>
    <mergeCell ref="C114:D114"/>
    <mergeCell ref="E114:F114"/>
    <mergeCell ref="G114:H114"/>
    <mergeCell ref="I114:J114"/>
    <mergeCell ref="K114:L114"/>
    <mergeCell ref="A113:B113"/>
    <mergeCell ref="C113:D113"/>
    <mergeCell ref="E113:F113"/>
    <mergeCell ref="G113:H113"/>
    <mergeCell ref="I113:J113"/>
    <mergeCell ref="K113:L113"/>
    <mergeCell ref="A112:B112"/>
    <mergeCell ref="C112:D112"/>
    <mergeCell ref="E112:F112"/>
    <mergeCell ref="G112:H112"/>
    <mergeCell ref="I112:J112"/>
    <mergeCell ref="K112:L112"/>
    <mergeCell ref="A111:B111"/>
    <mergeCell ref="C111:D111"/>
    <mergeCell ref="E111:F111"/>
    <mergeCell ref="G111:H111"/>
    <mergeCell ref="I111:J111"/>
    <mergeCell ref="K111:L111"/>
    <mergeCell ref="A110:B110"/>
    <mergeCell ref="C110:D110"/>
    <mergeCell ref="E110:F110"/>
    <mergeCell ref="G110:H110"/>
    <mergeCell ref="I110:J110"/>
    <mergeCell ref="K110:L110"/>
    <mergeCell ref="A109:B109"/>
    <mergeCell ref="C109:D109"/>
    <mergeCell ref="E109:F109"/>
    <mergeCell ref="G109:H109"/>
    <mergeCell ref="I109:J109"/>
    <mergeCell ref="K109:L109"/>
    <mergeCell ref="A108:B108"/>
    <mergeCell ref="C108:D108"/>
    <mergeCell ref="E108:F108"/>
    <mergeCell ref="G108:H108"/>
    <mergeCell ref="I108:J108"/>
    <mergeCell ref="K108:L108"/>
    <mergeCell ref="A107:B107"/>
    <mergeCell ref="C107:D107"/>
    <mergeCell ref="E107:F107"/>
    <mergeCell ref="G107:H107"/>
    <mergeCell ref="I107:J107"/>
    <mergeCell ref="K107:L107"/>
    <mergeCell ref="A106:B106"/>
    <mergeCell ref="C106:D106"/>
    <mergeCell ref="E106:F106"/>
    <mergeCell ref="G106:H106"/>
    <mergeCell ref="I106:J106"/>
    <mergeCell ref="K106:L106"/>
    <mergeCell ref="A105:B105"/>
    <mergeCell ref="C105:D105"/>
    <mergeCell ref="E105:F105"/>
    <mergeCell ref="G105:H105"/>
    <mergeCell ref="I105:J105"/>
    <mergeCell ref="K105:L105"/>
    <mergeCell ref="A104:B104"/>
    <mergeCell ref="C104:D104"/>
    <mergeCell ref="E104:F104"/>
    <mergeCell ref="G104:H104"/>
    <mergeCell ref="I104:J104"/>
    <mergeCell ref="K104:L104"/>
    <mergeCell ref="A103:B103"/>
    <mergeCell ref="C103:D103"/>
    <mergeCell ref="E103:F103"/>
    <mergeCell ref="G103:H103"/>
    <mergeCell ref="I103:J103"/>
    <mergeCell ref="K103:L103"/>
    <mergeCell ref="A102:B102"/>
    <mergeCell ref="C102:D102"/>
    <mergeCell ref="E102:F102"/>
    <mergeCell ref="G102:H102"/>
    <mergeCell ref="I102:J102"/>
    <mergeCell ref="K102:L102"/>
    <mergeCell ref="A101:B101"/>
    <mergeCell ref="C101:D101"/>
    <mergeCell ref="E101:F101"/>
    <mergeCell ref="G101:H101"/>
    <mergeCell ref="I101:J101"/>
    <mergeCell ref="K101:L101"/>
    <mergeCell ref="A100:B100"/>
    <mergeCell ref="C100:D100"/>
    <mergeCell ref="E100:F100"/>
    <mergeCell ref="G100:H100"/>
    <mergeCell ref="I100:J100"/>
    <mergeCell ref="K100:L100"/>
    <mergeCell ref="A99:B99"/>
    <mergeCell ref="C99:D99"/>
    <mergeCell ref="E99:F99"/>
    <mergeCell ref="G99:H99"/>
    <mergeCell ref="I99:J99"/>
    <mergeCell ref="K99:L99"/>
    <mergeCell ref="A98:B98"/>
    <mergeCell ref="C98:D98"/>
    <mergeCell ref="E98:F98"/>
    <mergeCell ref="G98:H98"/>
    <mergeCell ref="I98:J98"/>
    <mergeCell ref="K98:L98"/>
    <mergeCell ref="A97:B97"/>
    <mergeCell ref="C97:D97"/>
    <mergeCell ref="E97:F97"/>
    <mergeCell ref="G97:H97"/>
    <mergeCell ref="I97:J97"/>
    <mergeCell ref="K97:L97"/>
    <mergeCell ref="A96:B96"/>
    <mergeCell ref="C96:D96"/>
    <mergeCell ref="E96:F96"/>
    <mergeCell ref="G96:H96"/>
    <mergeCell ref="I96:J96"/>
    <mergeCell ref="K96:L96"/>
    <mergeCell ref="A95:B95"/>
    <mergeCell ref="C95:D95"/>
    <mergeCell ref="E95:F95"/>
    <mergeCell ref="G95:H95"/>
    <mergeCell ref="I95:J95"/>
    <mergeCell ref="K95:L95"/>
    <mergeCell ref="A94:B94"/>
    <mergeCell ref="C94:D94"/>
    <mergeCell ref="E94:F94"/>
    <mergeCell ref="G94:H94"/>
    <mergeCell ref="I94:J94"/>
    <mergeCell ref="K94:L94"/>
    <mergeCell ref="A93:B93"/>
    <mergeCell ref="C93:D93"/>
    <mergeCell ref="E93:F93"/>
    <mergeCell ref="G93:H93"/>
    <mergeCell ref="I93:J93"/>
    <mergeCell ref="K93:L93"/>
    <mergeCell ref="I89:J89"/>
    <mergeCell ref="A91:L91"/>
    <mergeCell ref="A92:B92"/>
    <mergeCell ref="C92:D92"/>
    <mergeCell ref="E92:F92"/>
    <mergeCell ref="G92:H92"/>
    <mergeCell ref="I92:J92"/>
    <mergeCell ref="K92:L92"/>
    <mergeCell ref="A88:B88"/>
    <mergeCell ref="C88:D88"/>
    <mergeCell ref="E88:F88"/>
    <mergeCell ref="G88:H88"/>
    <mergeCell ref="I88:J88"/>
    <mergeCell ref="K88:L88"/>
    <mergeCell ref="A87:B87"/>
    <mergeCell ref="C87:D87"/>
    <mergeCell ref="E87:F87"/>
    <mergeCell ref="G87:H87"/>
    <mergeCell ref="I87:J87"/>
    <mergeCell ref="K87:L87"/>
    <mergeCell ref="A86:B86"/>
    <mergeCell ref="C86:D86"/>
    <mergeCell ref="E86:F86"/>
    <mergeCell ref="G86:H86"/>
    <mergeCell ref="I86:J86"/>
    <mergeCell ref="K86:L86"/>
    <mergeCell ref="A85:B85"/>
    <mergeCell ref="C85:D85"/>
    <mergeCell ref="E85:F85"/>
    <mergeCell ref="G85:H85"/>
    <mergeCell ref="I85:J85"/>
    <mergeCell ref="K85:L85"/>
    <mergeCell ref="A84:B84"/>
    <mergeCell ref="C84:D84"/>
    <mergeCell ref="E84:F84"/>
    <mergeCell ref="G84:H84"/>
    <mergeCell ref="I84:J84"/>
    <mergeCell ref="K84:L84"/>
    <mergeCell ref="A83:B83"/>
    <mergeCell ref="C83:D83"/>
    <mergeCell ref="E83:F83"/>
    <mergeCell ref="G83:H83"/>
    <mergeCell ref="I83:J83"/>
    <mergeCell ref="K83:L83"/>
    <mergeCell ref="A82:B82"/>
    <mergeCell ref="C82:D82"/>
    <mergeCell ref="E82:F82"/>
    <mergeCell ref="G82:H82"/>
    <mergeCell ref="I82:J82"/>
    <mergeCell ref="K82:L82"/>
    <mergeCell ref="A81:B81"/>
    <mergeCell ref="C81:D81"/>
    <mergeCell ref="E81:F81"/>
    <mergeCell ref="G81:H81"/>
    <mergeCell ref="I81:J81"/>
    <mergeCell ref="K81:L81"/>
    <mergeCell ref="A80:B80"/>
    <mergeCell ref="C80:D80"/>
    <mergeCell ref="E80:F80"/>
    <mergeCell ref="G80:H80"/>
    <mergeCell ref="I80:J80"/>
    <mergeCell ref="K80:L80"/>
    <mergeCell ref="A79:B79"/>
    <mergeCell ref="C79:D79"/>
    <mergeCell ref="E79:F79"/>
    <mergeCell ref="G79:H79"/>
    <mergeCell ref="I79:J79"/>
    <mergeCell ref="K79:L79"/>
    <mergeCell ref="A78:B78"/>
    <mergeCell ref="C78:D78"/>
    <mergeCell ref="E78:F78"/>
    <mergeCell ref="G78:H78"/>
    <mergeCell ref="I78:J78"/>
    <mergeCell ref="K78:L78"/>
    <mergeCell ref="A77:B77"/>
    <mergeCell ref="C77:D77"/>
    <mergeCell ref="E77:F77"/>
    <mergeCell ref="G77:H77"/>
    <mergeCell ref="I77:J77"/>
    <mergeCell ref="K77:L77"/>
    <mergeCell ref="A76:B76"/>
    <mergeCell ref="C76:D76"/>
    <mergeCell ref="E76:F76"/>
    <mergeCell ref="G76:H76"/>
    <mergeCell ref="I76:J76"/>
    <mergeCell ref="K76:L76"/>
    <mergeCell ref="A75:B75"/>
    <mergeCell ref="C75:D75"/>
    <mergeCell ref="E75:F75"/>
    <mergeCell ref="G75:H75"/>
    <mergeCell ref="I75:J75"/>
    <mergeCell ref="K75:L75"/>
    <mergeCell ref="A74:B74"/>
    <mergeCell ref="C74:D74"/>
    <mergeCell ref="E74:F74"/>
    <mergeCell ref="G74:H74"/>
    <mergeCell ref="I74:J74"/>
    <mergeCell ref="K74:L74"/>
    <mergeCell ref="A73:B73"/>
    <mergeCell ref="C73:D73"/>
    <mergeCell ref="E73:F73"/>
    <mergeCell ref="G73:H73"/>
    <mergeCell ref="I73:J73"/>
    <mergeCell ref="K73:L73"/>
    <mergeCell ref="A72:B72"/>
    <mergeCell ref="C72:D72"/>
    <mergeCell ref="E72:F72"/>
    <mergeCell ref="G72:H72"/>
    <mergeCell ref="I72:J72"/>
    <mergeCell ref="K72:L72"/>
    <mergeCell ref="A71:B71"/>
    <mergeCell ref="C71:D71"/>
    <mergeCell ref="E71:F71"/>
    <mergeCell ref="G71:H71"/>
    <mergeCell ref="I71:J71"/>
    <mergeCell ref="K71:L71"/>
    <mergeCell ref="A70:B70"/>
    <mergeCell ref="C70:D70"/>
    <mergeCell ref="E70:F70"/>
    <mergeCell ref="G70:H70"/>
    <mergeCell ref="I70:J70"/>
    <mergeCell ref="K70:L70"/>
    <mergeCell ref="A69:B69"/>
    <mergeCell ref="C69:D69"/>
    <mergeCell ref="E69:F69"/>
    <mergeCell ref="G69:H69"/>
    <mergeCell ref="I69:J69"/>
    <mergeCell ref="K69:L69"/>
    <mergeCell ref="A68:B68"/>
    <mergeCell ref="C68:D68"/>
    <mergeCell ref="E68:F68"/>
    <mergeCell ref="G68:H68"/>
    <mergeCell ref="I68:J68"/>
    <mergeCell ref="K68:L68"/>
    <mergeCell ref="A67:B67"/>
    <mergeCell ref="C67:D67"/>
    <mergeCell ref="E67:F67"/>
    <mergeCell ref="G67:H67"/>
    <mergeCell ref="I67:J67"/>
    <mergeCell ref="K67:L67"/>
    <mergeCell ref="A66:B66"/>
    <mergeCell ref="C66:D66"/>
    <mergeCell ref="E66:F66"/>
    <mergeCell ref="G66:H66"/>
    <mergeCell ref="I66:J66"/>
    <mergeCell ref="K66:L66"/>
    <mergeCell ref="A65:B65"/>
    <mergeCell ref="C65:D65"/>
    <mergeCell ref="E65:F65"/>
    <mergeCell ref="G65:H65"/>
    <mergeCell ref="I65:J65"/>
    <mergeCell ref="K65:L65"/>
    <mergeCell ref="A64:B64"/>
    <mergeCell ref="C64:D64"/>
    <mergeCell ref="E64:F64"/>
    <mergeCell ref="G64:H64"/>
    <mergeCell ref="I64:J64"/>
    <mergeCell ref="K64:L64"/>
    <mergeCell ref="A63:B63"/>
    <mergeCell ref="C63:D63"/>
    <mergeCell ref="E63:F63"/>
    <mergeCell ref="G63:H63"/>
    <mergeCell ref="I63:J63"/>
    <mergeCell ref="K63:L63"/>
    <mergeCell ref="A62:B62"/>
    <mergeCell ref="C62:D62"/>
    <mergeCell ref="E62:F62"/>
    <mergeCell ref="G62:H62"/>
    <mergeCell ref="I62:J62"/>
    <mergeCell ref="K62:L62"/>
    <mergeCell ref="A61:B61"/>
    <mergeCell ref="C61:D61"/>
    <mergeCell ref="E61:F61"/>
    <mergeCell ref="G61:H61"/>
    <mergeCell ref="I61:J61"/>
    <mergeCell ref="K61:L61"/>
    <mergeCell ref="A60:B60"/>
    <mergeCell ref="C60:D60"/>
    <mergeCell ref="E60:F60"/>
    <mergeCell ref="G60:H60"/>
    <mergeCell ref="I60:J60"/>
    <mergeCell ref="K60:L60"/>
    <mergeCell ref="A59:B59"/>
    <mergeCell ref="C59:D59"/>
    <mergeCell ref="E59:F59"/>
    <mergeCell ref="G59:H59"/>
    <mergeCell ref="I59:J59"/>
    <mergeCell ref="K59:L59"/>
    <mergeCell ref="A58:B58"/>
    <mergeCell ref="C58:D58"/>
    <mergeCell ref="E58:F58"/>
    <mergeCell ref="G58:H58"/>
    <mergeCell ref="I58:J58"/>
    <mergeCell ref="K58:L58"/>
    <mergeCell ref="A57:B57"/>
    <mergeCell ref="C57:D57"/>
    <mergeCell ref="E57:F57"/>
    <mergeCell ref="G57:H57"/>
    <mergeCell ref="I57:J57"/>
    <mergeCell ref="K57:L57"/>
    <mergeCell ref="A56:B56"/>
    <mergeCell ref="C56:D56"/>
    <mergeCell ref="E56:F56"/>
    <mergeCell ref="G56:H56"/>
    <mergeCell ref="I56:J56"/>
    <mergeCell ref="K56:L56"/>
    <mergeCell ref="A55:B55"/>
    <mergeCell ref="C55:D55"/>
    <mergeCell ref="E55:F55"/>
    <mergeCell ref="G55:H55"/>
    <mergeCell ref="I55:J55"/>
    <mergeCell ref="K55:L55"/>
    <mergeCell ref="A54:B54"/>
    <mergeCell ref="C54:D54"/>
    <mergeCell ref="E54:F54"/>
    <mergeCell ref="G54:H54"/>
    <mergeCell ref="I54:J54"/>
    <mergeCell ref="K54:L54"/>
    <mergeCell ref="A53:B53"/>
    <mergeCell ref="C53:D53"/>
    <mergeCell ref="E53:F53"/>
    <mergeCell ref="G53:H53"/>
    <mergeCell ref="I53:J53"/>
    <mergeCell ref="K53:L53"/>
    <mergeCell ref="I49:J49"/>
    <mergeCell ref="A1:L1"/>
    <mergeCell ref="A51:L51"/>
    <mergeCell ref="A52:B52"/>
    <mergeCell ref="C52:D52"/>
    <mergeCell ref="E52:F52"/>
    <mergeCell ref="G52:H52"/>
    <mergeCell ref="I52:J52"/>
    <mergeCell ref="K52:L52"/>
    <mergeCell ref="A48:B48"/>
    <mergeCell ref="C48:D48"/>
    <mergeCell ref="E48:F48"/>
    <mergeCell ref="G48:H48"/>
    <mergeCell ref="I48:J48"/>
    <mergeCell ref="K48:L48"/>
    <mergeCell ref="A47:B47"/>
    <mergeCell ref="C47:D47"/>
    <mergeCell ref="E47:F47"/>
    <mergeCell ref="G47:H47"/>
    <mergeCell ref="I47:J47"/>
    <mergeCell ref="K47:L47"/>
    <mergeCell ref="A46:B46"/>
    <mergeCell ref="C46:D46"/>
    <mergeCell ref="E46:F46"/>
    <mergeCell ref="G46:H46"/>
    <mergeCell ref="I46:J46"/>
    <mergeCell ref="K46:L46"/>
    <mergeCell ref="A45:B45"/>
    <mergeCell ref="C45:D45"/>
    <mergeCell ref="E45:F45"/>
    <mergeCell ref="G45:H45"/>
    <mergeCell ref="I45:J45"/>
    <mergeCell ref="K45:L45"/>
    <mergeCell ref="A44:B44"/>
    <mergeCell ref="C44:D44"/>
    <mergeCell ref="E44:F44"/>
    <mergeCell ref="G44:H44"/>
    <mergeCell ref="I44:J44"/>
    <mergeCell ref="K44:L44"/>
    <mergeCell ref="A43:B43"/>
    <mergeCell ref="C43:D43"/>
    <mergeCell ref="E43:F43"/>
    <mergeCell ref="G43:H43"/>
    <mergeCell ref="I43:J43"/>
    <mergeCell ref="K43:L43"/>
    <mergeCell ref="A42:B42"/>
    <mergeCell ref="C42:D42"/>
    <mergeCell ref="E42:F42"/>
    <mergeCell ref="G42:H42"/>
    <mergeCell ref="I42:J42"/>
    <mergeCell ref="K42:L42"/>
    <mergeCell ref="A41:B41"/>
    <mergeCell ref="C41:D41"/>
    <mergeCell ref="E41:F41"/>
    <mergeCell ref="G41:H41"/>
    <mergeCell ref="I41:J41"/>
    <mergeCell ref="K41:L41"/>
    <mergeCell ref="A40:B40"/>
    <mergeCell ref="C40:D40"/>
    <mergeCell ref="E40:F40"/>
    <mergeCell ref="G40:H40"/>
    <mergeCell ref="I40:J40"/>
    <mergeCell ref="K40:L40"/>
    <mergeCell ref="A39:B39"/>
    <mergeCell ref="C39:D39"/>
    <mergeCell ref="E39:F39"/>
    <mergeCell ref="G39:H39"/>
    <mergeCell ref="I39:J39"/>
    <mergeCell ref="K39:L39"/>
    <mergeCell ref="A38:B38"/>
    <mergeCell ref="C38:D38"/>
    <mergeCell ref="E38:F38"/>
    <mergeCell ref="G38:H38"/>
    <mergeCell ref="I38:J38"/>
    <mergeCell ref="K38:L38"/>
    <mergeCell ref="A37:B37"/>
    <mergeCell ref="C37:D37"/>
    <mergeCell ref="E37:F37"/>
    <mergeCell ref="G37:H37"/>
    <mergeCell ref="I37:J37"/>
    <mergeCell ref="K37:L37"/>
    <mergeCell ref="A36:B36"/>
    <mergeCell ref="C36:D36"/>
    <mergeCell ref="E36:F36"/>
    <mergeCell ref="G36:H36"/>
    <mergeCell ref="I36:J36"/>
    <mergeCell ref="K36:L36"/>
    <mergeCell ref="A35:B35"/>
    <mergeCell ref="C35:D35"/>
    <mergeCell ref="E35:F35"/>
    <mergeCell ref="G35:H35"/>
    <mergeCell ref="I35:J35"/>
    <mergeCell ref="K35:L35"/>
    <mergeCell ref="A34:B34"/>
    <mergeCell ref="C34:D34"/>
    <mergeCell ref="E34:F34"/>
    <mergeCell ref="G34:H34"/>
    <mergeCell ref="I34:J34"/>
    <mergeCell ref="K34:L34"/>
    <mergeCell ref="A33:B33"/>
    <mergeCell ref="C33:D33"/>
    <mergeCell ref="E33:F33"/>
    <mergeCell ref="G33:H33"/>
    <mergeCell ref="I33:J33"/>
    <mergeCell ref="K33:L33"/>
    <mergeCell ref="A32:B32"/>
    <mergeCell ref="C32:D32"/>
    <mergeCell ref="E32:F32"/>
    <mergeCell ref="G32:H32"/>
    <mergeCell ref="I32:J32"/>
    <mergeCell ref="K32:L32"/>
    <mergeCell ref="A31:B31"/>
    <mergeCell ref="C31:D31"/>
    <mergeCell ref="E31:F31"/>
    <mergeCell ref="G31:H31"/>
    <mergeCell ref="I31:J31"/>
    <mergeCell ref="K31:L31"/>
    <mergeCell ref="A30:B30"/>
    <mergeCell ref="C30:D30"/>
    <mergeCell ref="E30:F30"/>
    <mergeCell ref="G30:H30"/>
    <mergeCell ref="I30:J30"/>
    <mergeCell ref="K30:L30"/>
    <mergeCell ref="A29:B29"/>
    <mergeCell ref="C29:D29"/>
    <mergeCell ref="E29:F29"/>
    <mergeCell ref="G29:H29"/>
    <mergeCell ref="I29:J29"/>
    <mergeCell ref="K29:L29"/>
    <mergeCell ref="A28:B28"/>
    <mergeCell ref="C28:D28"/>
    <mergeCell ref="E28:F28"/>
    <mergeCell ref="G28:H28"/>
    <mergeCell ref="I28:J28"/>
    <mergeCell ref="K28:L28"/>
    <mergeCell ref="A27:B27"/>
    <mergeCell ref="C27:D27"/>
    <mergeCell ref="E27:F27"/>
    <mergeCell ref="G27:H27"/>
    <mergeCell ref="I27:J27"/>
    <mergeCell ref="K27:L27"/>
    <mergeCell ref="A26:B26"/>
    <mergeCell ref="C26:D26"/>
    <mergeCell ref="E26:F26"/>
    <mergeCell ref="G26:H26"/>
    <mergeCell ref="I26:J26"/>
    <mergeCell ref="K26:L26"/>
    <mergeCell ref="A25:B25"/>
    <mergeCell ref="C25:D25"/>
    <mergeCell ref="E25:F25"/>
    <mergeCell ref="G25:H25"/>
    <mergeCell ref="I25:J25"/>
    <mergeCell ref="K25:L25"/>
    <mergeCell ref="I21:J21"/>
    <mergeCell ref="A23:L23"/>
    <mergeCell ref="A24:B24"/>
    <mergeCell ref="C24:D24"/>
    <mergeCell ref="E24:F24"/>
    <mergeCell ref="G24:H24"/>
    <mergeCell ref="I24:J24"/>
    <mergeCell ref="K24:L24"/>
    <mergeCell ref="A21:F21"/>
    <mergeCell ref="A20:B20"/>
    <mergeCell ref="C20:D20"/>
    <mergeCell ref="E20:F20"/>
    <mergeCell ref="G20:H20"/>
    <mergeCell ref="I20:J20"/>
    <mergeCell ref="K20:L20"/>
    <mergeCell ref="A19:B19"/>
    <mergeCell ref="C19:D19"/>
    <mergeCell ref="E19:F19"/>
    <mergeCell ref="G19:H19"/>
    <mergeCell ref="I19:J19"/>
    <mergeCell ref="K19:L19"/>
    <mergeCell ref="A18:B18"/>
    <mergeCell ref="C18:D18"/>
    <mergeCell ref="E18:F18"/>
    <mergeCell ref="G18:H18"/>
    <mergeCell ref="I18:J18"/>
    <mergeCell ref="K18:L18"/>
    <mergeCell ref="A17:B17"/>
    <mergeCell ref="C17:D17"/>
    <mergeCell ref="E17:F17"/>
    <mergeCell ref="G17:H17"/>
    <mergeCell ref="I17:J17"/>
    <mergeCell ref="K17:L17"/>
    <mergeCell ref="A16:B16"/>
    <mergeCell ref="C16:D16"/>
    <mergeCell ref="E16:F16"/>
    <mergeCell ref="G16:H16"/>
    <mergeCell ref="I16:J16"/>
    <mergeCell ref="K16:L16"/>
    <mergeCell ref="A15:B15"/>
    <mergeCell ref="C15:D15"/>
    <mergeCell ref="E15:F15"/>
    <mergeCell ref="G15:H15"/>
    <mergeCell ref="I15:J15"/>
    <mergeCell ref="K15:L15"/>
    <mergeCell ref="A14:B14"/>
    <mergeCell ref="C14:D14"/>
    <mergeCell ref="E14:F14"/>
    <mergeCell ref="G14:H14"/>
    <mergeCell ref="I14:J14"/>
    <mergeCell ref="K14:L14"/>
    <mergeCell ref="A6:L6"/>
    <mergeCell ref="A7:L7"/>
    <mergeCell ref="A8:B8"/>
    <mergeCell ref="C8:D8"/>
    <mergeCell ref="E8:F8"/>
    <mergeCell ref="G8:H8"/>
    <mergeCell ref="I8:J8"/>
    <mergeCell ref="K8:L8"/>
    <mergeCell ref="A13:B13"/>
    <mergeCell ref="C13:D13"/>
    <mergeCell ref="E13:F13"/>
    <mergeCell ref="G13:H13"/>
    <mergeCell ref="I13:J13"/>
    <mergeCell ref="K13:L13"/>
    <mergeCell ref="A12:B12"/>
    <mergeCell ref="C12:D12"/>
    <mergeCell ref="E12:F12"/>
    <mergeCell ref="G12:H12"/>
    <mergeCell ref="I12:J12"/>
    <mergeCell ref="K12:L12"/>
    <mergeCell ref="A11:B11"/>
    <mergeCell ref="C11:D11"/>
    <mergeCell ref="E11:F11"/>
    <mergeCell ref="G11:H11"/>
    <mergeCell ref="I11:J11"/>
    <mergeCell ref="K11:L11"/>
    <mergeCell ref="A3:B3"/>
    <mergeCell ref="C3:D3"/>
    <mergeCell ref="E3:F3"/>
    <mergeCell ref="A4:B4"/>
    <mergeCell ref="C4:D4"/>
    <mergeCell ref="E4:F4"/>
    <mergeCell ref="AN281:AQ281"/>
    <mergeCell ref="AR281:AS281"/>
    <mergeCell ref="AN205:AQ205"/>
    <mergeCell ref="AR205:AS205"/>
    <mergeCell ref="AN141:AQ141"/>
    <mergeCell ref="AR141:AS141"/>
    <mergeCell ref="AN89:AQ89"/>
    <mergeCell ref="AR89:AS89"/>
    <mergeCell ref="AN49:AQ49"/>
    <mergeCell ref="AR49:AS49"/>
    <mergeCell ref="AN21:AQ21"/>
    <mergeCell ref="AR21:AS21"/>
    <mergeCell ref="AA141:AF141"/>
    <mergeCell ref="AG141:AH141"/>
    <mergeCell ref="A10:B10"/>
    <mergeCell ref="C10:D10"/>
    <mergeCell ref="E10:F10"/>
    <mergeCell ref="G10:H10"/>
    <mergeCell ref="I10:J10"/>
    <mergeCell ref="K10:L10"/>
    <mergeCell ref="A9:B9"/>
    <mergeCell ref="C9:D9"/>
    <mergeCell ref="E9:F9"/>
    <mergeCell ref="G9:H9"/>
    <mergeCell ref="I9:J9"/>
    <mergeCell ref="K9:L9"/>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Y281"/>
  <sheetViews>
    <sheetView showGridLines="0" topLeftCell="E1" workbookViewId="0">
      <selection activeCell="N1" sqref="N1:AC4"/>
    </sheetView>
  </sheetViews>
  <sheetFormatPr baseColWidth="10" defaultRowHeight="15" x14ac:dyDescent="0.25"/>
  <sheetData>
    <row r="1" spans="1:51" ht="19.5" x14ac:dyDescent="0.35">
      <c r="A1" s="25" t="s">
        <v>22</v>
      </c>
      <c r="B1" s="25"/>
      <c r="C1" s="25"/>
      <c r="D1" s="25"/>
      <c r="E1" s="25"/>
      <c r="F1" s="25"/>
      <c r="G1" s="25"/>
      <c r="H1" s="25"/>
      <c r="I1" s="25"/>
      <c r="J1" s="25"/>
      <c r="K1" s="25"/>
      <c r="L1" s="25"/>
    </row>
    <row r="3" spans="1:51" x14ac:dyDescent="0.25">
      <c r="A3" s="23" t="s">
        <v>17</v>
      </c>
      <c r="B3" s="23"/>
      <c r="C3" s="23" t="s">
        <v>25</v>
      </c>
      <c r="D3" s="23"/>
      <c r="E3" s="23" t="s">
        <v>26</v>
      </c>
      <c r="F3" s="23"/>
      <c r="G3" s="3"/>
      <c r="H3" s="3"/>
      <c r="I3" s="3"/>
      <c r="J3" s="3"/>
      <c r="K3" s="3"/>
      <c r="L3" s="3"/>
      <c r="N3" s="3"/>
      <c r="O3" s="3"/>
      <c r="P3" s="3"/>
      <c r="Z3" s="3"/>
      <c r="AA3" s="3"/>
      <c r="AB3" s="3"/>
      <c r="AC3" s="3"/>
    </row>
    <row r="4" spans="1:51" x14ac:dyDescent="0.25">
      <c r="A4" s="29">
        <f>Datos!E13</f>
        <v>4500</v>
      </c>
      <c r="B4" s="29"/>
      <c r="C4" s="29">
        <f>Datos!C13-Datos!E13</f>
        <v>14900</v>
      </c>
      <c r="D4" s="29"/>
      <c r="E4" s="30">
        <f>Datos!H13*(30/360)</f>
        <v>2.4583333333333332E-2</v>
      </c>
      <c r="F4" s="30"/>
      <c r="G4" s="3"/>
      <c r="H4" s="3"/>
      <c r="I4" s="3"/>
      <c r="J4" s="3"/>
      <c r="K4" s="3"/>
      <c r="L4" s="3"/>
      <c r="N4" s="3"/>
      <c r="O4" s="3"/>
      <c r="P4" s="3"/>
      <c r="Q4" s="3"/>
      <c r="R4" s="3"/>
      <c r="S4" s="3"/>
      <c r="T4" s="3"/>
      <c r="U4" s="3"/>
      <c r="V4" s="3"/>
      <c r="W4" s="3"/>
      <c r="X4" s="3"/>
      <c r="Y4" s="3"/>
      <c r="Z4" s="3"/>
      <c r="AA4" s="3"/>
      <c r="AB4" s="3"/>
      <c r="AC4" s="3"/>
    </row>
    <row r="5" spans="1:51" x14ac:dyDescent="0.25">
      <c r="A5" s="3"/>
      <c r="B5" s="3"/>
      <c r="C5" s="3"/>
      <c r="D5" s="3"/>
      <c r="E5" s="3"/>
      <c r="F5" s="3"/>
      <c r="G5" s="3"/>
      <c r="H5" s="3"/>
      <c r="I5" s="3"/>
      <c r="J5" s="3"/>
      <c r="K5" s="3"/>
      <c r="L5" s="3"/>
    </row>
    <row r="6" spans="1:51" ht="15.75" x14ac:dyDescent="0.3">
      <c r="A6" s="26" t="s">
        <v>46</v>
      </c>
      <c r="B6" s="26"/>
      <c r="C6" s="26"/>
      <c r="D6" s="26"/>
      <c r="E6" s="26"/>
      <c r="F6" s="26"/>
      <c r="G6" s="26"/>
      <c r="H6" s="26"/>
      <c r="I6" s="26"/>
      <c r="J6" s="26"/>
      <c r="K6" s="26"/>
      <c r="L6" s="26"/>
      <c r="N6" s="36" t="s">
        <v>45</v>
      </c>
      <c r="O6" s="36"/>
      <c r="P6" s="36"/>
      <c r="Q6" s="36"/>
      <c r="R6" s="36"/>
      <c r="S6" s="36"/>
      <c r="T6" s="36"/>
      <c r="U6" s="36"/>
      <c r="V6" s="36"/>
      <c r="W6" s="36"/>
      <c r="X6" s="36"/>
      <c r="Y6" s="36"/>
      <c r="AA6" s="44" t="s">
        <v>27</v>
      </c>
      <c r="AB6" s="44"/>
      <c r="AC6" s="44"/>
      <c r="AD6" s="44"/>
      <c r="AE6" s="44"/>
      <c r="AF6" s="44"/>
      <c r="AG6" s="44"/>
      <c r="AH6" s="44"/>
      <c r="AI6" s="44"/>
      <c r="AJ6" s="44"/>
      <c r="AK6" s="44"/>
      <c r="AL6" s="44"/>
      <c r="AN6" s="53" t="s">
        <v>47</v>
      </c>
      <c r="AO6" s="53"/>
      <c r="AP6" s="53"/>
      <c r="AQ6" s="53"/>
      <c r="AR6" s="53"/>
      <c r="AS6" s="53"/>
      <c r="AT6" s="53"/>
      <c r="AU6" s="53"/>
      <c r="AV6" s="53"/>
      <c r="AW6" s="53"/>
      <c r="AX6" s="53"/>
      <c r="AY6" s="53"/>
    </row>
    <row r="7" spans="1:51" x14ac:dyDescent="0.25">
      <c r="A7" s="27" t="s">
        <v>28</v>
      </c>
      <c r="B7" s="27"/>
      <c r="C7" s="27"/>
      <c r="D7" s="27"/>
      <c r="E7" s="27"/>
      <c r="F7" s="27"/>
      <c r="G7" s="27"/>
      <c r="H7" s="27"/>
      <c r="I7" s="27"/>
      <c r="J7" s="27"/>
      <c r="K7" s="27"/>
      <c r="L7" s="27"/>
      <c r="N7" s="37" t="s">
        <v>28</v>
      </c>
      <c r="O7" s="37"/>
      <c r="P7" s="37"/>
      <c r="Q7" s="37"/>
      <c r="R7" s="37"/>
      <c r="S7" s="37"/>
      <c r="T7" s="37"/>
      <c r="U7" s="37"/>
      <c r="V7" s="37"/>
      <c r="W7" s="37"/>
      <c r="X7" s="37"/>
      <c r="Y7" s="37"/>
      <c r="AA7" s="45" t="s">
        <v>28</v>
      </c>
      <c r="AB7" s="45"/>
      <c r="AC7" s="45"/>
      <c r="AD7" s="45"/>
      <c r="AE7" s="45"/>
      <c r="AF7" s="45"/>
      <c r="AG7" s="45"/>
      <c r="AH7" s="45"/>
      <c r="AI7" s="45"/>
      <c r="AJ7" s="45"/>
      <c r="AK7" s="45"/>
      <c r="AL7" s="45"/>
      <c r="AN7" s="54" t="s">
        <v>28</v>
      </c>
      <c r="AO7" s="54"/>
      <c r="AP7" s="54"/>
      <c r="AQ7" s="54"/>
      <c r="AR7" s="54"/>
      <c r="AS7" s="54"/>
      <c r="AT7" s="54"/>
      <c r="AU7" s="54"/>
      <c r="AV7" s="54"/>
      <c r="AW7" s="54"/>
      <c r="AX7" s="54"/>
      <c r="AY7" s="54"/>
    </row>
    <row r="8" spans="1:51" x14ac:dyDescent="0.25">
      <c r="A8" s="28" t="s">
        <v>29</v>
      </c>
      <c r="B8" s="28"/>
      <c r="C8" s="28" t="s">
        <v>30</v>
      </c>
      <c r="D8" s="28"/>
      <c r="E8" s="28" t="s">
        <v>31</v>
      </c>
      <c r="F8" s="28"/>
      <c r="G8" s="28" t="s">
        <v>32</v>
      </c>
      <c r="H8" s="28"/>
      <c r="I8" s="28" t="s">
        <v>33</v>
      </c>
      <c r="J8" s="28"/>
      <c r="K8" s="28" t="s">
        <v>34</v>
      </c>
      <c r="L8" s="28"/>
      <c r="N8" s="38" t="s">
        <v>29</v>
      </c>
      <c r="O8" s="38"/>
      <c r="P8" s="38" t="s">
        <v>30</v>
      </c>
      <c r="Q8" s="38"/>
      <c r="R8" s="38" t="s">
        <v>31</v>
      </c>
      <c r="S8" s="38"/>
      <c r="T8" s="38" t="s">
        <v>32</v>
      </c>
      <c r="U8" s="38"/>
      <c r="V8" s="38" t="s">
        <v>33</v>
      </c>
      <c r="W8" s="38"/>
      <c r="X8" s="38" t="s">
        <v>34</v>
      </c>
      <c r="Y8" s="38"/>
      <c r="AA8" s="46" t="s">
        <v>29</v>
      </c>
      <c r="AB8" s="46"/>
      <c r="AC8" s="46" t="s">
        <v>30</v>
      </c>
      <c r="AD8" s="46"/>
      <c r="AE8" s="46" t="s">
        <v>31</v>
      </c>
      <c r="AF8" s="46"/>
      <c r="AG8" s="46" t="s">
        <v>32</v>
      </c>
      <c r="AH8" s="46"/>
      <c r="AI8" s="46" t="s">
        <v>33</v>
      </c>
      <c r="AJ8" s="46"/>
      <c r="AK8" s="46" t="s">
        <v>34</v>
      </c>
      <c r="AL8" s="46"/>
      <c r="AN8" s="55" t="s">
        <v>29</v>
      </c>
      <c r="AO8" s="55"/>
      <c r="AP8" s="55" t="s">
        <v>30</v>
      </c>
      <c r="AQ8" s="55"/>
      <c r="AR8" s="55" t="s">
        <v>31</v>
      </c>
      <c r="AS8" s="55"/>
      <c r="AT8" s="55" t="s">
        <v>32</v>
      </c>
      <c r="AU8" s="55"/>
      <c r="AV8" s="55" t="s">
        <v>33</v>
      </c>
      <c r="AW8" s="55"/>
      <c r="AX8" s="55" t="s">
        <v>34</v>
      </c>
      <c r="AY8" s="55"/>
    </row>
    <row r="9" spans="1:51" x14ac:dyDescent="0.25">
      <c r="A9" s="27">
        <v>1</v>
      </c>
      <c r="B9" s="27"/>
      <c r="C9" s="31">
        <f>C4</f>
        <v>14900</v>
      </c>
      <c r="D9" s="31"/>
      <c r="E9" s="31">
        <f>C4/12</f>
        <v>1241.6666666666667</v>
      </c>
      <c r="F9" s="31"/>
      <c r="G9" s="31">
        <f>C9*E4</f>
        <v>366.29166666666663</v>
      </c>
      <c r="H9" s="31"/>
      <c r="I9" s="31">
        <f t="shared" ref="I9:I20" si="0">E9+G9</f>
        <v>1607.9583333333335</v>
      </c>
      <c r="J9" s="31"/>
      <c r="K9" s="31">
        <f t="shared" ref="K9:K20" si="1">C9-E9</f>
        <v>13658.333333333334</v>
      </c>
      <c r="L9" s="31"/>
      <c r="N9" s="37">
        <v>1</v>
      </c>
      <c r="O9" s="37"/>
      <c r="P9" s="39">
        <f>C4</f>
        <v>14900</v>
      </c>
      <c r="Q9" s="39"/>
      <c r="R9" s="39">
        <v>0</v>
      </c>
      <c r="S9" s="39"/>
      <c r="T9" s="39">
        <f>P9*$E$4</f>
        <v>366.29166666666663</v>
      </c>
      <c r="U9" s="39"/>
      <c r="V9" s="39">
        <f t="shared" ref="V9:V20" si="2">R9+T9</f>
        <v>366.29166666666663</v>
      </c>
      <c r="W9" s="39"/>
      <c r="X9" s="39">
        <f t="shared" ref="X9:X20" si="3">P9-R9</f>
        <v>14900</v>
      </c>
      <c r="Y9" s="39"/>
      <c r="AA9" s="45">
        <v>1</v>
      </c>
      <c r="AB9" s="45"/>
      <c r="AC9" s="47">
        <f>C4</f>
        <v>14900</v>
      </c>
      <c r="AD9" s="47"/>
      <c r="AE9" s="47">
        <f>AI9-AG9</f>
        <v>905.89930555555577</v>
      </c>
      <c r="AF9" s="47"/>
      <c r="AG9" s="47">
        <f>AC9*$E$4</f>
        <v>366.29166666666663</v>
      </c>
      <c r="AH9" s="47"/>
      <c r="AI9" s="47">
        <f>($AC$9/12)*((1+$E$4)^AA9)</f>
        <v>1272.1909722222224</v>
      </c>
      <c r="AJ9" s="47"/>
      <c r="AK9" s="47">
        <f t="shared" ref="AK9:AK20" si="4">AC9-AE9</f>
        <v>13994.100694444443</v>
      </c>
      <c r="AL9" s="47"/>
      <c r="AN9" s="54">
        <v>1</v>
      </c>
      <c r="AO9" s="54"/>
      <c r="AP9" s="56">
        <f>C4</f>
        <v>14900</v>
      </c>
      <c r="AQ9" s="56"/>
      <c r="AR9" s="56">
        <f>AV9-AT9</f>
        <v>1082.6044124775253</v>
      </c>
      <c r="AS9" s="56"/>
      <c r="AT9" s="56">
        <f>AP9*$E$4</f>
        <v>366.29166666666663</v>
      </c>
      <c r="AU9" s="56"/>
      <c r="AV9" s="56">
        <f>$AP$9*($E$4/(1-((1+$E$4)^(-12))))</f>
        <v>1448.8960791441918</v>
      </c>
      <c r="AW9" s="56"/>
      <c r="AX9" s="56">
        <f t="shared" ref="AX9:AX20" si="5">AP9-AR9</f>
        <v>13817.395587522475</v>
      </c>
      <c r="AY9" s="56"/>
    </row>
    <row r="10" spans="1:51" x14ac:dyDescent="0.25">
      <c r="A10" s="28">
        <v>2</v>
      </c>
      <c r="B10" s="28"/>
      <c r="C10" s="32">
        <f t="shared" ref="C10:C20" si="6">K9</f>
        <v>13658.333333333334</v>
      </c>
      <c r="D10" s="32"/>
      <c r="E10" s="32">
        <f>C4/12</f>
        <v>1241.6666666666667</v>
      </c>
      <c r="F10" s="32"/>
      <c r="G10" s="32">
        <f>C10*E4</f>
        <v>335.76736111111109</v>
      </c>
      <c r="H10" s="32"/>
      <c r="I10" s="32">
        <f t="shared" si="0"/>
        <v>1577.4340277777778</v>
      </c>
      <c r="J10" s="32"/>
      <c r="K10" s="32">
        <f t="shared" si="1"/>
        <v>12416.666666666668</v>
      </c>
      <c r="L10" s="32"/>
      <c r="N10" s="38">
        <v>2</v>
      </c>
      <c r="O10" s="38"/>
      <c r="P10" s="40">
        <f t="shared" ref="P10:P20" si="7">X9</f>
        <v>14900</v>
      </c>
      <c r="Q10" s="40"/>
      <c r="R10" s="40">
        <v>0</v>
      </c>
      <c r="S10" s="40"/>
      <c r="T10" s="40">
        <f t="shared" ref="T10:T20" si="8">P10*$E$4</f>
        <v>366.29166666666663</v>
      </c>
      <c r="U10" s="40"/>
      <c r="V10" s="40">
        <f t="shared" si="2"/>
        <v>366.29166666666663</v>
      </c>
      <c r="W10" s="40"/>
      <c r="X10" s="40">
        <f t="shared" si="3"/>
        <v>14900</v>
      </c>
      <c r="Y10" s="40"/>
      <c r="AA10" s="46">
        <v>2</v>
      </c>
      <c r="AB10" s="46"/>
      <c r="AC10" s="48">
        <f t="shared" ref="AC10:AC20" si="9">AK9</f>
        <v>13994.100694444443</v>
      </c>
      <c r="AD10" s="48"/>
      <c r="AE10" s="48">
        <f t="shared" ref="AE10:AE20" si="10">AI10-AG10</f>
        <v>959.44402488425953</v>
      </c>
      <c r="AF10" s="48"/>
      <c r="AG10" s="48">
        <f t="shared" ref="AG10:AG20" si="11">AC10*$E$4</f>
        <v>344.02164207175923</v>
      </c>
      <c r="AH10" s="48"/>
      <c r="AI10" s="48">
        <f t="shared" ref="AI10:AI20" si="12">($AC$9/12)*((1+$E$4)^AA10)</f>
        <v>1303.4656669560188</v>
      </c>
      <c r="AJ10" s="48"/>
      <c r="AK10" s="48">
        <f t="shared" si="4"/>
        <v>13034.656669560183</v>
      </c>
      <c r="AL10" s="48"/>
      <c r="AN10" s="55">
        <v>2</v>
      </c>
      <c r="AO10" s="55"/>
      <c r="AP10" s="57">
        <f t="shared" ref="AP10:AP20" si="13">AX9</f>
        <v>13817.395587522475</v>
      </c>
      <c r="AQ10" s="57"/>
      <c r="AR10" s="57">
        <f t="shared" ref="AR10:AR20" si="14">AV10-AT10</f>
        <v>1109.2184376175978</v>
      </c>
      <c r="AS10" s="57"/>
      <c r="AT10" s="57">
        <f t="shared" ref="AT10:AT20" si="15">AP10*$E$4</f>
        <v>339.67764152659413</v>
      </c>
      <c r="AU10" s="57"/>
      <c r="AV10" s="57">
        <f t="shared" ref="AV10:AV19" si="16">$AP$9*($E$4/(1-((1+$E$4)^(-12))))</f>
        <v>1448.8960791441918</v>
      </c>
      <c r="AW10" s="57"/>
      <c r="AX10" s="57">
        <f t="shared" si="5"/>
        <v>12708.177149904877</v>
      </c>
      <c r="AY10" s="57"/>
    </row>
    <row r="11" spans="1:51" x14ac:dyDescent="0.25">
      <c r="A11" s="27">
        <v>3</v>
      </c>
      <c r="B11" s="27"/>
      <c r="C11" s="31">
        <f t="shared" si="6"/>
        <v>12416.666666666668</v>
      </c>
      <c r="D11" s="31"/>
      <c r="E11" s="31">
        <f>E9</f>
        <v>1241.6666666666667</v>
      </c>
      <c r="F11" s="31"/>
      <c r="G11" s="31">
        <f>C11*E4</f>
        <v>305.24305555555554</v>
      </c>
      <c r="H11" s="31"/>
      <c r="I11" s="31">
        <f t="shared" si="0"/>
        <v>1546.9097222222222</v>
      </c>
      <c r="J11" s="31"/>
      <c r="K11" s="31">
        <f t="shared" si="1"/>
        <v>11175.000000000002</v>
      </c>
      <c r="L11" s="31"/>
      <c r="N11" s="37">
        <v>3</v>
      </c>
      <c r="O11" s="37"/>
      <c r="P11" s="39">
        <f t="shared" si="7"/>
        <v>14900</v>
      </c>
      <c r="Q11" s="39"/>
      <c r="R11" s="39">
        <v>0</v>
      </c>
      <c r="S11" s="39"/>
      <c r="T11" s="39">
        <f t="shared" si="8"/>
        <v>366.29166666666663</v>
      </c>
      <c r="U11" s="39"/>
      <c r="V11" s="39">
        <f t="shared" si="2"/>
        <v>366.29166666666663</v>
      </c>
      <c r="W11" s="39"/>
      <c r="X11" s="39">
        <f t="shared" si="3"/>
        <v>14900</v>
      </c>
      <c r="Y11" s="39"/>
      <c r="AA11" s="45">
        <v>3</v>
      </c>
      <c r="AB11" s="45"/>
      <c r="AC11" s="47">
        <f t="shared" si="9"/>
        <v>13034.656669560183</v>
      </c>
      <c r="AD11" s="47"/>
      <c r="AE11" s="47">
        <f t="shared" si="10"/>
        <v>1015.073888142</v>
      </c>
      <c r="AF11" s="47"/>
      <c r="AG11" s="47">
        <f t="shared" si="11"/>
        <v>320.43530979335446</v>
      </c>
      <c r="AH11" s="47"/>
      <c r="AI11" s="47">
        <f t="shared" si="12"/>
        <v>1335.5091979353545</v>
      </c>
      <c r="AJ11" s="47"/>
      <c r="AK11" s="47">
        <f t="shared" si="4"/>
        <v>12019.582781418183</v>
      </c>
      <c r="AL11" s="47"/>
      <c r="AN11" s="54">
        <v>3</v>
      </c>
      <c r="AO11" s="54"/>
      <c r="AP11" s="56">
        <f t="shared" si="13"/>
        <v>12708.177149904877</v>
      </c>
      <c r="AQ11" s="56"/>
      <c r="AR11" s="56">
        <f t="shared" si="14"/>
        <v>1136.4867242090304</v>
      </c>
      <c r="AS11" s="56"/>
      <c r="AT11" s="56">
        <f t="shared" si="15"/>
        <v>312.40935493516156</v>
      </c>
      <c r="AU11" s="56"/>
      <c r="AV11" s="56">
        <f t="shared" si="16"/>
        <v>1448.8960791441918</v>
      </c>
      <c r="AW11" s="56"/>
      <c r="AX11" s="56">
        <f t="shared" si="5"/>
        <v>11571.690425695848</v>
      </c>
      <c r="AY11" s="56"/>
    </row>
    <row r="12" spans="1:51" x14ac:dyDescent="0.25">
      <c r="A12" s="28">
        <v>4</v>
      </c>
      <c r="B12" s="28"/>
      <c r="C12" s="32">
        <f t="shared" si="6"/>
        <v>11175.000000000002</v>
      </c>
      <c r="D12" s="32"/>
      <c r="E12" s="32">
        <f>E9</f>
        <v>1241.6666666666667</v>
      </c>
      <c r="F12" s="32"/>
      <c r="G12" s="32">
        <f>C12*E4</f>
        <v>274.71875000000006</v>
      </c>
      <c r="H12" s="32"/>
      <c r="I12" s="32">
        <f t="shared" si="0"/>
        <v>1516.3854166666667</v>
      </c>
      <c r="J12" s="32"/>
      <c r="K12" s="32">
        <f t="shared" si="1"/>
        <v>9933.3333333333358</v>
      </c>
      <c r="L12" s="32"/>
      <c r="N12" s="38">
        <v>4</v>
      </c>
      <c r="O12" s="38"/>
      <c r="P12" s="40">
        <f t="shared" si="7"/>
        <v>14900</v>
      </c>
      <c r="Q12" s="40"/>
      <c r="R12" s="40">
        <v>0</v>
      </c>
      <c r="S12" s="40"/>
      <c r="T12" s="40">
        <f t="shared" si="8"/>
        <v>366.29166666666663</v>
      </c>
      <c r="U12" s="40"/>
      <c r="V12" s="40">
        <f t="shared" si="2"/>
        <v>366.29166666666663</v>
      </c>
      <c r="W12" s="40"/>
      <c r="X12" s="40">
        <f t="shared" si="3"/>
        <v>14900</v>
      </c>
      <c r="Y12" s="40"/>
      <c r="AA12" s="46">
        <v>4</v>
      </c>
      <c r="AB12" s="46"/>
      <c r="AC12" s="48">
        <f t="shared" si="9"/>
        <v>12019.582781418183</v>
      </c>
      <c r="AD12" s="48"/>
      <c r="AE12" s="48">
        <f t="shared" si="10"/>
        <v>1072.8590556747349</v>
      </c>
      <c r="AF12" s="48"/>
      <c r="AG12" s="48">
        <f t="shared" si="11"/>
        <v>295.481410043197</v>
      </c>
      <c r="AH12" s="48"/>
      <c r="AI12" s="48">
        <f t="shared" si="12"/>
        <v>1368.3404657179319</v>
      </c>
      <c r="AJ12" s="48"/>
      <c r="AK12" s="48">
        <f t="shared" si="4"/>
        <v>10946.723725743448</v>
      </c>
      <c r="AL12" s="48"/>
      <c r="AN12" s="55">
        <v>4</v>
      </c>
      <c r="AO12" s="55"/>
      <c r="AP12" s="57">
        <f t="shared" si="13"/>
        <v>11571.690425695848</v>
      </c>
      <c r="AQ12" s="57"/>
      <c r="AR12" s="57">
        <f t="shared" si="14"/>
        <v>1164.4253561791688</v>
      </c>
      <c r="AS12" s="57"/>
      <c r="AT12" s="57">
        <f t="shared" si="15"/>
        <v>284.4707229650229</v>
      </c>
      <c r="AU12" s="57"/>
      <c r="AV12" s="57">
        <f t="shared" si="16"/>
        <v>1448.8960791441918</v>
      </c>
      <c r="AW12" s="57"/>
      <c r="AX12" s="57">
        <f t="shared" si="5"/>
        <v>10407.265069516679</v>
      </c>
      <c r="AY12" s="57"/>
    </row>
    <row r="13" spans="1:51" x14ac:dyDescent="0.25">
      <c r="A13" s="27">
        <v>5</v>
      </c>
      <c r="B13" s="27"/>
      <c r="C13" s="31">
        <f t="shared" si="6"/>
        <v>9933.3333333333358</v>
      </c>
      <c r="D13" s="31"/>
      <c r="E13" s="31">
        <f>E9</f>
        <v>1241.6666666666667</v>
      </c>
      <c r="F13" s="31"/>
      <c r="G13" s="31">
        <f>C13*E4</f>
        <v>244.19444444444449</v>
      </c>
      <c r="H13" s="31"/>
      <c r="I13" s="31">
        <f t="shared" si="0"/>
        <v>1485.8611111111113</v>
      </c>
      <c r="J13" s="31"/>
      <c r="K13" s="31">
        <f t="shared" si="1"/>
        <v>8691.6666666666697</v>
      </c>
      <c r="L13" s="31"/>
      <c r="N13" s="37">
        <v>5</v>
      </c>
      <c r="O13" s="37"/>
      <c r="P13" s="39">
        <f t="shared" si="7"/>
        <v>14900</v>
      </c>
      <c r="Q13" s="39"/>
      <c r="R13" s="39">
        <v>0</v>
      </c>
      <c r="S13" s="39"/>
      <c r="T13" s="39">
        <f t="shared" si="8"/>
        <v>366.29166666666663</v>
      </c>
      <c r="U13" s="39"/>
      <c r="V13" s="39">
        <f t="shared" si="2"/>
        <v>366.29166666666663</v>
      </c>
      <c r="W13" s="39"/>
      <c r="X13" s="39">
        <f t="shared" si="3"/>
        <v>14900</v>
      </c>
      <c r="Y13" s="39"/>
      <c r="AA13" s="45">
        <v>5</v>
      </c>
      <c r="AB13" s="45"/>
      <c r="AC13" s="47">
        <f t="shared" si="9"/>
        <v>10946.723725743448</v>
      </c>
      <c r="AD13" s="47"/>
      <c r="AE13" s="47">
        <f t="shared" si="10"/>
        <v>1132.8718772423047</v>
      </c>
      <c r="AF13" s="47"/>
      <c r="AG13" s="47">
        <f t="shared" si="11"/>
        <v>269.10695825785973</v>
      </c>
      <c r="AH13" s="47"/>
      <c r="AI13" s="47">
        <f t="shared" si="12"/>
        <v>1401.9788355001645</v>
      </c>
      <c r="AJ13" s="47"/>
      <c r="AK13" s="47">
        <f t="shared" si="4"/>
        <v>9813.8518485011427</v>
      </c>
      <c r="AL13" s="47"/>
      <c r="AN13" s="54">
        <v>5</v>
      </c>
      <c r="AO13" s="54"/>
      <c r="AP13" s="56">
        <f t="shared" si="13"/>
        <v>10407.265069516679</v>
      </c>
      <c r="AQ13" s="56"/>
      <c r="AR13" s="56">
        <f t="shared" si="14"/>
        <v>1193.0508128519068</v>
      </c>
      <c r="AS13" s="56"/>
      <c r="AT13" s="56">
        <f t="shared" si="15"/>
        <v>255.84526629228503</v>
      </c>
      <c r="AU13" s="56"/>
      <c r="AV13" s="56">
        <f t="shared" si="16"/>
        <v>1448.8960791441918</v>
      </c>
      <c r="AW13" s="56"/>
      <c r="AX13" s="56">
        <f t="shared" si="5"/>
        <v>9214.2142566647726</v>
      </c>
      <c r="AY13" s="56"/>
    </row>
    <row r="14" spans="1:51" x14ac:dyDescent="0.25">
      <c r="A14" s="28">
        <v>6</v>
      </c>
      <c r="B14" s="28"/>
      <c r="C14" s="32">
        <f t="shared" si="6"/>
        <v>8691.6666666666697</v>
      </c>
      <c r="D14" s="32"/>
      <c r="E14" s="32">
        <f>E9</f>
        <v>1241.6666666666667</v>
      </c>
      <c r="F14" s="32"/>
      <c r="G14" s="32">
        <f>C14*E4</f>
        <v>213.67013888888894</v>
      </c>
      <c r="H14" s="32"/>
      <c r="I14" s="32">
        <f t="shared" si="0"/>
        <v>1455.3368055555557</v>
      </c>
      <c r="J14" s="32"/>
      <c r="K14" s="32">
        <f t="shared" si="1"/>
        <v>7450.0000000000027</v>
      </c>
      <c r="L14" s="32"/>
      <c r="N14" s="38">
        <v>6</v>
      </c>
      <c r="O14" s="38"/>
      <c r="P14" s="40">
        <f t="shared" si="7"/>
        <v>14900</v>
      </c>
      <c r="Q14" s="40"/>
      <c r="R14" s="40">
        <v>0</v>
      </c>
      <c r="S14" s="40"/>
      <c r="T14" s="40">
        <f t="shared" si="8"/>
        <v>366.29166666666663</v>
      </c>
      <c r="U14" s="40"/>
      <c r="V14" s="40">
        <f t="shared" si="2"/>
        <v>366.29166666666663</v>
      </c>
      <c r="W14" s="40"/>
      <c r="X14" s="40">
        <f t="shared" si="3"/>
        <v>14900</v>
      </c>
      <c r="Y14" s="40"/>
      <c r="AA14" s="46">
        <v>6</v>
      </c>
      <c r="AB14" s="46"/>
      <c r="AC14" s="48">
        <f t="shared" si="9"/>
        <v>9813.8518485011427</v>
      </c>
      <c r="AD14" s="48"/>
      <c r="AE14" s="48">
        <f t="shared" si="10"/>
        <v>1195.1869572638907</v>
      </c>
      <c r="AF14" s="48"/>
      <c r="AG14" s="48">
        <f t="shared" si="11"/>
        <v>241.25719127565307</v>
      </c>
      <c r="AH14" s="48"/>
      <c r="AI14" s="48">
        <f t="shared" si="12"/>
        <v>1436.4441485395437</v>
      </c>
      <c r="AJ14" s="48"/>
      <c r="AK14" s="48">
        <f t="shared" si="4"/>
        <v>8618.6648912372511</v>
      </c>
      <c r="AL14" s="48"/>
      <c r="AN14" s="55">
        <v>6</v>
      </c>
      <c r="AO14" s="55"/>
      <c r="AP14" s="57">
        <f t="shared" si="13"/>
        <v>9214.2142566647726</v>
      </c>
      <c r="AQ14" s="57"/>
      <c r="AR14" s="57">
        <f t="shared" si="14"/>
        <v>1222.3799786678496</v>
      </c>
      <c r="AS14" s="57"/>
      <c r="AT14" s="57">
        <f t="shared" si="15"/>
        <v>226.5161004763423</v>
      </c>
      <c r="AU14" s="57"/>
      <c r="AV14" s="57">
        <f t="shared" si="16"/>
        <v>1448.8960791441918</v>
      </c>
      <c r="AW14" s="57"/>
      <c r="AX14" s="57">
        <f t="shared" si="5"/>
        <v>7991.8342779969225</v>
      </c>
      <c r="AY14" s="57"/>
    </row>
    <row r="15" spans="1:51" x14ac:dyDescent="0.25">
      <c r="A15" s="27">
        <v>7</v>
      </c>
      <c r="B15" s="27"/>
      <c r="C15" s="31">
        <f t="shared" si="6"/>
        <v>7450.0000000000027</v>
      </c>
      <c r="D15" s="31"/>
      <c r="E15" s="31">
        <f>E9</f>
        <v>1241.6666666666667</v>
      </c>
      <c r="F15" s="31"/>
      <c r="G15" s="31">
        <f>C15*E4</f>
        <v>183.1458333333334</v>
      </c>
      <c r="H15" s="31"/>
      <c r="I15" s="31">
        <f t="shared" si="0"/>
        <v>1424.8125000000002</v>
      </c>
      <c r="J15" s="31"/>
      <c r="K15" s="31">
        <f t="shared" si="1"/>
        <v>6208.3333333333358</v>
      </c>
      <c r="L15" s="31"/>
      <c r="N15" s="37">
        <v>7</v>
      </c>
      <c r="O15" s="37"/>
      <c r="P15" s="39">
        <f t="shared" si="7"/>
        <v>14900</v>
      </c>
      <c r="Q15" s="39"/>
      <c r="R15" s="39">
        <v>0</v>
      </c>
      <c r="S15" s="39"/>
      <c r="T15" s="39">
        <f t="shared" si="8"/>
        <v>366.29166666666663</v>
      </c>
      <c r="U15" s="39"/>
      <c r="V15" s="39">
        <f t="shared" si="2"/>
        <v>366.29166666666663</v>
      </c>
      <c r="W15" s="39"/>
      <c r="X15" s="39">
        <f t="shared" si="3"/>
        <v>14900</v>
      </c>
      <c r="Y15" s="39"/>
      <c r="AA15" s="45">
        <v>7</v>
      </c>
      <c r="AB15" s="45"/>
      <c r="AC15" s="47">
        <f t="shared" si="9"/>
        <v>8618.6648912372511</v>
      </c>
      <c r="AD15" s="47"/>
      <c r="AE15" s="47">
        <f t="shared" si="10"/>
        <v>1259.8812219482254</v>
      </c>
      <c r="AF15" s="47"/>
      <c r="AG15" s="47">
        <f t="shared" si="11"/>
        <v>211.8755119095824</v>
      </c>
      <c r="AH15" s="47"/>
      <c r="AI15" s="47">
        <f t="shared" si="12"/>
        <v>1471.7567338578078</v>
      </c>
      <c r="AJ15" s="47"/>
      <c r="AK15" s="47">
        <f t="shared" si="4"/>
        <v>7358.783669289026</v>
      </c>
      <c r="AL15" s="47"/>
      <c r="AN15" s="54">
        <v>7</v>
      </c>
      <c r="AO15" s="54"/>
      <c r="AP15" s="56">
        <f t="shared" si="13"/>
        <v>7991.8342779969225</v>
      </c>
      <c r="AQ15" s="56"/>
      <c r="AR15" s="56">
        <f t="shared" si="14"/>
        <v>1252.4301531434342</v>
      </c>
      <c r="AS15" s="56"/>
      <c r="AT15" s="56">
        <f t="shared" si="15"/>
        <v>196.46592600075766</v>
      </c>
      <c r="AU15" s="56"/>
      <c r="AV15" s="56">
        <f t="shared" si="16"/>
        <v>1448.8960791441918</v>
      </c>
      <c r="AW15" s="56"/>
      <c r="AX15" s="56">
        <f t="shared" si="5"/>
        <v>6739.4041248534886</v>
      </c>
      <c r="AY15" s="56"/>
    </row>
    <row r="16" spans="1:51" x14ac:dyDescent="0.25">
      <c r="A16" s="28">
        <v>8</v>
      </c>
      <c r="B16" s="28"/>
      <c r="C16" s="32">
        <f t="shared" si="6"/>
        <v>6208.3333333333358</v>
      </c>
      <c r="D16" s="32"/>
      <c r="E16" s="32">
        <f>E9</f>
        <v>1241.6666666666667</v>
      </c>
      <c r="F16" s="32"/>
      <c r="G16" s="32">
        <f>C16*E4</f>
        <v>152.62152777777783</v>
      </c>
      <c r="H16" s="32"/>
      <c r="I16" s="32">
        <f t="shared" si="0"/>
        <v>1394.2881944444446</v>
      </c>
      <c r="J16" s="32"/>
      <c r="K16" s="32">
        <f t="shared" si="1"/>
        <v>4966.6666666666688</v>
      </c>
      <c r="L16" s="32"/>
      <c r="N16" s="38">
        <v>8</v>
      </c>
      <c r="O16" s="38"/>
      <c r="P16" s="40">
        <f t="shared" si="7"/>
        <v>14900</v>
      </c>
      <c r="Q16" s="40"/>
      <c r="R16" s="40">
        <v>0</v>
      </c>
      <c r="S16" s="40"/>
      <c r="T16" s="40">
        <f t="shared" si="8"/>
        <v>366.29166666666663</v>
      </c>
      <c r="U16" s="40"/>
      <c r="V16" s="40">
        <f t="shared" si="2"/>
        <v>366.29166666666663</v>
      </c>
      <c r="W16" s="40"/>
      <c r="X16" s="40">
        <f t="shared" si="3"/>
        <v>14900</v>
      </c>
      <c r="Y16" s="40"/>
      <c r="AA16" s="46">
        <v>8</v>
      </c>
      <c r="AB16" s="46"/>
      <c r="AC16" s="48">
        <f t="shared" si="9"/>
        <v>7358.783669289026</v>
      </c>
      <c r="AD16" s="48"/>
      <c r="AE16" s="48">
        <f t="shared" si="10"/>
        <v>1327.0339883617903</v>
      </c>
      <c r="AF16" s="48"/>
      <c r="AG16" s="48">
        <f t="shared" si="11"/>
        <v>180.90343187002188</v>
      </c>
      <c r="AH16" s="48"/>
      <c r="AI16" s="48">
        <f t="shared" si="12"/>
        <v>1507.9374202318122</v>
      </c>
      <c r="AJ16" s="48"/>
      <c r="AK16" s="48">
        <f t="shared" si="4"/>
        <v>6031.7496809272361</v>
      </c>
      <c r="AL16" s="48"/>
      <c r="AN16" s="55">
        <v>8</v>
      </c>
      <c r="AO16" s="55"/>
      <c r="AP16" s="57">
        <f t="shared" si="13"/>
        <v>6739.4041248534886</v>
      </c>
      <c r="AQ16" s="57"/>
      <c r="AR16" s="57">
        <f t="shared" si="14"/>
        <v>1283.2190610748769</v>
      </c>
      <c r="AS16" s="57"/>
      <c r="AT16" s="57">
        <f t="shared" si="15"/>
        <v>165.67701806931493</v>
      </c>
      <c r="AU16" s="57"/>
      <c r="AV16" s="57">
        <f t="shared" si="16"/>
        <v>1448.8960791441918</v>
      </c>
      <c r="AW16" s="57"/>
      <c r="AX16" s="57">
        <f t="shared" si="5"/>
        <v>5456.1850637786119</v>
      </c>
      <c r="AY16" s="57"/>
    </row>
    <row r="17" spans="1:51" x14ac:dyDescent="0.25">
      <c r="A17" s="27">
        <v>9</v>
      </c>
      <c r="B17" s="27"/>
      <c r="C17" s="31">
        <f t="shared" si="6"/>
        <v>4966.6666666666688</v>
      </c>
      <c r="D17" s="31"/>
      <c r="E17" s="31">
        <f>E9</f>
        <v>1241.6666666666667</v>
      </c>
      <c r="F17" s="31"/>
      <c r="G17" s="31">
        <f>C17*E4</f>
        <v>122.09722222222227</v>
      </c>
      <c r="H17" s="31"/>
      <c r="I17" s="31">
        <f t="shared" si="0"/>
        <v>1363.7638888888889</v>
      </c>
      <c r="J17" s="31"/>
      <c r="K17" s="31">
        <f t="shared" si="1"/>
        <v>3725.0000000000018</v>
      </c>
      <c r="L17" s="31"/>
      <c r="N17" s="37">
        <v>9</v>
      </c>
      <c r="O17" s="37"/>
      <c r="P17" s="39">
        <f t="shared" si="7"/>
        <v>14900</v>
      </c>
      <c r="Q17" s="39"/>
      <c r="R17" s="39">
        <v>0</v>
      </c>
      <c r="S17" s="39"/>
      <c r="T17" s="39">
        <f t="shared" si="8"/>
        <v>366.29166666666663</v>
      </c>
      <c r="U17" s="39"/>
      <c r="V17" s="39">
        <f t="shared" si="2"/>
        <v>366.29166666666663</v>
      </c>
      <c r="W17" s="39"/>
      <c r="X17" s="39">
        <f t="shared" si="3"/>
        <v>14900</v>
      </c>
      <c r="Y17" s="39"/>
      <c r="AA17" s="45">
        <v>9</v>
      </c>
      <c r="AB17" s="45"/>
      <c r="AC17" s="47">
        <f t="shared" si="9"/>
        <v>6031.7496809272361</v>
      </c>
      <c r="AD17" s="47"/>
      <c r="AE17" s="47">
        <f t="shared" si="10"/>
        <v>1396.7270354897166</v>
      </c>
      <c r="AF17" s="47"/>
      <c r="AG17" s="47">
        <f t="shared" si="11"/>
        <v>148.28051298946122</v>
      </c>
      <c r="AH17" s="47"/>
      <c r="AI17" s="47">
        <f t="shared" si="12"/>
        <v>1545.0075484791778</v>
      </c>
      <c r="AJ17" s="47"/>
      <c r="AK17" s="47">
        <f t="shared" si="4"/>
        <v>4635.0226454375197</v>
      </c>
      <c r="AL17" s="47"/>
      <c r="AN17" s="54">
        <v>9</v>
      </c>
      <c r="AO17" s="54"/>
      <c r="AP17" s="56">
        <f t="shared" si="13"/>
        <v>5456.1850637786119</v>
      </c>
      <c r="AQ17" s="56"/>
      <c r="AR17" s="56">
        <f t="shared" si="14"/>
        <v>1314.7648629929677</v>
      </c>
      <c r="AS17" s="56"/>
      <c r="AT17" s="56">
        <f t="shared" si="15"/>
        <v>134.13121615122421</v>
      </c>
      <c r="AU17" s="56"/>
      <c r="AV17" s="56">
        <f t="shared" si="16"/>
        <v>1448.8960791441918</v>
      </c>
      <c r="AW17" s="56"/>
      <c r="AX17" s="56">
        <f t="shared" si="5"/>
        <v>4141.4202007856438</v>
      </c>
      <c r="AY17" s="56"/>
    </row>
    <row r="18" spans="1:51" x14ac:dyDescent="0.25">
      <c r="A18" s="28">
        <v>10</v>
      </c>
      <c r="B18" s="28"/>
      <c r="C18" s="32">
        <f t="shared" si="6"/>
        <v>3725.0000000000018</v>
      </c>
      <c r="D18" s="32"/>
      <c r="E18" s="32">
        <f>E9</f>
        <v>1241.6666666666667</v>
      </c>
      <c r="F18" s="32"/>
      <c r="G18" s="32">
        <f>C18*E4</f>
        <v>91.5729166666667</v>
      </c>
      <c r="H18" s="32"/>
      <c r="I18" s="32">
        <f t="shared" si="0"/>
        <v>1333.2395833333335</v>
      </c>
      <c r="J18" s="32"/>
      <c r="K18" s="32">
        <f t="shared" si="1"/>
        <v>2483.3333333333348</v>
      </c>
      <c r="L18" s="32"/>
      <c r="N18" s="38">
        <v>10</v>
      </c>
      <c r="O18" s="38"/>
      <c r="P18" s="40">
        <f t="shared" si="7"/>
        <v>14900</v>
      </c>
      <c r="Q18" s="40"/>
      <c r="R18" s="40">
        <v>0</v>
      </c>
      <c r="S18" s="40"/>
      <c r="T18" s="40">
        <f t="shared" si="8"/>
        <v>366.29166666666663</v>
      </c>
      <c r="U18" s="40"/>
      <c r="V18" s="40">
        <f t="shared" si="2"/>
        <v>366.29166666666663</v>
      </c>
      <c r="W18" s="40"/>
      <c r="X18" s="40">
        <f t="shared" si="3"/>
        <v>14900</v>
      </c>
      <c r="Y18" s="40"/>
      <c r="AA18" s="46">
        <v>10</v>
      </c>
      <c r="AB18" s="46"/>
      <c r="AC18" s="48">
        <f t="shared" si="9"/>
        <v>4635.0226454375197</v>
      </c>
      <c r="AD18" s="48"/>
      <c r="AE18" s="48">
        <f t="shared" si="10"/>
        <v>1469.0446773456185</v>
      </c>
      <c r="AF18" s="48"/>
      <c r="AG18" s="48">
        <f t="shared" si="11"/>
        <v>113.94430670033903</v>
      </c>
      <c r="AH18" s="48"/>
      <c r="AI18" s="48">
        <f t="shared" si="12"/>
        <v>1582.9889840459575</v>
      </c>
      <c r="AJ18" s="48"/>
      <c r="AK18" s="48">
        <f t="shared" si="4"/>
        <v>3165.9779680919009</v>
      </c>
      <c r="AL18" s="48"/>
      <c r="AN18" s="55">
        <v>10</v>
      </c>
      <c r="AO18" s="55"/>
      <c r="AP18" s="57">
        <f t="shared" si="13"/>
        <v>4141.4202007856438</v>
      </c>
      <c r="AQ18" s="57"/>
      <c r="AR18" s="57">
        <f t="shared" si="14"/>
        <v>1347.0861658748781</v>
      </c>
      <c r="AS18" s="57"/>
      <c r="AT18" s="57">
        <f t="shared" si="15"/>
        <v>101.80991326931374</v>
      </c>
      <c r="AU18" s="57"/>
      <c r="AV18" s="57">
        <f t="shared" si="16"/>
        <v>1448.8960791441918</v>
      </c>
      <c r="AW18" s="57"/>
      <c r="AX18" s="57">
        <f t="shared" si="5"/>
        <v>2794.3340349107657</v>
      </c>
      <c r="AY18" s="57"/>
    </row>
    <row r="19" spans="1:51" x14ac:dyDescent="0.25">
      <c r="A19" s="27">
        <v>11</v>
      </c>
      <c r="B19" s="27"/>
      <c r="C19" s="31">
        <f t="shared" si="6"/>
        <v>2483.3333333333348</v>
      </c>
      <c r="D19" s="31"/>
      <c r="E19" s="31">
        <f>E9</f>
        <v>1241.6666666666667</v>
      </c>
      <c r="F19" s="31"/>
      <c r="G19" s="31">
        <f>C19*E4</f>
        <v>61.048611111111143</v>
      </c>
      <c r="H19" s="31"/>
      <c r="I19" s="31">
        <f t="shared" si="0"/>
        <v>1302.7152777777778</v>
      </c>
      <c r="J19" s="31"/>
      <c r="K19" s="31">
        <f t="shared" si="1"/>
        <v>1241.6666666666681</v>
      </c>
      <c r="L19" s="31"/>
      <c r="N19" s="37">
        <v>11</v>
      </c>
      <c r="O19" s="37"/>
      <c r="P19" s="39">
        <f t="shared" si="7"/>
        <v>14900</v>
      </c>
      <c r="Q19" s="39"/>
      <c r="R19" s="39">
        <v>0</v>
      </c>
      <c r="S19" s="39"/>
      <c r="T19" s="39">
        <f t="shared" si="8"/>
        <v>366.29166666666663</v>
      </c>
      <c r="U19" s="39"/>
      <c r="V19" s="39">
        <f t="shared" si="2"/>
        <v>366.29166666666663</v>
      </c>
      <c r="W19" s="39"/>
      <c r="X19" s="39">
        <f t="shared" si="3"/>
        <v>14900</v>
      </c>
      <c r="Y19" s="39"/>
      <c r="AA19" s="45">
        <v>11</v>
      </c>
      <c r="AB19" s="45"/>
      <c r="AC19" s="47">
        <f t="shared" si="9"/>
        <v>3165.9779680919009</v>
      </c>
      <c r="AD19" s="47"/>
      <c r="AE19" s="47">
        <f t="shared" si="10"/>
        <v>1544.0738381881617</v>
      </c>
      <c r="AF19" s="47"/>
      <c r="AG19" s="47">
        <f t="shared" si="11"/>
        <v>77.830291715592566</v>
      </c>
      <c r="AH19" s="47"/>
      <c r="AI19" s="47">
        <f t="shared" si="12"/>
        <v>1621.9041299037542</v>
      </c>
      <c r="AJ19" s="47"/>
      <c r="AK19" s="47">
        <f t="shared" si="4"/>
        <v>1621.9041299037392</v>
      </c>
      <c r="AL19" s="47"/>
      <c r="AN19" s="54">
        <v>11</v>
      </c>
      <c r="AO19" s="54"/>
      <c r="AP19" s="56">
        <f t="shared" si="13"/>
        <v>2794.3340349107657</v>
      </c>
      <c r="AQ19" s="56"/>
      <c r="AR19" s="56">
        <f t="shared" si="14"/>
        <v>1380.2020341193022</v>
      </c>
      <c r="AS19" s="56"/>
      <c r="AT19" s="56">
        <f t="shared" si="15"/>
        <v>68.694045024889647</v>
      </c>
      <c r="AU19" s="56"/>
      <c r="AV19" s="56">
        <f t="shared" si="16"/>
        <v>1448.8960791441918</v>
      </c>
      <c r="AW19" s="56"/>
      <c r="AX19" s="56">
        <f t="shared" si="5"/>
        <v>1414.1320007914635</v>
      </c>
      <c r="AY19" s="56"/>
    </row>
    <row r="20" spans="1:51" x14ac:dyDescent="0.25">
      <c r="A20" s="28">
        <v>12</v>
      </c>
      <c r="B20" s="28"/>
      <c r="C20" s="32">
        <f t="shared" si="6"/>
        <v>1241.6666666666681</v>
      </c>
      <c r="D20" s="32"/>
      <c r="E20" s="32">
        <f>E9</f>
        <v>1241.6666666666667</v>
      </c>
      <c r="F20" s="32"/>
      <c r="G20" s="32">
        <f>C20*E4</f>
        <v>30.524305555555589</v>
      </c>
      <c r="H20" s="32"/>
      <c r="I20" s="32">
        <f t="shared" si="0"/>
        <v>1272.1909722222224</v>
      </c>
      <c r="J20" s="32"/>
      <c r="K20" s="32">
        <f t="shared" si="1"/>
        <v>0</v>
      </c>
      <c r="L20" s="32"/>
      <c r="N20" s="38">
        <v>12</v>
      </c>
      <c r="O20" s="38"/>
      <c r="P20" s="40">
        <f t="shared" si="7"/>
        <v>14900</v>
      </c>
      <c r="Q20" s="40"/>
      <c r="R20" s="40">
        <f>C4</f>
        <v>14900</v>
      </c>
      <c r="S20" s="40"/>
      <c r="T20" s="40">
        <f t="shared" si="8"/>
        <v>366.29166666666663</v>
      </c>
      <c r="U20" s="40"/>
      <c r="V20" s="40">
        <f t="shared" si="2"/>
        <v>15266.291666666666</v>
      </c>
      <c r="W20" s="40"/>
      <c r="X20" s="40">
        <f t="shared" si="3"/>
        <v>0</v>
      </c>
      <c r="Y20" s="40"/>
      <c r="AA20" s="46">
        <v>12</v>
      </c>
      <c r="AB20" s="46"/>
      <c r="AC20" s="48">
        <f t="shared" si="9"/>
        <v>1621.9041299037392</v>
      </c>
      <c r="AD20" s="48"/>
      <c r="AE20" s="48">
        <f t="shared" si="10"/>
        <v>1621.9041299037547</v>
      </c>
      <c r="AF20" s="48"/>
      <c r="AG20" s="48">
        <f t="shared" si="11"/>
        <v>39.871809860133588</v>
      </c>
      <c r="AH20" s="48"/>
      <c r="AI20" s="48">
        <f t="shared" si="12"/>
        <v>1661.7759397638883</v>
      </c>
      <c r="AJ20" s="48"/>
      <c r="AK20" s="48">
        <f t="shared" si="4"/>
        <v>-1.546140993013978E-11</v>
      </c>
      <c r="AL20" s="48"/>
      <c r="AN20" s="55">
        <v>12</v>
      </c>
      <c r="AO20" s="55"/>
      <c r="AP20" s="57">
        <f t="shared" si="13"/>
        <v>1414.1320007914635</v>
      </c>
      <c r="AQ20" s="57"/>
      <c r="AR20" s="57">
        <f t="shared" si="14"/>
        <v>1414.1320007914017</v>
      </c>
      <c r="AS20" s="57"/>
      <c r="AT20" s="57">
        <f t="shared" si="15"/>
        <v>34.764078352790143</v>
      </c>
      <c r="AU20" s="57"/>
      <c r="AV20" s="57">
        <f>$AP$9*($E$4/(1-((1+$E$4)^(-12))))</f>
        <v>1448.8960791441918</v>
      </c>
      <c r="AW20" s="57"/>
      <c r="AX20" s="57">
        <f t="shared" si="5"/>
        <v>6.184563972055912E-11</v>
      </c>
      <c r="AY20" s="57"/>
    </row>
    <row r="21" spans="1:51" ht="15.75" customHeight="1" x14ac:dyDescent="0.3">
      <c r="A21" s="66" t="s">
        <v>35</v>
      </c>
      <c r="B21" s="66"/>
      <c r="C21" s="66"/>
      <c r="D21" s="66"/>
      <c r="E21" s="66"/>
      <c r="F21" s="66"/>
      <c r="G21" s="64">
        <f>SUM(G9:H20)</f>
        <v>2380.8958333333339</v>
      </c>
      <c r="H21" s="65"/>
      <c r="I21" s="33">
        <f>I9+I10+I11+I12+I13+I14+I15+I16+I17+I18+I19+I20</f>
        <v>17280.895833333336</v>
      </c>
      <c r="J21" s="27"/>
      <c r="K21" s="5"/>
      <c r="L21" s="5"/>
      <c r="N21" s="61" t="s">
        <v>35</v>
      </c>
      <c r="O21" s="61"/>
      <c r="P21" s="61"/>
      <c r="Q21" s="61"/>
      <c r="R21" s="61"/>
      <c r="S21" s="61"/>
      <c r="T21" s="62">
        <f>SUM(T9:U20)</f>
        <v>4395.4999999999991</v>
      </c>
      <c r="U21" s="63"/>
      <c r="V21" s="41">
        <f>V9+V10+V11+V12+V13+V14+V15+V16+V17+V18+V19+V20</f>
        <v>19295.5</v>
      </c>
      <c r="W21" s="37"/>
      <c r="X21" s="6"/>
      <c r="Y21" s="6"/>
      <c r="AA21" s="50" t="s">
        <v>35</v>
      </c>
      <c r="AB21" s="50"/>
      <c r="AC21" s="50"/>
      <c r="AD21" s="50"/>
      <c r="AE21" s="50"/>
      <c r="AF21" s="50"/>
      <c r="AG21" s="70">
        <f>SUM(AG9:AH20)</f>
        <v>2609.3000431536207</v>
      </c>
      <c r="AH21" s="71"/>
      <c r="AI21" s="49">
        <f>AI9+AI10+AI11+AI12+AI13+AI14+AI15+AI16+AI17+AI18+AI19+AI20</f>
        <v>17509.300043153635</v>
      </c>
      <c r="AJ21" s="45"/>
      <c r="AK21" s="7"/>
      <c r="AL21" s="7"/>
      <c r="AN21" s="67" t="s">
        <v>35</v>
      </c>
      <c r="AO21" s="67"/>
      <c r="AP21" s="67"/>
      <c r="AQ21" s="67"/>
      <c r="AR21" s="67"/>
      <c r="AS21" s="67"/>
      <c r="AT21" s="68">
        <f>SUM(AT9:AU20)</f>
        <v>2486.7529497303626</v>
      </c>
      <c r="AU21" s="69"/>
      <c r="AV21" s="58">
        <f>AV9+AV10+AV11+AV12+AV13+AV14+AV15+AV16+AV17+AV18+AV19+AV20</f>
        <v>17386.7529497303</v>
      </c>
      <c r="AW21" s="54"/>
      <c r="AX21" s="8"/>
      <c r="AY21" s="8"/>
    </row>
    <row r="22" spans="1:51" x14ac:dyDescent="0.25">
      <c r="AA22" s="3"/>
      <c r="AB22" s="3"/>
      <c r="AC22" s="3"/>
      <c r="AD22" s="3"/>
      <c r="AE22" s="3"/>
      <c r="AF22" s="3"/>
      <c r="AG22" s="3"/>
      <c r="AH22" s="3"/>
      <c r="AI22" s="3"/>
      <c r="AJ22" s="3"/>
      <c r="AK22" s="3"/>
      <c r="AL22" s="3"/>
      <c r="AN22" s="3"/>
      <c r="AO22" s="3"/>
      <c r="AP22" s="3"/>
      <c r="AQ22" s="3"/>
      <c r="AR22" s="3"/>
      <c r="AS22" s="3"/>
      <c r="AT22" s="3"/>
      <c r="AU22" s="3"/>
      <c r="AV22" s="3"/>
      <c r="AW22" s="3"/>
      <c r="AX22" s="3"/>
      <c r="AY22" s="3"/>
    </row>
    <row r="23" spans="1:51" x14ac:dyDescent="0.25">
      <c r="A23" s="27" t="s">
        <v>36</v>
      </c>
      <c r="B23" s="27"/>
      <c r="C23" s="27"/>
      <c r="D23" s="27"/>
      <c r="E23" s="27"/>
      <c r="F23" s="27"/>
      <c r="G23" s="27"/>
      <c r="H23" s="27"/>
      <c r="I23" s="27"/>
      <c r="J23" s="27"/>
      <c r="K23" s="27"/>
      <c r="L23" s="27"/>
      <c r="N23" s="37" t="s">
        <v>36</v>
      </c>
      <c r="O23" s="37"/>
      <c r="P23" s="37"/>
      <c r="Q23" s="37"/>
      <c r="R23" s="37"/>
      <c r="S23" s="37"/>
      <c r="T23" s="37"/>
      <c r="U23" s="37"/>
      <c r="V23" s="37"/>
      <c r="W23" s="37"/>
      <c r="X23" s="37"/>
      <c r="Y23" s="37"/>
      <c r="AA23" s="45" t="s">
        <v>36</v>
      </c>
      <c r="AB23" s="45"/>
      <c r="AC23" s="45"/>
      <c r="AD23" s="45"/>
      <c r="AE23" s="45"/>
      <c r="AF23" s="45"/>
      <c r="AG23" s="45"/>
      <c r="AH23" s="45"/>
      <c r="AI23" s="45"/>
      <c r="AJ23" s="45"/>
      <c r="AK23" s="45"/>
      <c r="AL23" s="45"/>
      <c r="AN23" s="54" t="s">
        <v>36</v>
      </c>
      <c r="AO23" s="54"/>
      <c r="AP23" s="54"/>
      <c r="AQ23" s="54"/>
      <c r="AR23" s="54"/>
      <c r="AS23" s="54"/>
      <c r="AT23" s="54"/>
      <c r="AU23" s="54"/>
      <c r="AV23" s="54"/>
      <c r="AW23" s="54"/>
      <c r="AX23" s="54"/>
      <c r="AY23" s="54"/>
    </row>
    <row r="24" spans="1:51" x14ac:dyDescent="0.25">
      <c r="A24" s="28" t="s">
        <v>37</v>
      </c>
      <c r="B24" s="28"/>
      <c r="C24" s="28" t="s">
        <v>30</v>
      </c>
      <c r="D24" s="28"/>
      <c r="E24" s="28" t="s">
        <v>31</v>
      </c>
      <c r="F24" s="28"/>
      <c r="G24" s="28" t="s">
        <v>32</v>
      </c>
      <c r="H24" s="28"/>
      <c r="I24" s="28" t="s">
        <v>33</v>
      </c>
      <c r="J24" s="28"/>
      <c r="K24" s="28" t="s">
        <v>34</v>
      </c>
      <c r="L24" s="28"/>
      <c r="N24" s="38" t="s">
        <v>37</v>
      </c>
      <c r="O24" s="38"/>
      <c r="P24" s="38" t="s">
        <v>30</v>
      </c>
      <c r="Q24" s="38"/>
      <c r="R24" s="38" t="s">
        <v>31</v>
      </c>
      <c r="S24" s="38"/>
      <c r="T24" s="38" t="s">
        <v>32</v>
      </c>
      <c r="U24" s="38"/>
      <c r="V24" s="38" t="s">
        <v>33</v>
      </c>
      <c r="W24" s="38"/>
      <c r="X24" s="38" t="s">
        <v>34</v>
      </c>
      <c r="Y24" s="38"/>
      <c r="AA24" s="46" t="s">
        <v>37</v>
      </c>
      <c r="AB24" s="46"/>
      <c r="AC24" s="46" t="s">
        <v>30</v>
      </c>
      <c r="AD24" s="46"/>
      <c r="AE24" s="46" t="s">
        <v>31</v>
      </c>
      <c r="AF24" s="46"/>
      <c r="AG24" s="46" t="s">
        <v>32</v>
      </c>
      <c r="AH24" s="46"/>
      <c r="AI24" s="46" t="s">
        <v>33</v>
      </c>
      <c r="AJ24" s="46"/>
      <c r="AK24" s="46" t="s">
        <v>34</v>
      </c>
      <c r="AL24" s="46"/>
      <c r="AN24" s="55" t="s">
        <v>37</v>
      </c>
      <c r="AO24" s="55"/>
      <c r="AP24" s="55" t="s">
        <v>30</v>
      </c>
      <c r="AQ24" s="55"/>
      <c r="AR24" s="55" t="s">
        <v>31</v>
      </c>
      <c r="AS24" s="55"/>
      <c r="AT24" s="55" t="s">
        <v>32</v>
      </c>
      <c r="AU24" s="55"/>
      <c r="AV24" s="55" t="s">
        <v>33</v>
      </c>
      <c r="AW24" s="55"/>
      <c r="AX24" s="55" t="s">
        <v>34</v>
      </c>
      <c r="AY24" s="55"/>
    </row>
    <row r="25" spans="1:51" x14ac:dyDescent="0.25">
      <c r="A25" s="27">
        <v>1</v>
      </c>
      <c r="B25" s="27"/>
      <c r="C25" s="31">
        <f>C4</f>
        <v>14900</v>
      </c>
      <c r="D25" s="31"/>
      <c r="E25" s="31">
        <f>C4/24</f>
        <v>620.83333333333337</v>
      </c>
      <c r="F25" s="31"/>
      <c r="G25" s="31">
        <f>C25*E4</f>
        <v>366.29166666666663</v>
      </c>
      <c r="H25" s="31"/>
      <c r="I25" s="31">
        <f>E25+G25</f>
        <v>987.125</v>
      </c>
      <c r="J25" s="31"/>
      <c r="K25" s="31">
        <f>C25-E25</f>
        <v>14279.166666666666</v>
      </c>
      <c r="L25" s="31"/>
      <c r="N25" s="37">
        <v>1</v>
      </c>
      <c r="O25" s="37"/>
      <c r="P25" s="39">
        <f>C4</f>
        <v>14900</v>
      </c>
      <c r="Q25" s="39"/>
      <c r="R25" s="39">
        <f>0</f>
        <v>0</v>
      </c>
      <c r="S25" s="39"/>
      <c r="T25" s="39">
        <f>C4*$E$4</f>
        <v>366.29166666666663</v>
      </c>
      <c r="U25" s="39"/>
      <c r="V25" s="39">
        <f>R25+T25</f>
        <v>366.29166666666663</v>
      </c>
      <c r="W25" s="39"/>
      <c r="X25" s="39">
        <f>P25-R25</f>
        <v>14900</v>
      </c>
      <c r="Y25" s="39"/>
      <c r="AA25" s="45">
        <v>1</v>
      </c>
      <c r="AB25" s="45"/>
      <c r="AC25" s="47">
        <f>C4</f>
        <v>14900</v>
      </c>
      <c r="AD25" s="47"/>
      <c r="AE25" s="47">
        <f>AI25-AG25</f>
        <v>269.80381944444457</v>
      </c>
      <c r="AF25" s="47"/>
      <c r="AG25" s="47">
        <f>AC25*$E$4</f>
        <v>366.29166666666663</v>
      </c>
      <c r="AH25" s="47"/>
      <c r="AI25" s="47">
        <f>($AC$25/24)*((1+$E$4)^AA25)</f>
        <v>636.0954861111112</v>
      </c>
      <c r="AJ25" s="47"/>
      <c r="AK25" s="47">
        <f>AC25-AE25</f>
        <v>14630.196180555555</v>
      </c>
      <c r="AL25" s="47"/>
      <c r="AN25" s="54">
        <v>1</v>
      </c>
      <c r="AO25" s="54"/>
      <c r="AP25" s="56">
        <f>C4</f>
        <v>14900</v>
      </c>
      <c r="AQ25" s="56"/>
      <c r="AR25" s="56">
        <f>AV25-AT25</f>
        <v>462.97929540001223</v>
      </c>
      <c r="AS25" s="56"/>
      <c r="AT25" s="56">
        <f>AP25*$E$4</f>
        <v>366.29166666666663</v>
      </c>
      <c r="AU25" s="56"/>
      <c r="AV25" s="56">
        <f>$AP$25*($E$4/(1-((1+$E$4)^(-24))))</f>
        <v>829.27096206667886</v>
      </c>
      <c r="AW25" s="56"/>
      <c r="AX25" s="56">
        <f>AP25-AR25</f>
        <v>14437.020704599989</v>
      </c>
      <c r="AY25" s="56"/>
    </row>
    <row r="26" spans="1:51" x14ac:dyDescent="0.25">
      <c r="A26" s="28">
        <v>2</v>
      </c>
      <c r="B26" s="28"/>
      <c r="C26" s="32">
        <f>K25</f>
        <v>14279.166666666666</v>
      </c>
      <c r="D26" s="32"/>
      <c r="E26" s="32">
        <f>E25</f>
        <v>620.83333333333337</v>
      </c>
      <c r="F26" s="32"/>
      <c r="G26" s="32">
        <f>C26*E4</f>
        <v>351.02951388888886</v>
      </c>
      <c r="H26" s="32"/>
      <c r="I26" s="32">
        <f>E26+G26</f>
        <v>971.86284722222217</v>
      </c>
      <c r="J26" s="32"/>
      <c r="K26" s="32">
        <f>C26-E26</f>
        <v>13658.333333333332</v>
      </c>
      <c r="L26" s="32"/>
      <c r="N26" s="38">
        <v>2</v>
      </c>
      <c r="O26" s="38"/>
      <c r="P26" s="40">
        <f>X25</f>
        <v>14900</v>
      </c>
      <c r="Q26" s="40"/>
      <c r="R26" s="40">
        <f>0</f>
        <v>0</v>
      </c>
      <c r="S26" s="40"/>
      <c r="T26" s="40">
        <f>P26*$E$4</f>
        <v>366.29166666666663</v>
      </c>
      <c r="U26" s="40"/>
      <c r="V26" s="40">
        <f>R26+T26</f>
        <v>366.29166666666663</v>
      </c>
      <c r="W26" s="40"/>
      <c r="X26" s="40">
        <f>P26-R26</f>
        <v>14900</v>
      </c>
      <c r="Y26" s="40"/>
      <c r="AA26" s="46">
        <v>2</v>
      </c>
      <c r="AB26" s="46"/>
      <c r="AC26" s="48">
        <f>AK25</f>
        <v>14630.196180555555</v>
      </c>
      <c r="AD26" s="48"/>
      <c r="AE26" s="48">
        <f t="shared" ref="AE26:AE48" si="17">AI26-AG26</f>
        <v>292.07384403935202</v>
      </c>
      <c r="AF26" s="48"/>
      <c r="AG26" s="48">
        <f t="shared" ref="AG26:AG48" si="18">AC26*$E$4</f>
        <v>359.65898943865739</v>
      </c>
      <c r="AH26" s="48"/>
      <c r="AI26" s="48">
        <f t="shared" ref="AI26:AI47" si="19">($AC$25/24)*((1+$E$4)^AA26)</f>
        <v>651.73283347800941</v>
      </c>
      <c r="AJ26" s="48"/>
      <c r="AK26" s="48">
        <f>AC26-AE26</f>
        <v>14338.122336516202</v>
      </c>
      <c r="AL26" s="48"/>
      <c r="AN26" s="55">
        <v>2</v>
      </c>
      <c r="AO26" s="55"/>
      <c r="AP26" s="57">
        <f>AX25</f>
        <v>14437.020704599989</v>
      </c>
      <c r="AQ26" s="57"/>
      <c r="AR26" s="57">
        <f t="shared" ref="AR26:AR48" si="20">AV26-AT26</f>
        <v>474.36086974526251</v>
      </c>
      <c r="AS26" s="57"/>
      <c r="AT26" s="57">
        <f t="shared" ref="AT26:AT48" si="21">AP26*$E$4</f>
        <v>354.91009232141636</v>
      </c>
      <c r="AU26" s="57"/>
      <c r="AV26" s="57">
        <f t="shared" ref="AV26:AV47" si="22">$AP$25*($E$4/(1-((1+$E$4)^(-24))))</f>
        <v>829.27096206667886</v>
      </c>
      <c r="AW26" s="57"/>
      <c r="AX26" s="57">
        <f>AP26-AR26</f>
        <v>13962.659834854727</v>
      </c>
      <c r="AY26" s="57"/>
    </row>
    <row r="27" spans="1:51" x14ac:dyDescent="0.25">
      <c r="A27" s="27">
        <v>3</v>
      </c>
      <c r="B27" s="27"/>
      <c r="C27" s="31">
        <f>K26</f>
        <v>13658.333333333332</v>
      </c>
      <c r="D27" s="31"/>
      <c r="E27" s="31">
        <f>E25</f>
        <v>620.83333333333337</v>
      </c>
      <c r="F27" s="31"/>
      <c r="G27" s="31">
        <f>C27*E4</f>
        <v>335.76736111111109</v>
      </c>
      <c r="H27" s="31"/>
      <c r="I27" s="31">
        <f>E27+G27</f>
        <v>956.60069444444446</v>
      </c>
      <c r="J27" s="31"/>
      <c r="K27" s="31">
        <f>C27-E27</f>
        <v>13037.499999999998</v>
      </c>
      <c r="L27" s="31"/>
      <c r="N27" s="37">
        <v>3</v>
      </c>
      <c r="O27" s="37"/>
      <c r="P27" s="39">
        <f>X26</f>
        <v>14900</v>
      </c>
      <c r="Q27" s="39"/>
      <c r="R27" s="39">
        <f>0</f>
        <v>0</v>
      </c>
      <c r="S27" s="39"/>
      <c r="T27" s="39">
        <f t="shared" ref="T27:T48" si="23">P27*$E$4</f>
        <v>366.29166666666663</v>
      </c>
      <c r="U27" s="39"/>
      <c r="V27" s="39">
        <f>R27+T27</f>
        <v>366.29166666666663</v>
      </c>
      <c r="W27" s="39"/>
      <c r="X27" s="39">
        <f>P27-R27</f>
        <v>14900</v>
      </c>
      <c r="Y27" s="39"/>
      <c r="AA27" s="45">
        <v>3</v>
      </c>
      <c r="AB27" s="45"/>
      <c r="AC27" s="47">
        <f>AK26</f>
        <v>14338.122336516202</v>
      </c>
      <c r="AD27" s="47"/>
      <c r="AE27" s="47">
        <f t="shared" si="17"/>
        <v>315.27575819498725</v>
      </c>
      <c r="AF27" s="47"/>
      <c r="AG27" s="47">
        <f t="shared" si="18"/>
        <v>352.47884077268998</v>
      </c>
      <c r="AH27" s="47"/>
      <c r="AI27" s="47">
        <f t="shared" si="19"/>
        <v>667.75459896767723</v>
      </c>
      <c r="AJ27" s="47"/>
      <c r="AK27" s="47">
        <f>AC27-AE27</f>
        <v>14022.846578321216</v>
      </c>
      <c r="AL27" s="47"/>
      <c r="AN27" s="54">
        <v>3</v>
      </c>
      <c r="AO27" s="54"/>
      <c r="AP27" s="56">
        <f>AX26</f>
        <v>13962.659834854727</v>
      </c>
      <c r="AQ27" s="56"/>
      <c r="AR27" s="56">
        <f t="shared" si="20"/>
        <v>486.02224112650021</v>
      </c>
      <c r="AS27" s="56"/>
      <c r="AT27" s="56">
        <f t="shared" si="21"/>
        <v>343.24872094017866</v>
      </c>
      <c r="AU27" s="56"/>
      <c r="AV27" s="56">
        <f t="shared" si="22"/>
        <v>829.27096206667886</v>
      </c>
      <c r="AW27" s="56"/>
      <c r="AX27" s="56">
        <f>AP27-AR27</f>
        <v>13476.637593728226</v>
      </c>
      <c r="AY27" s="56"/>
    </row>
    <row r="28" spans="1:51" x14ac:dyDescent="0.25">
      <c r="A28" s="28">
        <v>4</v>
      </c>
      <c r="B28" s="28"/>
      <c r="C28" s="32">
        <f>K27</f>
        <v>13037.499999999998</v>
      </c>
      <c r="D28" s="32"/>
      <c r="E28" s="32">
        <f>E25</f>
        <v>620.83333333333337</v>
      </c>
      <c r="F28" s="32"/>
      <c r="G28" s="32">
        <f>C28*E4</f>
        <v>320.50520833333326</v>
      </c>
      <c r="H28" s="32"/>
      <c r="I28" s="32">
        <f>E28+G28</f>
        <v>941.33854166666663</v>
      </c>
      <c r="J28" s="32"/>
      <c r="K28" s="32">
        <f>C28-E28</f>
        <v>12416.666666666664</v>
      </c>
      <c r="L28" s="32"/>
      <c r="N28" s="38">
        <v>4</v>
      </c>
      <c r="O28" s="38"/>
      <c r="P28" s="40">
        <f>X27</f>
        <v>14900</v>
      </c>
      <c r="Q28" s="40"/>
      <c r="R28" s="40">
        <f>0</f>
        <v>0</v>
      </c>
      <c r="S28" s="40"/>
      <c r="T28" s="40">
        <f t="shared" si="23"/>
        <v>366.29166666666663</v>
      </c>
      <c r="U28" s="40"/>
      <c r="V28" s="40">
        <f>R28+T28</f>
        <v>366.29166666666663</v>
      </c>
      <c r="W28" s="40"/>
      <c r="X28" s="40">
        <f>P28-R28</f>
        <v>14900</v>
      </c>
      <c r="Y28" s="40"/>
      <c r="AA28" s="46">
        <v>4</v>
      </c>
      <c r="AB28" s="46"/>
      <c r="AC28" s="48">
        <f>AK27</f>
        <v>14022.846578321216</v>
      </c>
      <c r="AD28" s="48"/>
      <c r="AE28" s="48">
        <f t="shared" si="17"/>
        <v>339.44192114190275</v>
      </c>
      <c r="AF28" s="48"/>
      <c r="AG28" s="48">
        <f t="shared" si="18"/>
        <v>344.72831171706321</v>
      </c>
      <c r="AH28" s="48"/>
      <c r="AI28" s="48">
        <f t="shared" si="19"/>
        <v>684.17023285896596</v>
      </c>
      <c r="AJ28" s="48"/>
      <c r="AK28" s="48">
        <f>AC28-AE28</f>
        <v>13683.404657179313</v>
      </c>
      <c r="AL28" s="48"/>
      <c r="AN28" s="55">
        <v>4</v>
      </c>
      <c r="AO28" s="55"/>
      <c r="AP28" s="57">
        <f>AX27</f>
        <v>13476.637593728226</v>
      </c>
      <c r="AQ28" s="57"/>
      <c r="AR28" s="57">
        <f t="shared" si="20"/>
        <v>497.97028788752664</v>
      </c>
      <c r="AS28" s="57"/>
      <c r="AT28" s="57">
        <f t="shared" si="21"/>
        <v>331.30067417915222</v>
      </c>
      <c r="AU28" s="57"/>
      <c r="AV28" s="57">
        <f t="shared" si="22"/>
        <v>829.27096206667886</v>
      </c>
      <c r="AW28" s="57"/>
      <c r="AX28" s="57">
        <f>AP28-AR28</f>
        <v>12978.6673058407</v>
      </c>
      <c r="AY28" s="57"/>
    </row>
    <row r="29" spans="1:51" x14ac:dyDescent="0.25">
      <c r="A29" s="27">
        <v>5</v>
      </c>
      <c r="B29" s="27"/>
      <c r="C29" s="31">
        <f>K28</f>
        <v>12416.666666666664</v>
      </c>
      <c r="D29" s="31"/>
      <c r="E29" s="31">
        <f>E25</f>
        <v>620.83333333333337</v>
      </c>
      <c r="F29" s="31"/>
      <c r="G29" s="31">
        <f>C29*E4</f>
        <v>305.24305555555549</v>
      </c>
      <c r="H29" s="31"/>
      <c r="I29" s="31">
        <f>E29+G29</f>
        <v>926.07638888888891</v>
      </c>
      <c r="J29" s="31"/>
      <c r="K29" s="31">
        <f>C29-E29</f>
        <v>11795.83333333333</v>
      </c>
      <c r="L29" s="31"/>
      <c r="N29" s="37">
        <v>5</v>
      </c>
      <c r="O29" s="37"/>
      <c r="P29" s="39">
        <f>X28</f>
        <v>14900</v>
      </c>
      <c r="Q29" s="39"/>
      <c r="R29" s="39">
        <f>0</f>
        <v>0</v>
      </c>
      <c r="S29" s="39"/>
      <c r="T29" s="39">
        <f t="shared" si="23"/>
        <v>366.29166666666663</v>
      </c>
      <c r="U29" s="39"/>
      <c r="V29" s="39">
        <f>R29+T29</f>
        <v>366.29166666666663</v>
      </c>
      <c r="W29" s="39"/>
      <c r="X29" s="39">
        <f>P29-R29</f>
        <v>14900</v>
      </c>
      <c r="Y29" s="39"/>
      <c r="AA29" s="45">
        <v>5</v>
      </c>
      <c r="AB29" s="45"/>
      <c r="AC29" s="47">
        <f>AK28</f>
        <v>13683.404657179313</v>
      </c>
      <c r="AD29" s="47"/>
      <c r="AE29" s="47">
        <f t="shared" si="17"/>
        <v>364.60571992775743</v>
      </c>
      <c r="AF29" s="47"/>
      <c r="AG29" s="47">
        <f t="shared" si="18"/>
        <v>336.38369782232479</v>
      </c>
      <c r="AH29" s="47"/>
      <c r="AI29" s="47">
        <f t="shared" si="19"/>
        <v>700.98941775008223</v>
      </c>
      <c r="AJ29" s="47"/>
      <c r="AK29" s="47">
        <f>AC29-AE29</f>
        <v>13318.798937251557</v>
      </c>
      <c r="AL29" s="47"/>
      <c r="AN29" s="54">
        <v>5</v>
      </c>
      <c r="AO29" s="54"/>
      <c r="AP29" s="56">
        <f>AX28</f>
        <v>12978.6673058407</v>
      </c>
      <c r="AQ29" s="56"/>
      <c r="AR29" s="56">
        <f t="shared" si="20"/>
        <v>510.2120574647617</v>
      </c>
      <c r="AS29" s="56"/>
      <c r="AT29" s="56">
        <f t="shared" si="21"/>
        <v>319.05890460191716</v>
      </c>
      <c r="AU29" s="56"/>
      <c r="AV29" s="56">
        <f t="shared" si="22"/>
        <v>829.27096206667886</v>
      </c>
      <c r="AW29" s="56"/>
      <c r="AX29" s="56">
        <f>AP29-AR29</f>
        <v>12468.455248375938</v>
      </c>
      <c r="AY29" s="56"/>
    </row>
    <row r="30" spans="1:51" x14ac:dyDescent="0.25">
      <c r="A30" s="28">
        <v>6</v>
      </c>
      <c r="B30" s="28"/>
      <c r="C30" s="32">
        <f t="shared" ref="C30:C48" si="24">K29</f>
        <v>11795.83333333333</v>
      </c>
      <c r="D30" s="32"/>
      <c r="E30" s="32">
        <f>E25</f>
        <v>620.83333333333337</v>
      </c>
      <c r="F30" s="32"/>
      <c r="G30" s="32">
        <f>C30*E4</f>
        <v>289.98090277777771</v>
      </c>
      <c r="H30" s="32"/>
      <c r="I30" s="32">
        <f t="shared" ref="I30:I48" si="25">E30+G30</f>
        <v>910.81423611111109</v>
      </c>
      <c r="J30" s="32"/>
      <c r="K30" s="32">
        <f t="shared" ref="K30:K48" si="26">C30-E30</f>
        <v>11174.999999999996</v>
      </c>
      <c r="L30" s="32"/>
      <c r="N30" s="38">
        <v>6</v>
      </c>
      <c r="O30" s="38"/>
      <c r="P30" s="40">
        <f t="shared" ref="P30:P32" si="27">X29</f>
        <v>14900</v>
      </c>
      <c r="Q30" s="40"/>
      <c r="R30" s="40">
        <f>0</f>
        <v>0</v>
      </c>
      <c r="S30" s="40"/>
      <c r="T30" s="40">
        <f t="shared" si="23"/>
        <v>366.29166666666663</v>
      </c>
      <c r="U30" s="40"/>
      <c r="V30" s="40">
        <f t="shared" ref="V30:V48" si="28">R30+T30</f>
        <v>366.29166666666663</v>
      </c>
      <c r="W30" s="40"/>
      <c r="X30" s="40">
        <f t="shared" ref="X30:X48" si="29">P30-R30</f>
        <v>14900</v>
      </c>
      <c r="Y30" s="40"/>
      <c r="AA30" s="46">
        <v>6</v>
      </c>
      <c r="AB30" s="46"/>
      <c r="AC30" s="48">
        <f t="shared" ref="AC30:AC32" si="30">AK29</f>
        <v>13318.798937251557</v>
      </c>
      <c r="AD30" s="48"/>
      <c r="AE30" s="48">
        <f t="shared" si="17"/>
        <v>390.80160039567107</v>
      </c>
      <c r="AF30" s="48"/>
      <c r="AG30" s="48">
        <f t="shared" si="18"/>
        <v>327.42047387410076</v>
      </c>
      <c r="AH30" s="48"/>
      <c r="AI30" s="48">
        <f t="shared" si="19"/>
        <v>718.22207426977184</v>
      </c>
      <c r="AJ30" s="48"/>
      <c r="AK30" s="48">
        <f t="shared" ref="AK30:AK48" si="31">AC30-AE30</f>
        <v>12927.997336855886</v>
      </c>
      <c r="AL30" s="48"/>
      <c r="AN30" s="55">
        <v>6</v>
      </c>
      <c r="AO30" s="55"/>
      <c r="AP30" s="57">
        <f t="shared" ref="AP30:AP32" si="32">AX29</f>
        <v>12468.455248375938</v>
      </c>
      <c r="AQ30" s="57"/>
      <c r="AR30" s="57">
        <f t="shared" si="20"/>
        <v>522.75477054410374</v>
      </c>
      <c r="AS30" s="57"/>
      <c r="AT30" s="57">
        <f t="shared" si="21"/>
        <v>306.51619152257513</v>
      </c>
      <c r="AU30" s="57"/>
      <c r="AV30" s="57">
        <f t="shared" si="22"/>
        <v>829.27096206667886</v>
      </c>
      <c r="AW30" s="57"/>
      <c r="AX30" s="57">
        <f t="shared" ref="AX30:AX48" si="33">AP30-AR30</f>
        <v>11945.700477831835</v>
      </c>
      <c r="AY30" s="57"/>
    </row>
    <row r="31" spans="1:51" x14ac:dyDescent="0.25">
      <c r="A31" s="27">
        <v>7</v>
      </c>
      <c r="B31" s="27"/>
      <c r="C31" s="31">
        <f t="shared" si="24"/>
        <v>11174.999999999996</v>
      </c>
      <c r="D31" s="31"/>
      <c r="E31" s="31">
        <f>E25</f>
        <v>620.83333333333337</v>
      </c>
      <c r="F31" s="31"/>
      <c r="G31" s="31">
        <f>C31*E4</f>
        <v>274.71874999999989</v>
      </c>
      <c r="H31" s="31"/>
      <c r="I31" s="31">
        <f t="shared" si="25"/>
        <v>895.55208333333326</v>
      </c>
      <c r="J31" s="31"/>
      <c r="K31" s="31">
        <f t="shared" si="26"/>
        <v>10554.166666666662</v>
      </c>
      <c r="L31" s="31"/>
      <c r="N31" s="37">
        <v>7</v>
      </c>
      <c r="O31" s="37"/>
      <c r="P31" s="39">
        <f t="shared" si="27"/>
        <v>14900</v>
      </c>
      <c r="Q31" s="39"/>
      <c r="R31" s="39">
        <f>0</f>
        <v>0</v>
      </c>
      <c r="S31" s="39"/>
      <c r="T31" s="39">
        <f t="shared" si="23"/>
        <v>366.29166666666663</v>
      </c>
      <c r="U31" s="39"/>
      <c r="V31" s="39">
        <f t="shared" si="28"/>
        <v>366.29166666666663</v>
      </c>
      <c r="W31" s="39"/>
      <c r="X31" s="39">
        <f t="shared" si="29"/>
        <v>14900</v>
      </c>
      <c r="Y31" s="39"/>
      <c r="AA31" s="45">
        <v>7</v>
      </c>
      <c r="AB31" s="45"/>
      <c r="AC31" s="47">
        <f t="shared" si="30"/>
        <v>12927.997336855886</v>
      </c>
      <c r="AD31" s="47"/>
      <c r="AE31" s="47">
        <f t="shared" si="17"/>
        <v>418.06509906453005</v>
      </c>
      <c r="AF31" s="47"/>
      <c r="AG31" s="47">
        <f t="shared" si="18"/>
        <v>317.81326786437387</v>
      </c>
      <c r="AH31" s="47"/>
      <c r="AI31" s="47">
        <f t="shared" si="19"/>
        <v>735.87836692890392</v>
      </c>
      <c r="AJ31" s="47"/>
      <c r="AK31" s="47">
        <f t="shared" si="31"/>
        <v>12509.932237791356</v>
      </c>
      <c r="AL31" s="47"/>
      <c r="AN31" s="54">
        <v>7</v>
      </c>
      <c r="AO31" s="54"/>
      <c r="AP31" s="56">
        <f t="shared" si="32"/>
        <v>11945.700477831835</v>
      </c>
      <c r="AQ31" s="56"/>
      <c r="AR31" s="56">
        <f t="shared" si="20"/>
        <v>535.60582531997966</v>
      </c>
      <c r="AS31" s="56"/>
      <c r="AT31" s="56">
        <f t="shared" si="21"/>
        <v>293.66513674669926</v>
      </c>
      <c r="AU31" s="56"/>
      <c r="AV31" s="56">
        <f t="shared" si="22"/>
        <v>829.27096206667886</v>
      </c>
      <c r="AW31" s="56"/>
      <c r="AX31" s="56">
        <f t="shared" si="33"/>
        <v>11410.094652511856</v>
      </c>
      <c r="AY31" s="56"/>
    </row>
    <row r="32" spans="1:51" x14ac:dyDescent="0.25">
      <c r="A32" s="28">
        <v>8</v>
      </c>
      <c r="B32" s="28"/>
      <c r="C32" s="32">
        <f t="shared" si="24"/>
        <v>10554.166666666662</v>
      </c>
      <c r="D32" s="32"/>
      <c r="E32" s="32">
        <f>E25</f>
        <v>620.83333333333337</v>
      </c>
      <c r="F32" s="32"/>
      <c r="G32" s="32">
        <f>C32*E4</f>
        <v>259.45659722222211</v>
      </c>
      <c r="H32" s="32"/>
      <c r="I32" s="32">
        <f t="shared" si="25"/>
        <v>880.28993055555543</v>
      </c>
      <c r="J32" s="32"/>
      <c r="K32" s="32">
        <f t="shared" si="26"/>
        <v>9933.3333333333285</v>
      </c>
      <c r="L32" s="32"/>
      <c r="N32" s="38">
        <v>8</v>
      </c>
      <c r="O32" s="38"/>
      <c r="P32" s="40">
        <f t="shared" si="27"/>
        <v>14900</v>
      </c>
      <c r="Q32" s="40"/>
      <c r="R32" s="40">
        <f>0</f>
        <v>0</v>
      </c>
      <c r="S32" s="40"/>
      <c r="T32" s="40">
        <f t="shared" si="23"/>
        <v>366.29166666666663</v>
      </c>
      <c r="U32" s="40"/>
      <c r="V32" s="40">
        <f t="shared" si="28"/>
        <v>366.29166666666663</v>
      </c>
      <c r="W32" s="40"/>
      <c r="X32" s="40">
        <f t="shared" si="29"/>
        <v>14900</v>
      </c>
      <c r="Y32" s="40"/>
      <c r="AA32" s="46">
        <v>8</v>
      </c>
      <c r="AB32" s="46"/>
      <c r="AC32" s="48">
        <f t="shared" si="30"/>
        <v>12509.932237791356</v>
      </c>
      <c r="AD32" s="48"/>
      <c r="AE32" s="48">
        <f t="shared" si="17"/>
        <v>446.43287593686864</v>
      </c>
      <c r="AF32" s="48"/>
      <c r="AG32" s="48">
        <f t="shared" si="18"/>
        <v>307.53583417903747</v>
      </c>
      <c r="AH32" s="48"/>
      <c r="AI32" s="48">
        <f t="shared" si="19"/>
        <v>753.96871011590611</v>
      </c>
      <c r="AJ32" s="48"/>
      <c r="AK32" s="48">
        <f t="shared" si="31"/>
        <v>12063.499361854487</v>
      </c>
      <c r="AL32" s="48"/>
      <c r="AN32" s="55">
        <v>8</v>
      </c>
      <c r="AO32" s="55"/>
      <c r="AP32" s="57">
        <f t="shared" si="32"/>
        <v>11410.094652511856</v>
      </c>
      <c r="AQ32" s="57"/>
      <c r="AR32" s="57">
        <f t="shared" si="20"/>
        <v>548.77280185909581</v>
      </c>
      <c r="AS32" s="57"/>
      <c r="AT32" s="57">
        <f t="shared" si="21"/>
        <v>280.49816020758311</v>
      </c>
      <c r="AU32" s="57"/>
      <c r="AV32" s="57">
        <f t="shared" si="22"/>
        <v>829.27096206667886</v>
      </c>
      <c r="AW32" s="57"/>
      <c r="AX32" s="57">
        <f t="shared" si="33"/>
        <v>10861.321850652761</v>
      </c>
      <c r="AY32" s="57"/>
    </row>
    <row r="33" spans="1:51" x14ac:dyDescent="0.25">
      <c r="A33" s="27">
        <v>9</v>
      </c>
      <c r="B33" s="27"/>
      <c r="C33" s="31">
        <f>K32</f>
        <v>9933.3333333333285</v>
      </c>
      <c r="D33" s="31"/>
      <c r="E33" s="31">
        <f>E25</f>
        <v>620.83333333333337</v>
      </c>
      <c r="F33" s="31"/>
      <c r="G33" s="31">
        <f>C33*E4</f>
        <v>244.19444444444431</v>
      </c>
      <c r="H33" s="31"/>
      <c r="I33" s="31">
        <f t="shared" si="25"/>
        <v>865.02777777777771</v>
      </c>
      <c r="J33" s="31"/>
      <c r="K33" s="31">
        <f t="shared" si="26"/>
        <v>9312.4999999999945</v>
      </c>
      <c r="L33" s="31"/>
      <c r="N33" s="37">
        <v>9</v>
      </c>
      <c r="O33" s="37"/>
      <c r="P33" s="39">
        <f>X32</f>
        <v>14900</v>
      </c>
      <c r="Q33" s="39"/>
      <c r="R33" s="39">
        <f>0</f>
        <v>0</v>
      </c>
      <c r="S33" s="39"/>
      <c r="T33" s="39">
        <f t="shared" si="23"/>
        <v>366.29166666666663</v>
      </c>
      <c r="U33" s="39"/>
      <c r="V33" s="39">
        <f t="shared" si="28"/>
        <v>366.29166666666663</v>
      </c>
      <c r="W33" s="39"/>
      <c r="X33" s="39">
        <f t="shared" si="29"/>
        <v>14900</v>
      </c>
      <c r="Y33" s="39"/>
      <c r="AA33" s="45">
        <v>9</v>
      </c>
      <c r="AB33" s="45"/>
      <c r="AC33" s="47">
        <f>AK32</f>
        <v>12063.499361854487</v>
      </c>
      <c r="AD33" s="47"/>
      <c r="AE33" s="47">
        <f t="shared" si="17"/>
        <v>475.94274826066612</v>
      </c>
      <c r="AF33" s="47"/>
      <c r="AG33" s="47">
        <f t="shared" si="18"/>
        <v>296.56102597892277</v>
      </c>
      <c r="AH33" s="47"/>
      <c r="AI33" s="47">
        <f t="shared" si="19"/>
        <v>772.50377423958889</v>
      </c>
      <c r="AJ33" s="47"/>
      <c r="AK33" s="47">
        <f t="shared" si="31"/>
        <v>11587.556613593821</v>
      </c>
      <c r="AL33" s="47"/>
      <c r="AN33" s="54">
        <v>9</v>
      </c>
      <c r="AO33" s="54"/>
      <c r="AP33" s="56">
        <f>AX32</f>
        <v>10861.321850652761</v>
      </c>
      <c r="AQ33" s="56"/>
      <c r="AR33" s="56">
        <f t="shared" si="20"/>
        <v>562.26346657146519</v>
      </c>
      <c r="AS33" s="56"/>
      <c r="AT33" s="56">
        <f t="shared" si="21"/>
        <v>267.00749549521367</v>
      </c>
      <c r="AU33" s="56"/>
      <c r="AV33" s="56">
        <f t="shared" si="22"/>
        <v>829.27096206667886</v>
      </c>
      <c r="AW33" s="56"/>
      <c r="AX33" s="56">
        <f t="shared" si="33"/>
        <v>10299.058384081296</v>
      </c>
      <c r="AY33" s="56"/>
    </row>
    <row r="34" spans="1:51" x14ac:dyDescent="0.25">
      <c r="A34" s="28">
        <v>10</v>
      </c>
      <c r="B34" s="28"/>
      <c r="C34" s="32">
        <f t="shared" si="24"/>
        <v>9312.4999999999945</v>
      </c>
      <c r="D34" s="32"/>
      <c r="E34" s="32">
        <f>E25</f>
        <v>620.83333333333337</v>
      </c>
      <c r="F34" s="32"/>
      <c r="G34" s="32">
        <f>C34*E4</f>
        <v>228.93229166666652</v>
      </c>
      <c r="H34" s="32"/>
      <c r="I34" s="32">
        <f t="shared" si="25"/>
        <v>849.76562499999989</v>
      </c>
      <c r="J34" s="32"/>
      <c r="K34" s="32">
        <f t="shared" si="26"/>
        <v>8691.6666666666606</v>
      </c>
      <c r="L34" s="32"/>
      <c r="N34" s="38">
        <v>10</v>
      </c>
      <c r="O34" s="38"/>
      <c r="P34" s="40">
        <f t="shared" ref="P34:P48" si="34">X33</f>
        <v>14900</v>
      </c>
      <c r="Q34" s="40"/>
      <c r="R34" s="40">
        <f>0</f>
        <v>0</v>
      </c>
      <c r="S34" s="40"/>
      <c r="T34" s="40">
        <f t="shared" si="23"/>
        <v>366.29166666666663</v>
      </c>
      <c r="U34" s="40"/>
      <c r="V34" s="40">
        <f t="shared" si="28"/>
        <v>366.29166666666663</v>
      </c>
      <c r="W34" s="40"/>
      <c r="X34" s="40">
        <f t="shared" si="29"/>
        <v>14900</v>
      </c>
      <c r="Y34" s="40"/>
      <c r="AA34" s="46">
        <v>10</v>
      </c>
      <c r="AB34" s="46"/>
      <c r="AC34" s="48">
        <f t="shared" ref="AC34:AC48" si="35">AK33</f>
        <v>11587.556613593821</v>
      </c>
      <c r="AD34" s="48"/>
      <c r="AE34" s="48">
        <f t="shared" si="17"/>
        <v>506.63372527213068</v>
      </c>
      <c r="AF34" s="48"/>
      <c r="AG34" s="48">
        <f t="shared" si="18"/>
        <v>284.86076675084809</v>
      </c>
      <c r="AH34" s="48"/>
      <c r="AI34" s="48">
        <f t="shared" si="19"/>
        <v>791.49449202297876</v>
      </c>
      <c r="AJ34" s="48"/>
      <c r="AK34" s="48">
        <f t="shared" si="31"/>
        <v>11080.922888321689</v>
      </c>
      <c r="AL34" s="48"/>
      <c r="AN34" s="55">
        <v>10</v>
      </c>
      <c r="AO34" s="55"/>
      <c r="AP34" s="57">
        <f t="shared" ref="AP34:AP48" si="36">AX33</f>
        <v>10299.058384081296</v>
      </c>
      <c r="AQ34" s="57"/>
      <c r="AR34" s="57">
        <f t="shared" si="20"/>
        <v>576.08577679134703</v>
      </c>
      <c r="AS34" s="57"/>
      <c r="AT34" s="57">
        <f t="shared" si="21"/>
        <v>253.18518527533186</v>
      </c>
      <c r="AU34" s="57"/>
      <c r="AV34" s="57">
        <f t="shared" si="22"/>
        <v>829.27096206667886</v>
      </c>
      <c r="AW34" s="57"/>
      <c r="AX34" s="57">
        <f t="shared" si="33"/>
        <v>9722.9726072899484</v>
      </c>
      <c r="AY34" s="57"/>
    </row>
    <row r="35" spans="1:51" x14ac:dyDescent="0.25">
      <c r="A35" s="27">
        <v>11</v>
      </c>
      <c r="B35" s="27"/>
      <c r="C35" s="31">
        <f t="shared" si="24"/>
        <v>8691.6666666666606</v>
      </c>
      <c r="D35" s="31"/>
      <c r="E35" s="31">
        <f>E25</f>
        <v>620.83333333333337</v>
      </c>
      <c r="F35" s="31"/>
      <c r="G35" s="31">
        <f>C35*E4</f>
        <v>213.67013888888872</v>
      </c>
      <c r="H35" s="31"/>
      <c r="I35" s="31">
        <f t="shared" si="25"/>
        <v>834.50347222222206</v>
      </c>
      <c r="J35" s="31"/>
      <c r="K35" s="31">
        <f t="shared" si="26"/>
        <v>8070.8333333333276</v>
      </c>
      <c r="L35" s="31"/>
      <c r="N35" s="37">
        <v>11</v>
      </c>
      <c r="O35" s="37"/>
      <c r="P35" s="39">
        <f t="shared" si="34"/>
        <v>14900</v>
      </c>
      <c r="Q35" s="39"/>
      <c r="R35" s="39">
        <f>0</f>
        <v>0</v>
      </c>
      <c r="S35" s="39"/>
      <c r="T35" s="39">
        <f t="shared" si="23"/>
        <v>366.29166666666663</v>
      </c>
      <c r="U35" s="39"/>
      <c r="V35" s="39">
        <f t="shared" si="28"/>
        <v>366.29166666666663</v>
      </c>
      <c r="W35" s="39"/>
      <c r="X35" s="39">
        <f t="shared" si="29"/>
        <v>14900</v>
      </c>
      <c r="Y35" s="39"/>
      <c r="AA35" s="45">
        <v>11</v>
      </c>
      <c r="AB35" s="45"/>
      <c r="AC35" s="47">
        <f t="shared" si="35"/>
        <v>11080.922888321689</v>
      </c>
      <c r="AD35" s="47"/>
      <c r="AE35" s="47">
        <f t="shared" si="17"/>
        <v>538.54604394730222</v>
      </c>
      <c r="AF35" s="47"/>
      <c r="AG35" s="47">
        <f t="shared" si="18"/>
        <v>272.40602100457482</v>
      </c>
      <c r="AH35" s="47"/>
      <c r="AI35" s="47">
        <f t="shared" si="19"/>
        <v>810.95206495187711</v>
      </c>
      <c r="AJ35" s="47"/>
      <c r="AK35" s="47">
        <f t="shared" si="31"/>
        <v>10542.376844374387</v>
      </c>
      <c r="AL35" s="47"/>
      <c r="AN35" s="54">
        <v>11</v>
      </c>
      <c r="AO35" s="54"/>
      <c r="AP35" s="56">
        <f t="shared" si="36"/>
        <v>9722.9726072899484</v>
      </c>
      <c r="AQ35" s="56"/>
      <c r="AR35" s="56">
        <f t="shared" si="20"/>
        <v>590.24788547080095</v>
      </c>
      <c r="AS35" s="56"/>
      <c r="AT35" s="56">
        <f t="shared" si="21"/>
        <v>239.02307659587788</v>
      </c>
      <c r="AU35" s="56"/>
      <c r="AV35" s="56">
        <f t="shared" si="22"/>
        <v>829.27096206667886</v>
      </c>
      <c r="AW35" s="56"/>
      <c r="AX35" s="56">
        <f t="shared" si="33"/>
        <v>9132.7247218191478</v>
      </c>
      <c r="AY35" s="56"/>
    </row>
    <row r="36" spans="1:51" x14ac:dyDescent="0.25">
      <c r="A36" s="28">
        <v>12</v>
      </c>
      <c r="B36" s="28"/>
      <c r="C36" s="32">
        <f t="shared" si="24"/>
        <v>8070.8333333333276</v>
      </c>
      <c r="D36" s="32"/>
      <c r="E36" s="32">
        <f>E25</f>
        <v>620.83333333333337</v>
      </c>
      <c r="F36" s="32"/>
      <c r="G36" s="32">
        <f>C36*E4</f>
        <v>198.40798611111097</v>
      </c>
      <c r="H36" s="32"/>
      <c r="I36" s="32">
        <f t="shared" si="25"/>
        <v>819.24131944444434</v>
      </c>
      <c r="J36" s="32"/>
      <c r="K36" s="32">
        <f t="shared" si="26"/>
        <v>7449.9999999999945</v>
      </c>
      <c r="L36" s="32"/>
      <c r="N36" s="38">
        <v>12</v>
      </c>
      <c r="O36" s="38"/>
      <c r="P36" s="40">
        <f t="shared" si="34"/>
        <v>14900</v>
      </c>
      <c r="Q36" s="40"/>
      <c r="R36" s="40">
        <f>0</f>
        <v>0</v>
      </c>
      <c r="S36" s="40"/>
      <c r="T36" s="40">
        <f t="shared" si="23"/>
        <v>366.29166666666663</v>
      </c>
      <c r="U36" s="40"/>
      <c r="V36" s="40">
        <f t="shared" si="28"/>
        <v>366.29166666666663</v>
      </c>
      <c r="W36" s="40"/>
      <c r="X36" s="40">
        <f t="shared" si="29"/>
        <v>14900</v>
      </c>
      <c r="Y36" s="40"/>
      <c r="AA36" s="46">
        <v>12</v>
      </c>
      <c r="AB36" s="46"/>
      <c r="AC36" s="48">
        <f t="shared" si="35"/>
        <v>10542.376844374387</v>
      </c>
      <c r="AD36" s="48"/>
      <c r="AE36" s="48">
        <f t="shared" si="17"/>
        <v>571.72120579107377</v>
      </c>
      <c r="AF36" s="48"/>
      <c r="AG36" s="48">
        <f t="shared" si="18"/>
        <v>259.16676409087034</v>
      </c>
      <c r="AH36" s="48"/>
      <c r="AI36" s="48">
        <f t="shared" si="19"/>
        <v>830.88796988194417</v>
      </c>
      <c r="AJ36" s="48"/>
      <c r="AK36" s="48">
        <f t="shared" si="31"/>
        <v>9970.6556385833137</v>
      </c>
      <c r="AL36" s="48"/>
      <c r="AN36" s="55">
        <v>12</v>
      </c>
      <c r="AO36" s="55"/>
      <c r="AP36" s="57">
        <f t="shared" si="36"/>
        <v>9132.7247218191478</v>
      </c>
      <c r="AQ36" s="57"/>
      <c r="AR36" s="57">
        <f t="shared" si="20"/>
        <v>604.75814598862485</v>
      </c>
      <c r="AS36" s="57"/>
      <c r="AT36" s="57">
        <f t="shared" si="21"/>
        <v>224.51281607805404</v>
      </c>
      <c r="AU36" s="57"/>
      <c r="AV36" s="57">
        <f t="shared" si="22"/>
        <v>829.27096206667886</v>
      </c>
      <c r="AW36" s="57"/>
      <c r="AX36" s="57">
        <f t="shared" si="33"/>
        <v>8527.9665758305237</v>
      </c>
      <c r="AY36" s="57"/>
    </row>
    <row r="37" spans="1:51" x14ac:dyDescent="0.25">
      <c r="A37" s="27">
        <v>13</v>
      </c>
      <c r="B37" s="27"/>
      <c r="C37" s="31">
        <f t="shared" si="24"/>
        <v>7449.9999999999945</v>
      </c>
      <c r="D37" s="31"/>
      <c r="E37" s="31">
        <f>E25</f>
        <v>620.83333333333337</v>
      </c>
      <c r="F37" s="31"/>
      <c r="G37" s="31">
        <f>C37*E4</f>
        <v>183.1458333333332</v>
      </c>
      <c r="H37" s="31"/>
      <c r="I37" s="31">
        <f t="shared" si="25"/>
        <v>803.97916666666652</v>
      </c>
      <c r="J37" s="31"/>
      <c r="K37" s="31">
        <f t="shared" si="26"/>
        <v>6829.1666666666615</v>
      </c>
      <c r="L37" s="31"/>
      <c r="N37" s="37">
        <v>13</v>
      </c>
      <c r="O37" s="37"/>
      <c r="P37" s="39">
        <f t="shared" si="34"/>
        <v>14900</v>
      </c>
      <c r="Q37" s="39"/>
      <c r="R37" s="39">
        <f>0</f>
        <v>0</v>
      </c>
      <c r="S37" s="39"/>
      <c r="T37" s="39">
        <f t="shared" si="23"/>
        <v>366.29166666666663</v>
      </c>
      <c r="U37" s="39"/>
      <c r="V37" s="39">
        <f t="shared" si="28"/>
        <v>366.29166666666663</v>
      </c>
      <c r="W37" s="39"/>
      <c r="X37" s="39">
        <f t="shared" si="29"/>
        <v>14900</v>
      </c>
      <c r="Y37" s="39"/>
      <c r="AA37" s="45">
        <v>13</v>
      </c>
      <c r="AB37" s="45"/>
      <c r="AC37" s="47">
        <f t="shared" si="35"/>
        <v>9970.6556385833137</v>
      </c>
      <c r="AD37" s="47"/>
      <c r="AE37" s="47">
        <f t="shared" si="17"/>
        <v>606.20201469303549</v>
      </c>
      <c r="AF37" s="47"/>
      <c r="AG37" s="47">
        <f t="shared" si="18"/>
        <v>245.11195111517313</v>
      </c>
      <c r="AH37" s="47"/>
      <c r="AI37" s="47">
        <f t="shared" si="19"/>
        <v>851.31396580820865</v>
      </c>
      <c r="AJ37" s="47"/>
      <c r="AK37" s="47">
        <f t="shared" si="31"/>
        <v>9364.4536238902783</v>
      </c>
      <c r="AL37" s="47"/>
      <c r="AN37" s="54">
        <v>13</v>
      </c>
      <c r="AO37" s="54"/>
      <c r="AP37" s="56">
        <f t="shared" si="36"/>
        <v>8527.9665758305237</v>
      </c>
      <c r="AQ37" s="56"/>
      <c r="AR37" s="56">
        <f t="shared" si="20"/>
        <v>619.62511707751185</v>
      </c>
      <c r="AS37" s="56"/>
      <c r="AT37" s="56">
        <f t="shared" si="21"/>
        <v>209.64584498916702</v>
      </c>
      <c r="AU37" s="56"/>
      <c r="AV37" s="56">
        <f t="shared" si="22"/>
        <v>829.27096206667886</v>
      </c>
      <c r="AW37" s="56"/>
      <c r="AX37" s="56">
        <f t="shared" si="33"/>
        <v>7908.3414587530115</v>
      </c>
      <c r="AY37" s="56"/>
    </row>
    <row r="38" spans="1:51" x14ac:dyDescent="0.25">
      <c r="A38" s="28">
        <v>14</v>
      </c>
      <c r="B38" s="28"/>
      <c r="C38" s="32">
        <f t="shared" si="24"/>
        <v>6829.1666666666615</v>
      </c>
      <c r="D38" s="32"/>
      <c r="E38" s="32">
        <f>E25</f>
        <v>620.83333333333337</v>
      </c>
      <c r="F38" s="32"/>
      <c r="G38" s="32">
        <f>C38*E4</f>
        <v>167.88368055555543</v>
      </c>
      <c r="H38" s="32"/>
      <c r="I38" s="32">
        <f t="shared" si="25"/>
        <v>788.7170138888888</v>
      </c>
      <c r="J38" s="32"/>
      <c r="K38" s="32">
        <f t="shared" si="26"/>
        <v>6208.3333333333285</v>
      </c>
      <c r="L38" s="32"/>
      <c r="N38" s="38">
        <v>14</v>
      </c>
      <c r="O38" s="38"/>
      <c r="P38" s="40">
        <f t="shared" si="34"/>
        <v>14900</v>
      </c>
      <c r="Q38" s="40"/>
      <c r="R38" s="40">
        <f>0</f>
        <v>0</v>
      </c>
      <c r="S38" s="40"/>
      <c r="T38" s="40">
        <f t="shared" si="23"/>
        <v>366.29166666666663</v>
      </c>
      <c r="U38" s="40"/>
      <c r="V38" s="40">
        <f t="shared" si="28"/>
        <v>366.29166666666663</v>
      </c>
      <c r="W38" s="40"/>
      <c r="X38" s="40">
        <f t="shared" si="29"/>
        <v>14900</v>
      </c>
      <c r="Y38" s="40"/>
      <c r="AA38" s="46">
        <v>14</v>
      </c>
      <c r="AB38" s="46"/>
      <c r="AC38" s="48">
        <f t="shared" si="35"/>
        <v>9364.4536238902783</v>
      </c>
      <c r="AD38" s="48"/>
      <c r="AE38" s="48">
        <f t="shared" si="17"/>
        <v>642.03261588035798</v>
      </c>
      <c r="AF38" s="48"/>
      <c r="AG38" s="48">
        <f t="shared" si="18"/>
        <v>230.20948492063599</v>
      </c>
      <c r="AH38" s="48"/>
      <c r="AI38" s="48">
        <f t="shared" si="19"/>
        <v>872.24210080099397</v>
      </c>
      <c r="AJ38" s="48"/>
      <c r="AK38" s="48">
        <f t="shared" si="31"/>
        <v>8722.4210080099201</v>
      </c>
      <c r="AL38" s="48"/>
      <c r="AN38" s="55">
        <v>14</v>
      </c>
      <c r="AO38" s="55"/>
      <c r="AP38" s="57">
        <f t="shared" si="36"/>
        <v>7908.3414587530115</v>
      </c>
      <c r="AQ38" s="57"/>
      <c r="AR38" s="57">
        <f t="shared" si="20"/>
        <v>634.85756787233402</v>
      </c>
      <c r="AS38" s="57"/>
      <c r="AT38" s="57">
        <f t="shared" si="21"/>
        <v>194.41339419434485</v>
      </c>
      <c r="AU38" s="57"/>
      <c r="AV38" s="57">
        <f t="shared" si="22"/>
        <v>829.27096206667886</v>
      </c>
      <c r="AW38" s="57"/>
      <c r="AX38" s="57">
        <f t="shared" si="33"/>
        <v>7273.4838908806778</v>
      </c>
      <c r="AY38" s="57"/>
    </row>
    <row r="39" spans="1:51" x14ac:dyDescent="0.25">
      <c r="A39" s="27">
        <v>15</v>
      </c>
      <c r="B39" s="27"/>
      <c r="C39" s="31">
        <f t="shared" si="24"/>
        <v>6208.3333333333285</v>
      </c>
      <c r="D39" s="31"/>
      <c r="E39" s="31">
        <f>E25</f>
        <v>620.83333333333337</v>
      </c>
      <c r="F39" s="31"/>
      <c r="G39" s="31">
        <f>C39*E4</f>
        <v>152.62152777777766</v>
      </c>
      <c r="H39" s="31"/>
      <c r="I39" s="31">
        <f t="shared" si="25"/>
        <v>773.45486111111109</v>
      </c>
      <c r="J39" s="31"/>
      <c r="K39" s="31">
        <f t="shared" si="26"/>
        <v>5587.4999999999955</v>
      </c>
      <c r="L39" s="31"/>
      <c r="N39" s="37">
        <v>15</v>
      </c>
      <c r="O39" s="37"/>
      <c r="P39" s="39">
        <f t="shared" si="34"/>
        <v>14900</v>
      </c>
      <c r="Q39" s="39"/>
      <c r="R39" s="39">
        <f>0</f>
        <v>0</v>
      </c>
      <c r="S39" s="39"/>
      <c r="T39" s="39">
        <f t="shared" si="23"/>
        <v>366.29166666666663</v>
      </c>
      <c r="U39" s="39"/>
      <c r="V39" s="39">
        <f t="shared" si="28"/>
        <v>366.29166666666663</v>
      </c>
      <c r="W39" s="39"/>
      <c r="X39" s="39">
        <f t="shared" si="29"/>
        <v>14900</v>
      </c>
      <c r="Y39" s="39"/>
      <c r="AA39" s="45">
        <v>15</v>
      </c>
      <c r="AB39" s="45"/>
      <c r="AC39" s="47">
        <f t="shared" si="35"/>
        <v>8722.4210080099201</v>
      </c>
      <c r="AD39" s="47"/>
      <c r="AE39" s="47">
        <f t="shared" si="17"/>
        <v>679.25853599877462</v>
      </c>
      <c r="AF39" s="47"/>
      <c r="AG39" s="47">
        <f t="shared" si="18"/>
        <v>214.4261831135772</v>
      </c>
      <c r="AH39" s="47"/>
      <c r="AI39" s="47">
        <f t="shared" si="19"/>
        <v>893.68471911235179</v>
      </c>
      <c r="AJ39" s="47"/>
      <c r="AK39" s="47">
        <f t="shared" si="31"/>
        <v>8043.1624720111458</v>
      </c>
      <c r="AL39" s="47"/>
      <c r="AN39" s="54">
        <v>15</v>
      </c>
      <c r="AO39" s="54"/>
      <c r="AP39" s="56">
        <f t="shared" si="36"/>
        <v>7273.4838908806778</v>
      </c>
      <c r="AQ39" s="56"/>
      <c r="AR39" s="56">
        <f t="shared" si="20"/>
        <v>650.46448308252889</v>
      </c>
      <c r="AS39" s="56"/>
      <c r="AT39" s="56">
        <f t="shared" si="21"/>
        <v>178.80647898414998</v>
      </c>
      <c r="AU39" s="56"/>
      <c r="AV39" s="56">
        <f t="shared" si="22"/>
        <v>829.27096206667886</v>
      </c>
      <c r="AW39" s="56"/>
      <c r="AX39" s="56">
        <f t="shared" si="33"/>
        <v>6623.0194077981487</v>
      </c>
      <c r="AY39" s="56"/>
    </row>
    <row r="40" spans="1:51" x14ac:dyDescent="0.25">
      <c r="A40" s="28">
        <v>16</v>
      </c>
      <c r="B40" s="28"/>
      <c r="C40" s="32">
        <f t="shared" si="24"/>
        <v>5587.4999999999955</v>
      </c>
      <c r="D40" s="32"/>
      <c r="E40" s="32">
        <f>E25</f>
        <v>620.83333333333337</v>
      </c>
      <c r="F40" s="32"/>
      <c r="G40" s="32">
        <f>C40*E4</f>
        <v>137.35937499999989</v>
      </c>
      <c r="H40" s="32"/>
      <c r="I40" s="32">
        <f t="shared" si="25"/>
        <v>758.19270833333326</v>
      </c>
      <c r="J40" s="32"/>
      <c r="K40" s="32">
        <f t="shared" si="26"/>
        <v>4966.6666666666624</v>
      </c>
      <c r="L40" s="32"/>
      <c r="N40" s="38">
        <v>16</v>
      </c>
      <c r="O40" s="38"/>
      <c r="P40" s="40">
        <f t="shared" si="34"/>
        <v>14900</v>
      </c>
      <c r="Q40" s="40"/>
      <c r="R40" s="40">
        <f>0</f>
        <v>0</v>
      </c>
      <c r="S40" s="40"/>
      <c r="T40" s="40">
        <f t="shared" si="23"/>
        <v>366.29166666666663</v>
      </c>
      <c r="U40" s="40"/>
      <c r="V40" s="40">
        <f t="shared" si="28"/>
        <v>366.29166666666663</v>
      </c>
      <c r="W40" s="40"/>
      <c r="X40" s="40">
        <f t="shared" si="29"/>
        <v>14900</v>
      </c>
      <c r="Y40" s="40"/>
      <c r="AA40" s="46">
        <v>16</v>
      </c>
      <c r="AB40" s="46"/>
      <c r="AC40" s="48">
        <f t="shared" si="35"/>
        <v>8043.1624720111458</v>
      </c>
      <c r="AD40" s="48"/>
      <c r="AE40" s="48">
        <f t="shared" si="17"/>
        <v>717.92672435358986</v>
      </c>
      <c r="AF40" s="48"/>
      <c r="AG40" s="48">
        <f t="shared" si="18"/>
        <v>197.72774410360734</v>
      </c>
      <c r="AH40" s="48"/>
      <c r="AI40" s="48">
        <f t="shared" si="19"/>
        <v>915.65446845719714</v>
      </c>
      <c r="AJ40" s="48"/>
      <c r="AK40" s="48">
        <f t="shared" si="31"/>
        <v>7325.2357476575562</v>
      </c>
      <c r="AL40" s="48"/>
      <c r="AN40" s="55">
        <v>16</v>
      </c>
      <c r="AO40" s="55"/>
      <c r="AP40" s="57">
        <f t="shared" si="36"/>
        <v>6623.0194077981487</v>
      </c>
      <c r="AQ40" s="57"/>
      <c r="AR40" s="57">
        <f t="shared" si="20"/>
        <v>666.45506829164106</v>
      </c>
      <c r="AS40" s="57"/>
      <c r="AT40" s="57">
        <f t="shared" si="21"/>
        <v>162.81589377503781</v>
      </c>
      <c r="AU40" s="57"/>
      <c r="AV40" s="57">
        <f t="shared" si="22"/>
        <v>829.27096206667886</v>
      </c>
      <c r="AW40" s="57"/>
      <c r="AX40" s="57">
        <f t="shared" si="33"/>
        <v>5956.5643395065072</v>
      </c>
      <c r="AY40" s="57"/>
    </row>
    <row r="41" spans="1:51" x14ac:dyDescent="0.25">
      <c r="A41" s="27">
        <v>17</v>
      </c>
      <c r="B41" s="27"/>
      <c r="C41" s="31">
        <f t="shared" si="24"/>
        <v>4966.6666666666624</v>
      </c>
      <c r="D41" s="31"/>
      <c r="E41" s="31">
        <f>E25</f>
        <v>620.83333333333337</v>
      </c>
      <c r="F41" s="31"/>
      <c r="G41" s="31">
        <f>C41*E4</f>
        <v>122.09722222222211</v>
      </c>
      <c r="H41" s="31"/>
      <c r="I41" s="31">
        <f t="shared" si="25"/>
        <v>742.93055555555543</v>
      </c>
      <c r="J41" s="31"/>
      <c r="K41" s="31">
        <f t="shared" si="26"/>
        <v>4345.8333333333294</v>
      </c>
      <c r="L41" s="31"/>
      <c r="N41" s="37">
        <v>17</v>
      </c>
      <c r="O41" s="37"/>
      <c r="P41" s="39">
        <f t="shared" si="34"/>
        <v>14900</v>
      </c>
      <c r="Q41" s="39"/>
      <c r="R41" s="39">
        <f>0</f>
        <v>0</v>
      </c>
      <c r="S41" s="39"/>
      <c r="T41" s="39">
        <f t="shared" si="23"/>
        <v>366.29166666666663</v>
      </c>
      <c r="U41" s="39"/>
      <c r="V41" s="39">
        <f t="shared" si="28"/>
        <v>366.29166666666663</v>
      </c>
      <c r="W41" s="39"/>
      <c r="X41" s="39">
        <f t="shared" si="29"/>
        <v>14900</v>
      </c>
      <c r="Y41" s="39"/>
      <c r="AA41" s="45">
        <v>17</v>
      </c>
      <c r="AB41" s="45"/>
      <c r="AC41" s="47">
        <f t="shared" si="35"/>
        <v>7325.2357476575562</v>
      </c>
      <c r="AD41" s="47"/>
      <c r="AE41" s="47">
        <f t="shared" si="17"/>
        <v>758.08559534352173</v>
      </c>
      <c r="AF41" s="47"/>
      <c r="AG41" s="47">
        <f t="shared" si="18"/>
        <v>180.07871212991492</v>
      </c>
      <c r="AH41" s="47"/>
      <c r="AI41" s="47">
        <f t="shared" si="19"/>
        <v>938.16430747343668</v>
      </c>
      <c r="AJ41" s="47"/>
      <c r="AK41" s="47">
        <f t="shared" si="31"/>
        <v>6567.1501523140341</v>
      </c>
      <c r="AL41" s="47"/>
      <c r="AN41" s="54">
        <v>17</v>
      </c>
      <c r="AO41" s="54"/>
      <c r="AP41" s="56">
        <f t="shared" si="36"/>
        <v>5956.5643395065072</v>
      </c>
      <c r="AQ41" s="56"/>
      <c r="AR41" s="56">
        <f t="shared" si="20"/>
        <v>682.83875538714392</v>
      </c>
      <c r="AS41" s="56"/>
      <c r="AT41" s="56">
        <f t="shared" si="21"/>
        <v>146.43220667953497</v>
      </c>
      <c r="AU41" s="56"/>
      <c r="AV41" s="56">
        <f t="shared" si="22"/>
        <v>829.27096206667886</v>
      </c>
      <c r="AW41" s="56"/>
      <c r="AX41" s="56">
        <f t="shared" si="33"/>
        <v>5273.7255841193637</v>
      </c>
      <c r="AY41" s="56"/>
    </row>
    <row r="42" spans="1:51" x14ac:dyDescent="0.25">
      <c r="A42" s="28">
        <v>18</v>
      </c>
      <c r="B42" s="28"/>
      <c r="C42" s="32">
        <f t="shared" si="24"/>
        <v>4345.8333333333294</v>
      </c>
      <c r="D42" s="32"/>
      <c r="E42" s="32">
        <f>E25</f>
        <v>620.83333333333337</v>
      </c>
      <c r="F42" s="32"/>
      <c r="G42" s="32">
        <f>C42*E4</f>
        <v>106.83506944444434</v>
      </c>
      <c r="H42" s="32"/>
      <c r="I42" s="32">
        <f t="shared" si="25"/>
        <v>727.66840277777771</v>
      </c>
      <c r="J42" s="32"/>
      <c r="K42" s="32">
        <f t="shared" si="26"/>
        <v>3724.9999999999959</v>
      </c>
      <c r="L42" s="32"/>
      <c r="N42" s="38">
        <v>18</v>
      </c>
      <c r="O42" s="38"/>
      <c r="P42" s="40">
        <f t="shared" si="34"/>
        <v>14900</v>
      </c>
      <c r="Q42" s="40"/>
      <c r="R42" s="40">
        <f>0</f>
        <v>0</v>
      </c>
      <c r="S42" s="40"/>
      <c r="T42" s="40">
        <f t="shared" si="23"/>
        <v>366.29166666666663</v>
      </c>
      <c r="U42" s="40"/>
      <c r="V42" s="40">
        <f t="shared" si="28"/>
        <v>366.29166666666663</v>
      </c>
      <c r="W42" s="40"/>
      <c r="X42" s="40">
        <f t="shared" si="29"/>
        <v>14900</v>
      </c>
      <c r="Y42" s="40"/>
      <c r="AA42" s="46">
        <v>18</v>
      </c>
      <c r="AB42" s="46"/>
      <c r="AC42" s="48">
        <f t="shared" si="35"/>
        <v>6567.1501523140341</v>
      </c>
      <c r="AD42" s="48"/>
      <c r="AE42" s="48">
        <f t="shared" si="17"/>
        <v>799.78507212110526</v>
      </c>
      <c r="AF42" s="48"/>
      <c r="AG42" s="48">
        <f t="shared" si="18"/>
        <v>161.44244124438666</v>
      </c>
      <c r="AH42" s="48"/>
      <c r="AI42" s="48">
        <f t="shared" si="19"/>
        <v>961.22751336549197</v>
      </c>
      <c r="AJ42" s="48"/>
      <c r="AK42" s="48">
        <f t="shared" si="31"/>
        <v>5767.3650801929289</v>
      </c>
      <c r="AL42" s="48"/>
      <c r="AN42" s="55">
        <v>18</v>
      </c>
      <c r="AO42" s="55"/>
      <c r="AP42" s="57">
        <f t="shared" si="36"/>
        <v>5273.7255841193637</v>
      </c>
      <c r="AQ42" s="57"/>
      <c r="AR42" s="57">
        <f t="shared" si="20"/>
        <v>699.62520812374453</v>
      </c>
      <c r="AS42" s="57"/>
      <c r="AT42" s="57">
        <f t="shared" si="21"/>
        <v>129.64575394293436</v>
      </c>
      <c r="AU42" s="57"/>
      <c r="AV42" s="57">
        <f t="shared" si="22"/>
        <v>829.27096206667886</v>
      </c>
      <c r="AW42" s="57"/>
      <c r="AX42" s="57">
        <f t="shared" si="33"/>
        <v>4574.1003759956193</v>
      </c>
      <c r="AY42" s="57"/>
    </row>
    <row r="43" spans="1:51" x14ac:dyDescent="0.25">
      <c r="A43" s="27">
        <v>19</v>
      </c>
      <c r="B43" s="27"/>
      <c r="C43" s="31">
        <f t="shared" si="24"/>
        <v>3724.9999999999959</v>
      </c>
      <c r="D43" s="31"/>
      <c r="E43" s="31">
        <f>E25</f>
        <v>620.83333333333337</v>
      </c>
      <c r="F43" s="31"/>
      <c r="G43" s="31">
        <f>C43*E4</f>
        <v>91.572916666666558</v>
      </c>
      <c r="H43" s="31"/>
      <c r="I43" s="31">
        <f t="shared" si="25"/>
        <v>712.40624999999989</v>
      </c>
      <c r="J43" s="31"/>
      <c r="K43" s="31">
        <f t="shared" si="26"/>
        <v>3104.1666666666624</v>
      </c>
      <c r="L43" s="31"/>
      <c r="N43" s="37">
        <v>19</v>
      </c>
      <c r="O43" s="37"/>
      <c r="P43" s="39">
        <f t="shared" si="34"/>
        <v>14900</v>
      </c>
      <c r="Q43" s="39"/>
      <c r="R43" s="39">
        <f>0</f>
        <v>0</v>
      </c>
      <c r="S43" s="39"/>
      <c r="T43" s="39">
        <f t="shared" si="23"/>
        <v>366.29166666666663</v>
      </c>
      <c r="U43" s="39"/>
      <c r="V43" s="39">
        <f t="shared" si="28"/>
        <v>366.29166666666663</v>
      </c>
      <c r="W43" s="39"/>
      <c r="X43" s="39">
        <f t="shared" si="29"/>
        <v>14900</v>
      </c>
      <c r="Y43" s="39"/>
      <c r="AA43" s="45">
        <v>19</v>
      </c>
      <c r="AB43" s="45"/>
      <c r="AC43" s="47">
        <f t="shared" si="35"/>
        <v>5767.3650801929289</v>
      </c>
      <c r="AD43" s="47"/>
      <c r="AE43" s="47">
        <f t="shared" si="17"/>
        <v>843.07663151431768</v>
      </c>
      <c r="AF43" s="47"/>
      <c r="AG43" s="47">
        <f t="shared" si="18"/>
        <v>141.78105822140949</v>
      </c>
      <c r="AH43" s="47"/>
      <c r="AI43" s="47">
        <f t="shared" si="19"/>
        <v>984.85768973572715</v>
      </c>
      <c r="AJ43" s="47"/>
      <c r="AK43" s="47">
        <f t="shared" si="31"/>
        <v>4924.2884486786115</v>
      </c>
      <c r="AL43" s="47"/>
      <c r="AN43" s="54">
        <v>19</v>
      </c>
      <c r="AO43" s="54"/>
      <c r="AP43" s="56">
        <f t="shared" si="36"/>
        <v>4574.1003759956193</v>
      </c>
      <c r="AQ43" s="56"/>
      <c r="AR43" s="56">
        <f t="shared" si="20"/>
        <v>716.82432782345325</v>
      </c>
      <c r="AS43" s="56"/>
      <c r="AT43" s="56">
        <f t="shared" si="21"/>
        <v>112.44663424322563</v>
      </c>
      <c r="AU43" s="56"/>
      <c r="AV43" s="56">
        <f t="shared" si="22"/>
        <v>829.27096206667886</v>
      </c>
      <c r="AW43" s="56"/>
      <c r="AX43" s="56">
        <f t="shared" si="33"/>
        <v>3857.2760481721662</v>
      </c>
      <c r="AY43" s="56"/>
    </row>
    <row r="44" spans="1:51" x14ac:dyDescent="0.25">
      <c r="A44" s="28">
        <v>20</v>
      </c>
      <c r="B44" s="28"/>
      <c r="C44" s="32">
        <f t="shared" si="24"/>
        <v>3104.1666666666624</v>
      </c>
      <c r="D44" s="32"/>
      <c r="E44" s="32">
        <f>E25</f>
        <v>620.83333333333337</v>
      </c>
      <c r="F44" s="32"/>
      <c r="G44" s="32">
        <f>C44*E4</f>
        <v>76.310763888888786</v>
      </c>
      <c r="H44" s="32"/>
      <c r="I44" s="32">
        <f t="shared" si="25"/>
        <v>697.14409722222217</v>
      </c>
      <c r="J44" s="32"/>
      <c r="K44" s="32">
        <f t="shared" si="26"/>
        <v>2483.3333333333289</v>
      </c>
      <c r="L44" s="32"/>
      <c r="N44" s="38">
        <v>20</v>
      </c>
      <c r="O44" s="38"/>
      <c r="P44" s="40">
        <f t="shared" si="34"/>
        <v>14900</v>
      </c>
      <c r="Q44" s="40"/>
      <c r="R44" s="40">
        <f>0</f>
        <v>0</v>
      </c>
      <c r="S44" s="40"/>
      <c r="T44" s="40">
        <f t="shared" si="23"/>
        <v>366.29166666666663</v>
      </c>
      <c r="U44" s="40"/>
      <c r="V44" s="40">
        <f t="shared" si="28"/>
        <v>366.29166666666663</v>
      </c>
      <c r="W44" s="40"/>
      <c r="X44" s="40">
        <f t="shared" si="29"/>
        <v>14900</v>
      </c>
      <c r="Y44" s="40"/>
      <c r="AA44" s="46">
        <v>20</v>
      </c>
      <c r="AB44" s="46"/>
      <c r="AC44" s="48">
        <f t="shared" si="35"/>
        <v>4924.2884486786115</v>
      </c>
      <c r="AD44" s="48"/>
      <c r="AE44" s="48">
        <f t="shared" si="17"/>
        <v>888.01335024504806</v>
      </c>
      <c r="AF44" s="48"/>
      <c r="AG44" s="48">
        <f t="shared" si="18"/>
        <v>121.05542436334919</v>
      </c>
      <c r="AH44" s="48"/>
      <c r="AI44" s="48">
        <f t="shared" si="19"/>
        <v>1009.0687746083972</v>
      </c>
      <c r="AJ44" s="48"/>
      <c r="AK44" s="48">
        <f t="shared" si="31"/>
        <v>4036.2750984335635</v>
      </c>
      <c r="AL44" s="48"/>
      <c r="AN44" s="55">
        <v>20</v>
      </c>
      <c r="AO44" s="55"/>
      <c r="AP44" s="57">
        <f t="shared" si="36"/>
        <v>3857.2760481721662</v>
      </c>
      <c r="AQ44" s="57"/>
      <c r="AR44" s="57">
        <f t="shared" si="20"/>
        <v>734.44625921577972</v>
      </c>
      <c r="AS44" s="57"/>
      <c r="AT44" s="57">
        <f t="shared" si="21"/>
        <v>94.824702850899087</v>
      </c>
      <c r="AU44" s="57"/>
      <c r="AV44" s="57">
        <f t="shared" si="22"/>
        <v>829.27096206667886</v>
      </c>
      <c r="AW44" s="57"/>
      <c r="AX44" s="57">
        <f t="shared" si="33"/>
        <v>3122.8297889563864</v>
      </c>
      <c r="AY44" s="57"/>
    </row>
    <row r="45" spans="1:51" x14ac:dyDescent="0.25">
      <c r="A45" s="27">
        <v>21</v>
      </c>
      <c r="B45" s="27"/>
      <c r="C45" s="31">
        <f t="shared" si="24"/>
        <v>2483.3333333333289</v>
      </c>
      <c r="D45" s="31"/>
      <c r="E45" s="31">
        <f>E25</f>
        <v>620.83333333333337</v>
      </c>
      <c r="F45" s="31"/>
      <c r="G45" s="31">
        <f>C45*E4</f>
        <v>61.048611111111001</v>
      </c>
      <c r="H45" s="31"/>
      <c r="I45" s="31">
        <f t="shared" si="25"/>
        <v>681.88194444444434</v>
      </c>
      <c r="J45" s="31"/>
      <c r="K45" s="31">
        <f t="shared" si="26"/>
        <v>1862.4999999999955</v>
      </c>
      <c r="L45" s="31"/>
      <c r="N45" s="37">
        <v>21</v>
      </c>
      <c r="O45" s="37"/>
      <c r="P45" s="39">
        <f t="shared" si="34"/>
        <v>14900</v>
      </c>
      <c r="Q45" s="39"/>
      <c r="R45" s="39">
        <f>0</f>
        <v>0</v>
      </c>
      <c r="S45" s="39"/>
      <c r="T45" s="39">
        <f t="shared" si="23"/>
        <v>366.29166666666663</v>
      </c>
      <c r="U45" s="39"/>
      <c r="V45" s="39">
        <f t="shared" si="28"/>
        <v>366.29166666666663</v>
      </c>
      <c r="W45" s="39"/>
      <c r="X45" s="39">
        <f t="shared" si="29"/>
        <v>14900</v>
      </c>
      <c r="Y45" s="39"/>
      <c r="AA45" s="45">
        <v>21</v>
      </c>
      <c r="AB45" s="45"/>
      <c r="AC45" s="47">
        <f t="shared" si="35"/>
        <v>4036.2750984335635</v>
      </c>
      <c r="AD45" s="47"/>
      <c r="AE45" s="47">
        <f t="shared" si="17"/>
        <v>934.64995248102855</v>
      </c>
      <c r="AF45" s="47"/>
      <c r="AG45" s="47">
        <f t="shared" si="18"/>
        <v>99.225096169825093</v>
      </c>
      <c r="AH45" s="47"/>
      <c r="AI45" s="47">
        <f t="shared" si="19"/>
        <v>1033.8750486508536</v>
      </c>
      <c r="AJ45" s="47"/>
      <c r="AK45" s="47">
        <f t="shared" si="31"/>
        <v>3101.6251459525347</v>
      </c>
      <c r="AL45" s="47"/>
      <c r="AN45" s="54">
        <v>21</v>
      </c>
      <c r="AO45" s="54"/>
      <c r="AP45" s="56">
        <f t="shared" si="36"/>
        <v>3122.8297889563864</v>
      </c>
      <c r="AQ45" s="56"/>
      <c r="AR45" s="56">
        <f t="shared" si="20"/>
        <v>752.501396421501</v>
      </c>
      <c r="AS45" s="56"/>
      <c r="AT45" s="56">
        <f t="shared" si="21"/>
        <v>76.769565645177835</v>
      </c>
      <c r="AU45" s="56"/>
      <c r="AV45" s="56">
        <f t="shared" si="22"/>
        <v>829.27096206667886</v>
      </c>
      <c r="AW45" s="56"/>
      <c r="AX45" s="56">
        <f t="shared" si="33"/>
        <v>2370.3283925348856</v>
      </c>
      <c r="AY45" s="56"/>
    </row>
    <row r="46" spans="1:51" x14ac:dyDescent="0.25">
      <c r="A46" s="28">
        <v>22</v>
      </c>
      <c r="B46" s="28"/>
      <c r="C46" s="32">
        <f t="shared" si="24"/>
        <v>1862.4999999999955</v>
      </c>
      <c r="D46" s="32"/>
      <c r="E46" s="32">
        <f>E25</f>
        <v>620.83333333333337</v>
      </c>
      <c r="F46" s="32"/>
      <c r="G46" s="32">
        <f>C46*E4</f>
        <v>45.786458333333222</v>
      </c>
      <c r="H46" s="32"/>
      <c r="I46" s="32">
        <f t="shared" si="25"/>
        <v>666.61979166666663</v>
      </c>
      <c r="J46" s="32"/>
      <c r="K46" s="32">
        <f t="shared" si="26"/>
        <v>1241.666666666662</v>
      </c>
      <c r="L46" s="32"/>
      <c r="N46" s="38">
        <v>22</v>
      </c>
      <c r="O46" s="38"/>
      <c r="P46" s="40">
        <f t="shared" si="34"/>
        <v>14900</v>
      </c>
      <c r="Q46" s="40"/>
      <c r="R46" s="40">
        <f>0</f>
        <v>0</v>
      </c>
      <c r="S46" s="40"/>
      <c r="T46" s="40">
        <f t="shared" si="23"/>
        <v>366.29166666666663</v>
      </c>
      <c r="U46" s="40"/>
      <c r="V46" s="40">
        <f t="shared" si="28"/>
        <v>366.29166666666663</v>
      </c>
      <c r="W46" s="40"/>
      <c r="X46" s="40">
        <f t="shared" si="29"/>
        <v>14900</v>
      </c>
      <c r="Y46" s="40"/>
      <c r="AA46" s="46">
        <v>22</v>
      </c>
      <c r="AB46" s="46"/>
      <c r="AC46" s="48">
        <f t="shared" si="35"/>
        <v>3101.6251459525347</v>
      </c>
      <c r="AD46" s="48"/>
      <c r="AE46" s="48">
        <f t="shared" si="17"/>
        <v>983.04285875885421</v>
      </c>
      <c r="AF46" s="48"/>
      <c r="AG46" s="48">
        <f t="shared" si="18"/>
        <v>76.248284837999805</v>
      </c>
      <c r="AH46" s="48"/>
      <c r="AI46" s="48">
        <f t="shared" si="19"/>
        <v>1059.291143596854</v>
      </c>
      <c r="AJ46" s="48"/>
      <c r="AK46" s="48">
        <f t="shared" si="31"/>
        <v>2118.5822871936807</v>
      </c>
      <c r="AL46" s="48"/>
      <c r="AN46" s="55">
        <v>22</v>
      </c>
      <c r="AO46" s="55"/>
      <c r="AP46" s="57">
        <f t="shared" si="36"/>
        <v>2370.3283925348856</v>
      </c>
      <c r="AQ46" s="57"/>
      <c r="AR46" s="57">
        <f t="shared" si="20"/>
        <v>771.00038908352963</v>
      </c>
      <c r="AS46" s="57"/>
      <c r="AT46" s="57">
        <f t="shared" si="21"/>
        <v>58.270572983149265</v>
      </c>
      <c r="AU46" s="57"/>
      <c r="AV46" s="57">
        <f t="shared" si="22"/>
        <v>829.27096206667886</v>
      </c>
      <c r="AW46" s="57"/>
      <c r="AX46" s="57">
        <f t="shared" si="33"/>
        <v>1599.3280034513559</v>
      </c>
      <c r="AY46" s="57"/>
    </row>
    <row r="47" spans="1:51" x14ac:dyDescent="0.25">
      <c r="A47" s="27">
        <v>23</v>
      </c>
      <c r="B47" s="27"/>
      <c r="C47" s="31">
        <f t="shared" si="24"/>
        <v>1241.666666666662</v>
      </c>
      <c r="D47" s="31"/>
      <c r="E47" s="31">
        <f>E25</f>
        <v>620.83333333333337</v>
      </c>
      <c r="F47" s="31"/>
      <c r="G47" s="31">
        <f>C47*E4</f>
        <v>30.52430555555544</v>
      </c>
      <c r="H47" s="31"/>
      <c r="I47" s="31">
        <f t="shared" si="25"/>
        <v>651.3576388888888</v>
      </c>
      <c r="J47" s="31"/>
      <c r="K47" s="31">
        <f t="shared" si="26"/>
        <v>620.8333333333286</v>
      </c>
      <c r="L47" s="31"/>
      <c r="N47" s="37">
        <v>23</v>
      </c>
      <c r="O47" s="37"/>
      <c r="P47" s="39">
        <f t="shared" si="34"/>
        <v>14900</v>
      </c>
      <c r="Q47" s="39"/>
      <c r="R47" s="39">
        <f>0</f>
        <v>0</v>
      </c>
      <c r="S47" s="39"/>
      <c r="T47" s="39">
        <f t="shared" si="23"/>
        <v>366.29166666666663</v>
      </c>
      <c r="U47" s="39"/>
      <c r="V47" s="39">
        <f t="shared" si="28"/>
        <v>366.29166666666663</v>
      </c>
      <c r="W47" s="39"/>
      <c r="X47" s="39">
        <f t="shared" si="29"/>
        <v>14900</v>
      </c>
      <c r="Y47" s="39"/>
      <c r="AA47" s="45">
        <v>23</v>
      </c>
      <c r="AB47" s="45"/>
      <c r="AC47" s="47">
        <f t="shared" si="35"/>
        <v>2118.5822871936807</v>
      </c>
      <c r="AD47" s="47"/>
      <c r="AE47" s="47">
        <f t="shared" si="17"/>
        <v>1033.2502363167655</v>
      </c>
      <c r="AF47" s="47"/>
      <c r="AG47" s="47">
        <f t="shared" si="18"/>
        <v>52.081814560177982</v>
      </c>
      <c r="AH47" s="47"/>
      <c r="AI47" s="47">
        <f t="shared" si="19"/>
        <v>1085.3320508769434</v>
      </c>
      <c r="AJ47" s="47"/>
      <c r="AK47" s="47">
        <f t="shared" si="31"/>
        <v>1085.3320508769152</v>
      </c>
      <c r="AL47" s="47"/>
      <c r="AN47" s="54">
        <v>23</v>
      </c>
      <c r="AO47" s="54"/>
      <c r="AP47" s="56">
        <f t="shared" si="36"/>
        <v>1599.3280034513559</v>
      </c>
      <c r="AQ47" s="56"/>
      <c r="AR47" s="56">
        <f t="shared" si="20"/>
        <v>789.95414864849965</v>
      </c>
      <c r="AS47" s="56"/>
      <c r="AT47" s="56">
        <f t="shared" si="21"/>
        <v>39.316813418179166</v>
      </c>
      <c r="AU47" s="56"/>
      <c r="AV47" s="56">
        <f t="shared" si="22"/>
        <v>829.27096206667886</v>
      </c>
      <c r="AW47" s="56"/>
      <c r="AX47" s="56">
        <f t="shared" si="33"/>
        <v>809.37385480285627</v>
      </c>
      <c r="AY47" s="56"/>
    </row>
    <row r="48" spans="1:51" x14ac:dyDescent="0.25">
      <c r="A48" s="28">
        <v>24</v>
      </c>
      <c r="B48" s="28"/>
      <c r="C48" s="32">
        <f t="shared" si="24"/>
        <v>620.8333333333286</v>
      </c>
      <c r="D48" s="32"/>
      <c r="E48" s="32">
        <f>E25</f>
        <v>620.83333333333337</v>
      </c>
      <c r="F48" s="32"/>
      <c r="G48" s="32">
        <f>C48*E4</f>
        <v>15.262152777777661</v>
      </c>
      <c r="H48" s="32"/>
      <c r="I48" s="32">
        <f t="shared" si="25"/>
        <v>636.09548611111109</v>
      </c>
      <c r="J48" s="32"/>
      <c r="K48" s="32">
        <f t="shared" si="26"/>
        <v>-4.7748471843078732E-12</v>
      </c>
      <c r="L48" s="32"/>
      <c r="N48" s="38">
        <v>24</v>
      </c>
      <c r="O48" s="38"/>
      <c r="P48" s="40">
        <f t="shared" si="34"/>
        <v>14900</v>
      </c>
      <c r="Q48" s="40"/>
      <c r="R48" s="40">
        <f>C4</f>
        <v>14900</v>
      </c>
      <c r="S48" s="40"/>
      <c r="T48" s="40">
        <f t="shared" si="23"/>
        <v>366.29166666666663</v>
      </c>
      <c r="U48" s="40"/>
      <c r="V48" s="40">
        <f t="shared" si="28"/>
        <v>15266.291666666666</v>
      </c>
      <c r="W48" s="40"/>
      <c r="X48" s="40">
        <f t="shared" si="29"/>
        <v>0</v>
      </c>
      <c r="Y48" s="40"/>
      <c r="AA48" s="46">
        <v>24</v>
      </c>
      <c r="AB48" s="46"/>
      <c r="AC48" s="48">
        <f t="shared" si="35"/>
        <v>1085.3320508769152</v>
      </c>
      <c r="AD48" s="48"/>
      <c r="AE48" s="48">
        <f t="shared" si="17"/>
        <v>1085.3320508769443</v>
      </c>
      <c r="AF48" s="48"/>
      <c r="AG48" s="48">
        <f t="shared" si="18"/>
        <v>26.681079584057496</v>
      </c>
      <c r="AH48" s="48"/>
      <c r="AI48" s="48">
        <f>($AC$25/24)*((1+$E$4)^AA48)</f>
        <v>1112.0131304610018</v>
      </c>
      <c r="AJ48" s="48"/>
      <c r="AK48" s="48">
        <f t="shared" si="31"/>
        <v>-2.9103830456733704E-11</v>
      </c>
      <c r="AL48" s="48"/>
      <c r="AN48" s="55">
        <v>24</v>
      </c>
      <c r="AO48" s="55"/>
      <c r="AP48" s="57">
        <f t="shared" si="36"/>
        <v>809.37385480285627</v>
      </c>
      <c r="AQ48" s="57"/>
      <c r="AR48" s="57">
        <f t="shared" si="20"/>
        <v>809.37385480277533</v>
      </c>
      <c r="AS48" s="57"/>
      <c r="AT48" s="57">
        <f t="shared" si="21"/>
        <v>19.89710726390355</v>
      </c>
      <c r="AU48" s="57"/>
      <c r="AV48" s="57">
        <f>$AP$25*($E$4/(1-((1+$E$4)^(-24))))</f>
        <v>829.27096206667886</v>
      </c>
      <c r="AW48" s="57"/>
      <c r="AX48" s="57">
        <f t="shared" si="33"/>
        <v>8.0945028457790613E-11</v>
      </c>
      <c r="AY48" s="57"/>
    </row>
    <row r="49" spans="1:51" ht="15.75" x14ac:dyDescent="0.3">
      <c r="A49" s="34" t="s">
        <v>38</v>
      </c>
      <c r="B49" s="34"/>
      <c r="C49" s="34"/>
      <c r="D49" s="34"/>
      <c r="E49" s="34"/>
      <c r="F49" s="34"/>
      <c r="G49" s="33">
        <f>SUM(G25:H48)</f>
        <v>4578.6458333333312</v>
      </c>
      <c r="H49" s="27"/>
      <c r="I49" s="33">
        <f>I25+I26+I27+I28+I29+I30+I31+I32+I33+I34+I35+I36+I37+I38+I39+I40+I41+I42+I43+I44+I45+I46+I47+I48</f>
        <v>19478.645833333336</v>
      </c>
      <c r="J49" s="27"/>
      <c r="K49" s="5"/>
      <c r="L49" s="5"/>
      <c r="N49" s="42" t="s">
        <v>38</v>
      </c>
      <c r="O49" s="42"/>
      <c r="P49" s="42"/>
      <c r="Q49" s="42"/>
      <c r="R49" s="42"/>
      <c r="S49" s="42"/>
      <c r="T49" s="41">
        <f>SUM(T25:U48)</f>
        <v>8791.0000000000018</v>
      </c>
      <c r="U49" s="37"/>
      <c r="V49" s="41">
        <f>V25+V26+V27+V28+V29+V30+V31+V32+V33+V34+V35+V36+V37+V38+V39+V40+V41+V42+V43+V44+V45+V46+V47+V48</f>
        <v>23691</v>
      </c>
      <c r="W49" s="37"/>
      <c r="X49" s="6"/>
      <c r="Y49" s="6"/>
      <c r="AA49" s="51" t="s">
        <v>38</v>
      </c>
      <c r="AB49" s="51"/>
      <c r="AC49" s="51"/>
      <c r="AD49" s="51"/>
      <c r="AE49" s="51"/>
      <c r="AF49" s="51"/>
      <c r="AG49" s="49">
        <f>SUM(AG25:AH48)</f>
        <v>5571.3749345242459</v>
      </c>
      <c r="AH49" s="45"/>
      <c r="AI49" s="49">
        <f>AI25+AI26+AI27+AI28+AI29+AI30+AI31+AI32+AI33+AI34+AI35+AI36+AI37+AI38+AI39+AI40+AI41+AI42+AI43+AI44+AI45+AI46+AI47+AI48</f>
        <v>20471.374934524269</v>
      </c>
      <c r="AJ49" s="45"/>
      <c r="AK49" s="7"/>
      <c r="AL49" s="7"/>
      <c r="AN49" s="59" t="s">
        <v>38</v>
      </c>
      <c r="AO49" s="59"/>
      <c r="AP49" s="59"/>
      <c r="AQ49" s="59"/>
      <c r="AR49" s="59"/>
      <c r="AS49" s="59"/>
      <c r="AT49" s="58">
        <f>SUM(AT25:AU48)</f>
        <v>5002.50308960037</v>
      </c>
      <c r="AU49" s="54"/>
      <c r="AV49" s="58">
        <f>AV25+AV26+AV27+AV28+AV29+AV30+AV31+AV32+AV33+AV34+AV35+AV36+AV37+AV38+AV39+AV40+AV41+AV42+AV43+AV44+AV45+AV46+AV47+AV48</f>
        <v>19902.503089600297</v>
      </c>
      <c r="AW49" s="54"/>
      <c r="AX49" s="8"/>
      <c r="AY49" s="8"/>
    </row>
    <row r="50" spans="1:51" x14ac:dyDescent="0.25">
      <c r="AA50" s="3"/>
      <c r="AB50" s="3"/>
      <c r="AC50" s="3"/>
      <c r="AD50" s="3"/>
      <c r="AE50" s="3"/>
      <c r="AF50" s="3"/>
      <c r="AG50" s="3"/>
      <c r="AH50" s="3"/>
      <c r="AI50" s="3"/>
      <c r="AJ50" s="3"/>
      <c r="AK50" s="3"/>
      <c r="AL50" s="3"/>
      <c r="AN50" s="3"/>
      <c r="AO50" s="3"/>
      <c r="AP50" s="3"/>
      <c r="AQ50" s="3"/>
      <c r="AR50" s="3"/>
      <c r="AS50" s="3"/>
      <c r="AT50" s="3"/>
      <c r="AU50" s="3"/>
      <c r="AV50" s="3"/>
      <c r="AW50" s="3"/>
      <c r="AX50" s="3"/>
      <c r="AY50" s="3"/>
    </row>
    <row r="51" spans="1:51" ht="15.75" x14ac:dyDescent="0.3">
      <c r="A51" s="34" t="s">
        <v>39</v>
      </c>
      <c r="B51" s="34"/>
      <c r="C51" s="34"/>
      <c r="D51" s="34"/>
      <c r="E51" s="34"/>
      <c r="F51" s="34"/>
      <c r="G51" s="34"/>
      <c r="H51" s="34"/>
      <c r="I51" s="34"/>
      <c r="J51" s="34"/>
      <c r="K51" s="34"/>
      <c r="L51" s="34"/>
      <c r="N51" s="42" t="s">
        <v>39</v>
      </c>
      <c r="O51" s="42"/>
      <c r="P51" s="42"/>
      <c r="Q51" s="42"/>
      <c r="R51" s="42"/>
      <c r="S51" s="42"/>
      <c r="T51" s="42"/>
      <c r="U51" s="42"/>
      <c r="V51" s="42"/>
      <c r="W51" s="42"/>
      <c r="X51" s="42"/>
      <c r="Y51" s="42"/>
      <c r="AA51" s="51" t="s">
        <v>39</v>
      </c>
      <c r="AB51" s="51"/>
      <c r="AC51" s="51"/>
      <c r="AD51" s="51"/>
      <c r="AE51" s="51"/>
      <c r="AF51" s="51"/>
      <c r="AG51" s="51"/>
      <c r="AH51" s="51"/>
      <c r="AI51" s="51"/>
      <c r="AJ51" s="51"/>
      <c r="AK51" s="51"/>
      <c r="AL51" s="51"/>
      <c r="AN51" s="59" t="s">
        <v>39</v>
      </c>
      <c r="AO51" s="59"/>
      <c r="AP51" s="59"/>
      <c r="AQ51" s="59"/>
      <c r="AR51" s="59"/>
      <c r="AS51" s="59"/>
      <c r="AT51" s="59"/>
      <c r="AU51" s="59"/>
      <c r="AV51" s="59"/>
      <c r="AW51" s="59"/>
      <c r="AX51" s="59"/>
      <c r="AY51" s="59"/>
    </row>
    <row r="52" spans="1:51" x14ac:dyDescent="0.25">
      <c r="A52" s="28" t="s">
        <v>29</v>
      </c>
      <c r="B52" s="28"/>
      <c r="C52" s="28" t="s">
        <v>30</v>
      </c>
      <c r="D52" s="28"/>
      <c r="E52" s="28" t="s">
        <v>31</v>
      </c>
      <c r="F52" s="28"/>
      <c r="G52" s="28" t="s">
        <v>32</v>
      </c>
      <c r="H52" s="28"/>
      <c r="I52" s="28" t="s">
        <v>33</v>
      </c>
      <c r="J52" s="28"/>
      <c r="K52" s="28" t="s">
        <v>40</v>
      </c>
      <c r="L52" s="28"/>
      <c r="N52" s="38" t="s">
        <v>29</v>
      </c>
      <c r="O52" s="38"/>
      <c r="P52" s="38" t="s">
        <v>30</v>
      </c>
      <c r="Q52" s="38"/>
      <c r="R52" s="38" t="s">
        <v>31</v>
      </c>
      <c r="S52" s="38"/>
      <c r="T52" s="38" t="s">
        <v>32</v>
      </c>
      <c r="U52" s="38"/>
      <c r="V52" s="38" t="s">
        <v>33</v>
      </c>
      <c r="W52" s="38"/>
      <c r="X52" s="38" t="s">
        <v>40</v>
      </c>
      <c r="Y52" s="38"/>
      <c r="AA52" s="46" t="s">
        <v>29</v>
      </c>
      <c r="AB52" s="46"/>
      <c r="AC52" s="46" t="s">
        <v>30</v>
      </c>
      <c r="AD52" s="46"/>
      <c r="AE52" s="46" t="s">
        <v>31</v>
      </c>
      <c r="AF52" s="46"/>
      <c r="AG52" s="46" t="s">
        <v>32</v>
      </c>
      <c r="AH52" s="46"/>
      <c r="AI52" s="46" t="s">
        <v>33</v>
      </c>
      <c r="AJ52" s="46"/>
      <c r="AK52" s="46" t="s">
        <v>40</v>
      </c>
      <c r="AL52" s="46"/>
      <c r="AN52" s="55" t="s">
        <v>29</v>
      </c>
      <c r="AO52" s="55"/>
      <c r="AP52" s="55" t="s">
        <v>30</v>
      </c>
      <c r="AQ52" s="55"/>
      <c r="AR52" s="55" t="s">
        <v>31</v>
      </c>
      <c r="AS52" s="55"/>
      <c r="AT52" s="55" t="s">
        <v>32</v>
      </c>
      <c r="AU52" s="55"/>
      <c r="AV52" s="55" t="s">
        <v>33</v>
      </c>
      <c r="AW52" s="55"/>
      <c r="AX52" s="55" t="s">
        <v>40</v>
      </c>
      <c r="AY52" s="55"/>
    </row>
    <row r="53" spans="1:51" x14ac:dyDescent="0.25">
      <c r="A53" s="27">
        <v>1</v>
      </c>
      <c r="B53" s="27"/>
      <c r="C53" s="33">
        <f>C4</f>
        <v>14900</v>
      </c>
      <c r="D53" s="27"/>
      <c r="E53" s="33">
        <f>C4/36</f>
        <v>413.88888888888891</v>
      </c>
      <c r="F53" s="27"/>
      <c r="G53" s="33">
        <f>C53*$E$4</f>
        <v>366.29166666666663</v>
      </c>
      <c r="H53" s="27"/>
      <c r="I53" s="33">
        <f>E53+G53</f>
        <v>780.18055555555554</v>
      </c>
      <c r="J53" s="33"/>
      <c r="K53" s="33">
        <f>C53-E53</f>
        <v>14486.111111111111</v>
      </c>
      <c r="L53" s="27"/>
      <c r="N53" s="37">
        <v>1</v>
      </c>
      <c r="O53" s="37"/>
      <c r="P53" s="41">
        <f>C4</f>
        <v>14900</v>
      </c>
      <c r="Q53" s="37"/>
      <c r="R53" s="41">
        <f>0</f>
        <v>0</v>
      </c>
      <c r="S53" s="37"/>
      <c r="T53" s="41">
        <f>P53*$E$4</f>
        <v>366.29166666666663</v>
      </c>
      <c r="U53" s="37"/>
      <c r="V53" s="41">
        <f>R53+T53</f>
        <v>366.29166666666663</v>
      </c>
      <c r="W53" s="41"/>
      <c r="X53" s="41">
        <f>P53-R53</f>
        <v>14900</v>
      </c>
      <c r="Y53" s="37"/>
      <c r="AA53" s="45">
        <v>1</v>
      </c>
      <c r="AB53" s="45"/>
      <c r="AC53" s="49">
        <f>C4</f>
        <v>14900</v>
      </c>
      <c r="AD53" s="45"/>
      <c r="AE53" s="49">
        <f>AI53-AG53</f>
        <v>57.771990740740819</v>
      </c>
      <c r="AF53" s="45"/>
      <c r="AG53" s="49">
        <f>AC53*$E$4</f>
        <v>366.29166666666663</v>
      </c>
      <c r="AH53" s="45"/>
      <c r="AI53" s="49">
        <f>($AC$53/36)*((1+$E$4)^AA53)</f>
        <v>424.06365740740745</v>
      </c>
      <c r="AJ53" s="49"/>
      <c r="AK53" s="49">
        <f>AC53-AE53</f>
        <v>14842.228009259259</v>
      </c>
      <c r="AL53" s="45"/>
      <c r="AN53" s="54">
        <v>1</v>
      </c>
      <c r="AO53" s="54"/>
      <c r="AP53" s="58">
        <f>C4</f>
        <v>14900</v>
      </c>
      <c r="AQ53" s="54"/>
      <c r="AR53" s="58">
        <f>AV53-AT53</f>
        <v>262.16323237349195</v>
      </c>
      <c r="AS53" s="54"/>
      <c r="AT53" s="58">
        <f>AP53*$E$4</f>
        <v>366.29166666666663</v>
      </c>
      <c r="AU53" s="54"/>
      <c r="AV53" s="58">
        <f>$AP$53*($E$4/(1-((1+$E$4)^(-36))))</f>
        <v>628.45489904015858</v>
      </c>
      <c r="AW53" s="58"/>
      <c r="AX53" s="58">
        <f>AP53-AR53</f>
        <v>14637.836767626508</v>
      </c>
      <c r="AY53" s="54"/>
    </row>
    <row r="54" spans="1:51" x14ac:dyDescent="0.25">
      <c r="A54" s="28">
        <v>2</v>
      </c>
      <c r="B54" s="28"/>
      <c r="C54" s="35">
        <f>K53</f>
        <v>14486.111111111111</v>
      </c>
      <c r="D54" s="28"/>
      <c r="E54" s="35">
        <f>E53</f>
        <v>413.88888888888891</v>
      </c>
      <c r="F54" s="28"/>
      <c r="G54" s="35">
        <f t="shared" ref="G54:G88" si="37">C54*$E$4</f>
        <v>356.11689814814815</v>
      </c>
      <c r="H54" s="28"/>
      <c r="I54" s="35">
        <f>E54+G54</f>
        <v>770.00578703703707</v>
      </c>
      <c r="J54" s="35"/>
      <c r="K54" s="35">
        <f>C54-E54</f>
        <v>14072.222222222223</v>
      </c>
      <c r="L54" s="28"/>
      <c r="N54" s="38">
        <v>2</v>
      </c>
      <c r="O54" s="38"/>
      <c r="P54" s="43">
        <f>X53</f>
        <v>14900</v>
      </c>
      <c r="Q54" s="38"/>
      <c r="R54" s="43">
        <f>0</f>
        <v>0</v>
      </c>
      <c r="S54" s="38"/>
      <c r="T54" s="43">
        <f t="shared" ref="T54:T88" si="38">P54*$E$4</f>
        <v>366.29166666666663</v>
      </c>
      <c r="U54" s="38"/>
      <c r="V54" s="43">
        <f>R54+T54</f>
        <v>366.29166666666663</v>
      </c>
      <c r="W54" s="43"/>
      <c r="X54" s="43">
        <f>P54-R54</f>
        <v>14900</v>
      </c>
      <c r="Y54" s="38"/>
      <c r="AA54" s="46">
        <v>2</v>
      </c>
      <c r="AB54" s="46"/>
      <c r="AC54" s="52">
        <f>AK53</f>
        <v>14842.228009259259</v>
      </c>
      <c r="AD54" s="46"/>
      <c r="AE54" s="52">
        <f t="shared" ref="AE54:AE88" si="39">AI54-AG54</f>
        <v>69.617117091049465</v>
      </c>
      <c r="AF54" s="46"/>
      <c r="AG54" s="52">
        <f t="shared" ref="AG54:AG88" si="40">AC54*$E$4</f>
        <v>364.87143856095679</v>
      </c>
      <c r="AH54" s="46"/>
      <c r="AI54" s="52">
        <f t="shared" ref="AI54:AI88" si="41">($AC$53/36)*((1+$E$4)^AA54)</f>
        <v>434.48855565200626</v>
      </c>
      <c r="AJ54" s="52"/>
      <c r="AK54" s="52">
        <f>AC54-AE54</f>
        <v>14772.61089216821</v>
      </c>
      <c r="AL54" s="46"/>
      <c r="AN54" s="55">
        <v>2</v>
      </c>
      <c r="AO54" s="55"/>
      <c r="AP54" s="60">
        <f>AX53</f>
        <v>14637.836767626508</v>
      </c>
      <c r="AQ54" s="55"/>
      <c r="AR54" s="60">
        <f t="shared" ref="AR54:AR88" si="42">AV54-AT54</f>
        <v>268.60807850267361</v>
      </c>
      <c r="AS54" s="55"/>
      <c r="AT54" s="60">
        <f t="shared" ref="AT54:AT88" si="43">AP54*$E$4</f>
        <v>359.84682053748497</v>
      </c>
      <c r="AU54" s="55"/>
      <c r="AV54" s="60">
        <f t="shared" ref="AV54:AV87" si="44">$AP$53*($E$4/(1-((1+$E$4)^(-36))))</f>
        <v>628.45489904015858</v>
      </c>
      <c r="AW54" s="60"/>
      <c r="AX54" s="60">
        <f>AP54-AR54</f>
        <v>14369.228689123835</v>
      </c>
      <c r="AY54" s="55"/>
    </row>
    <row r="55" spans="1:51" x14ac:dyDescent="0.25">
      <c r="A55" s="27">
        <v>3</v>
      </c>
      <c r="B55" s="27"/>
      <c r="C55" s="33">
        <f>K54</f>
        <v>14072.222222222223</v>
      </c>
      <c r="D55" s="27"/>
      <c r="E55" s="33">
        <f>E54</f>
        <v>413.88888888888891</v>
      </c>
      <c r="F55" s="27"/>
      <c r="G55" s="33">
        <f t="shared" si="37"/>
        <v>345.94212962962962</v>
      </c>
      <c r="H55" s="27"/>
      <c r="I55" s="33">
        <f t="shared" ref="I55:I88" si="45">E55+G55</f>
        <v>759.83101851851848</v>
      </c>
      <c r="J55" s="33"/>
      <c r="K55" s="33">
        <f t="shared" ref="K55:K88" si="46">C55-E55</f>
        <v>13658.333333333334</v>
      </c>
      <c r="L55" s="27"/>
      <c r="N55" s="37">
        <v>3</v>
      </c>
      <c r="O55" s="37"/>
      <c r="P55" s="41">
        <f>X54</f>
        <v>14900</v>
      </c>
      <c r="Q55" s="37"/>
      <c r="R55" s="41">
        <f>0</f>
        <v>0</v>
      </c>
      <c r="S55" s="37"/>
      <c r="T55" s="41">
        <f t="shared" si="38"/>
        <v>366.29166666666663</v>
      </c>
      <c r="U55" s="37"/>
      <c r="V55" s="41">
        <f t="shared" ref="V55:V88" si="47">R55+T55</f>
        <v>366.29166666666663</v>
      </c>
      <c r="W55" s="41"/>
      <c r="X55" s="41">
        <f t="shared" ref="X55:X88" si="48">P55-R55</f>
        <v>14900</v>
      </c>
      <c r="Y55" s="37"/>
      <c r="AA55" s="45">
        <v>3</v>
      </c>
      <c r="AB55" s="45"/>
      <c r="AC55" s="49">
        <f>AK54</f>
        <v>14772.61089216821</v>
      </c>
      <c r="AD55" s="45"/>
      <c r="AE55" s="49">
        <f t="shared" si="39"/>
        <v>82.009714879316334</v>
      </c>
      <c r="AF55" s="45"/>
      <c r="AG55" s="49">
        <f t="shared" si="40"/>
        <v>363.1600177658018</v>
      </c>
      <c r="AH55" s="45"/>
      <c r="AI55" s="49">
        <f t="shared" si="41"/>
        <v>445.16973264511813</v>
      </c>
      <c r="AJ55" s="49"/>
      <c r="AK55" s="49">
        <f t="shared" ref="AK55:AK88" si="49">AC55-AE55</f>
        <v>14690.601177288894</v>
      </c>
      <c r="AL55" s="45"/>
      <c r="AN55" s="54">
        <v>3</v>
      </c>
      <c r="AO55" s="54"/>
      <c r="AP55" s="58">
        <f>AX54</f>
        <v>14369.228689123835</v>
      </c>
      <c r="AQ55" s="54"/>
      <c r="AR55" s="58">
        <f t="shared" si="42"/>
        <v>275.21136043253102</v>
      </c>
      <c r="AS55" s="54"/>
      <c r="AT55" s="58">
        <f t="shared" si="43"/>
        <v>353.24353860762756</v>
      </c>
      <c r="AU55" s="54"/>
      <c r="AV55" s="58">
        <f t="shared" si="44"/>
        <v>628.45489904015858</v>
      </c>
      <c r="AW55" s="58"/>
      <c r="AX55" s="58">
        <f t="shared" ref="AX55:AX88" si="50">AP55-AR55</f>
        <v>14094.017328691303</v>
      </c>
      <c r="AY55" s="54"/>
    </row>
    <row r="56" spans="1:51" x14ac:dyDescent="0.25">
      <c r="A56" s="28">
        <v>4</v>
      </c>
      <c r="B56" s="28"/>
      <c r="C56" s="35">
        <f t="shared" ref="C56:C88" si="51">K55</f>
        <v>13658.333333333334</v>
      </c>
      <c r="D56" s="28"/>
      <c r="E56" s="35">
        <f>E55</f>
        <v>413.88888888888891</v>
      </c>
      <c r="F56" s="28"/>
      <c r="G56" s="35">
        <f t="shared" si="37"/>
        <v>335.76736111111109</v>
      </c>
      <c r="H56" s="28"/>
      <c r="I56" s="35">
        <f t="shared" si="45"/>
        <v>749.65625</v>
      </c>
      <c r="J56" s="35"/>
      <c r="K56" s="35">
        <f t="shared" si="46"/>
        <v>13244.444444444445</v>
      </c>
      <c r="L56" s="28"/>
      <c r="N56" s="38">
        <v>4</v>
      </c>
      <c r="O56" s="38"/>
      <c r="P56" s="43">
        <f t="shared" ref="P56:P88" si="52">X55</f>
        <v>14900</v>
      </c>
      <c r="Q56" s="38"/>
      <c r="R56" s="43">
        <f>0</f>
        <v>0</v>
      </c>
      <c r="S56" s="38"/>
      <c r="T56" s="43">
        <f t="shared" si="38"/>
        <v>366.29166666666663</v>
      </c>
      <c r="U56" s="38"/>
      <c r="V56" s="43">
        <f t="shared" si="47"/>
        <v>366.29166666666663</v>
      </c>
      <c r="W56" s="43"/>
      <c r="X56" s="43">
        <f t="shared" si="48"/>
        <v>14900</v>
      </c>
      <c r="Y56" s="38"/>
      <c r="AA56" s="46">
        <v>4</v>
      </c>
      <c r="AB56" s="46"/>
      <c r="AC56" s="52">
        <f t="shared" ref="AC56:AC88" si="53">AK55</f>
        <v>14690.601177288894</v>
      </c>
      <c r="AD56" s="46"/>
      <c r="AE56" s="52">
        <f t="shared" si="39"/>
        <v>94.969542964292032</v>
      </c>
      <c r="AF56" s="46"/>
      <c r="AG56" s="52">
        <f t="shared" si="40"/>
        <v>361.14394560835194</v>
      </c>
      <c r="AH56" s="46"/>
      <c r="AI56" s="52">
        <f t="shared" si="41"/>
        <v>456.11348857264397</v>
      </c>
      <c r="AJ56" s="52"/>
      <c r="AK56" s="52">
        <f t="shared" si="49"/>
        <v>14595.631634324602</v>
      </c>
      <c r="AL56" s="46"/>
      <c r="AN56" s="55">
        <v>4</v>
      </c>
      <c r="AO56" s="55"/>
      <c r="AP56" s="60">
        <f t="shared" ref="AP56:AP88" si="54">AX55</f>
        <v>14094.017328691303</v>
      </c>
      <c r="AQ56" s="55"/>
      <c r="AR56" s="60">
        <f t="shared" si="42"/>
        <v>281.97697304316404</v>
      </c>
      <c r="AS56" s="55"/>
      <c r="AT56" s="60">
        <f t="shared" si="43"/>
        <v>346.47792599699454</v>
      </c>
      <c r="AU56" s="55"/>
      <c r="AV56" s="60">
        <f t="shared" si="44"/>
        <v>628.45489904015858</v>
      </c>
      <c r="AW56" s="60"/>
      <c r="AX56" s="60">
        <f t="shared" si="50"/>
        <v>13812.04035564814</v>
      </c>
      <c r="AY56" s="55"/>
    </row>
    <row r="57" spans="1:51" x14ac:dyDescent="0.25">
      <c r="A57" s="27">
        <v>5</v>
      </c>
      <c r="B57" s="27"/>
      <c r="C57" s="33">
        <f t="shared" si="51"/>
        <v>13244.444444444445</v>
      </c>
      <c r="D57" s="27"/>
      <c r="E57" s="33">
        <f t="shared" ref="E57:E88" si="55">E56</f>
        <v>413.88888888888891</v>
      </c>
      <c r="F57" s="27"/>
      <c r="G57" s="33">
        <f t="shared" si="37"/>
        <v>325.59259259259261</v>
      </c>
      <c r="H57" s="27"/>
      <c r="I57" s="33">
        <f t="shared" si="45"/>
        <v>739.48148148148152</v>
      </c>
      <c r="J57" s="33"/>
      <c r="K57" s="33">
        <f t="shared" si="46"/>
        <v>12830.555555555557</v>
      </c>
      <c r="L57" s="27"/>
      <c r="N57" s="37">
        <v>5</v>
      </c>
      <c r="O57" s="37"/>
      <c r="P57" s="41">
        <f t="shared" si="52"/>
        <v>14900</v>
      </c>
      <c r="Q57" s="37"/>
      <c r="R57" s="41">
        <f>0</f>
        <v>0</v>
      </c>
      <c r="S57" s="37"/>
      <c r="T57" s="41">
        <f t="shared" si="38"/>
        <v>366.29166666666663</v>
      </c>
      <c r="U57" s="37"/>
      <c r="V57" s="41">
        <f t="shared" si="47"/>
        <v>366.29166666666663</v>
      </c>
      <c r="W57" s="41"/>
      <c r="X57" s="41">
        <f t="shared" si="48"/>
        <v>14900</v>
      </c>
      <c r="Y57" s="37"/>
      <c r="AA57" s="45">
        <v>5</v>
      </c>
      <c r="AB57" s="45"/>
      <c r="AC57" s="49">
        <f t="shared" si="53"/>
        <v>14595.631634324602</v>
      </c>
      <c r="AD57" s="45"/>
      <c r="AE57" s="49">
        <f t="shared" si="39"/>
        <v>108.51700082290836</v>
      </c>
      <c r="AF57" s="45"/>
      <c r="AG57" s="49">
        <f t="shared" si="40"/>
        <v>358.80927767714644</v>
      </c>
      <c r="AH57" s="45"/>
      <c r="AI57" s="49">
        <f t="shared" si="41"/>
        <v>467.3262785000548</v>
      </c>
      <c r="AJ57" s="49"/>
      <c r="AK57" s="49">
        <f t="shared" si="49"/>
        <v>14487.114633501693</v>
      </c>
      <c r="AL57" s="45"/>
      <c r="AN57" s="54">
        <v>5</v>
      </c>
      <c r="AO57" s="54"/>
      <c r="AP57" s="58">
        <f t="shared" si="54"/>
        <v>13812.04035564814</v>
      </c>
      <c r="AQ57" s="54"/>
      <c r="AR57" s="58">
        <f t="shared" si="42"/>
        <v>288.90890696380848</v>
      </c>
      <c r="AS57" s="54"/>
      <c r="AT57" s="58">
        <f t="shared" si="43"/>
        <v>339.5459920763501</v>
      </c>
      <c r="AU57" s="54"/>
      <c r="AV57" s="58">
        <f t="shared" si="44"/>
        <v>628.45489904015858</v>
      </c>
      <c r="AW57" s="58"/>
      <c r="AX57" s="58">
        <f t="shared" si="50"/>
        <v>13523.131448684331</v>
      </c>
      <c r="AY57" s="54"/>
    </row>
    <row r="58" spans="1:51" x14ac:dyDescent="0.25">
      <c r="A58" s="28">
        <v>6</v>
      </c>
      <c r="B58" s="28"/>
      <c r="C58" s="35">
        <f t="shared" si="51"/>
        <v>12830.555555555557</v>
      </c>
      <c r="D58" s="28"/>
      <c r="E58" s="35">
        <f t="shared" si="55"/>
        <v>413.88888888888891</v>
      </c>
      <c r="F58" s="28"/>
      <c r="G58" s="35">
        <f t="shared" si="37"/>
        <v>315.41782407407408</v>
      </c>
      <c r="H58" s="28"/>
      <c r="I58" s="35">
        <f t="shared" si="45"/>
        <v>729.30671296296305</v>
      </c>
      <c r="J58" s="35"/>
      <c r="K58" s="35">
        <f t="shared" si="46"/>
        <v>12416.666666666668</v>
      </c>
      <c r="L58" s="28"/>
      <c r="N58" s="38">
        <v>6</v>
      </c>
      <c r="O58" s="38"/>
      <c r="P58" s="43">
        <f t="shared" si="52"/>
        <v>14900</v>
      </c>
      <c r="Q58" s="38"/>
      <c r="R58" s="43">
        <f>0</f>
        <v>0</v>
      </c>
      <c r="S58" s="38"/>
      <c r="T58" s="43">
        <f t="shared" si="38"/>
        <v>366.29166666666663</v>
      </c>
      <c r="U58" s="38"/>
      <c r="V58" s="43">
        <f t="shared" si="47"/>
        <v>366.29166666666663</v>
      </c>
      <c r="W58" s="43"/>
      <c r="X58" s="43">
        <f t="shared" si="48"/>
        <v>14900</v>
      </c>
      <c r="Y58" s="38"/>
      <c r="AA58" s="46">
        <v>6</v>
      </c>
      <c r="AB58" s="46"/>
      <c r="AC58" s="52">
        <f t="shared" si="53"/>
        <v>14487.114633501693</v>
      </c>
      <c r="AD58" s="46"/>
      <c r="AE58" s="52">
        <f t="shared" si="39"/>
        <v>122.67314810626465</v>
      </c>
      <c r="AF58" s="46"/>
      <c r="AG58" s="52">
        <f t="shared" si="40"/>
        <v>356.14156807358324</v>
      </c>
      <c r="AH58" s="46"/>
      <c r="AI58" s="52">
        <f t="shared" si="41"/>
        <v>478.81471617984789</v>
      </c>
      <c r="AJ58" s="52"/>
      <c r="AK58" s="52">
        <f t="shared" si="49"/>
        <v>14364.441485395428</v>
      </c>
      <c r="AL58" s="46"/>
      <c r="AN58" s="55">
        <v>6</v>
      </c>
      <c r="AO58" s="55"/>
      <c r="AP58" s="60">
        <f t="shared" si="54"/>
        <v>13523.131448684331</v>
      </c>
      <c r="AQ58" s="55"/>
      <c r="AR58" s="60">
        <f t="shared" si="42"/>
        <v>296.01125092666877</v>
      </c>
      <c r="AS58" s="55"/>
      <c r="AT58" s="60">
        <f t="shared" si="43"/>
        <v>332.44364811348981</v>
      </c>
      <c r="AU58" s="55"/>
      <c r="AV58" s="60">
        <f t="shared" si="44"/>
        <v>628.45489904015858</v>
      </c>
      <c r="AW58" s="60"/>
      <c r="AX58" s="60">
        <f t="shared" si="50"/>
        <v>13227.120197757662</v>
      </c>
      <c r="AY58" s="55"/>
    </row>
    <row r="59" spans="1:51" x14ac:dyDescent="0.25">
      <c r="A59" s="27">
        <v>7</v>
      </c>
      <c r="B59" s="27"/>
      <c r="C59" s="33">
        <f t="shared" si="51"/>
        <v>12416.666666666668</v>
      </c>
      <c r="D59" s="27"/>
      <c r="E59" s="33">
        <f t="shared" si="55"/>
        <v>413.88888888888891</v>
      </c>
      <c r="F59" s="27"/>
      <c r="G59" s="33">
        <f t="shared" si="37"/>
        <v>305.24305555555554</v>
      </c>
      <c r="H59" s="27"/>
      <c r="I59" s="33">
        <f t="shared" si="45"/>
        <v>719.13194444444446</v>
      </c>
      <c r="J59" s="33"/>
      <c r="K59" s="33">
        <f t="shared" si="46"/>
        <v>12002.777777777779</v>
      </c>
      <c r="L59" s="27"/>
      <c r="N59" s="37">
        <v>7</v>
      </c>
      <c r="O59" s="37"/>
      <c r="P59" s="41">
        <f t="shared" si="52"/>
        <v>14900</v>
      </c>
      <c r="Q59" s="37"/>
      <c r="R59" s="41">
        <f>0</f>
        <v>0</v>
      </c>
      <c r="S59" s="37"/>
      <c r="T59" s="41">
        <f t="shared" si="38"/>
        <v>366.29166666666663</v>
      </c>
      <c r="U59" s="37"/>
      <c r="V59" s="41">
        <f t="shared" si="47"/>
        <v>366.29166666666663</v>
      </c>
      <c r="W59" s="41"/>
      <c r="X59" s="41">
        <f t="shared" si="48"/>
        <v>14900</v>
      </c>
      <c r="Y59" s="37"/>
      <c r="AA59" s="45">
        <v>7</v>
      </c>
      <c r="AB59" s="45"/>
      <c r="AC59" s="49">
        <f t="shared" si="53"/>
        <v>14364.441485395428</v>
      </c>
      <c r="AD59" s="45"/>
      <c r="AE59" s="49">
        <f t="shared" si="39"/>
        <v>137.45972476996502</v>
      </c>
      <c r="AF59" s="45"/>
      <c r="AG59" s="49">
        <f t="shared" si="40"/>
        <v>353.12585318263757</v>
      </c>
      <c r="AH59" s="45"/>
      <c r="AI59" s="49">
        <f t="shared" si="41"/>
        <v>490.58557795260259</v>
      </c>
      <c r="AJ59" s="49"/>
      <c r="AK59" s="49">
        <f t="shared" si="49"/>
        <v>14226.981760625462</v>
      </c>
      <c r="AL59" s="45"/>
      <c r="AN59" s="54">
        <v>7</v>
      </c>
      <c r="AO59" s="54"/>
      <c r="AP59" s="58">
        <f t="shared" si="54"/>
        <v>13227.120197757662</v>
      </c>
      <c r="AQ59" s="54"/>
      <c r="AR59" s="58">
        <f t="shared" si="42"/>
        <v>303.2881941786161</v>
      </c>
      <c r="AS59" s="54"/>
      <c r="AT59" s="58">
        <f t="shared" si="43"/>
        <v>325.16670486154248</v>
      </c>
      <c r="AU59" s="54"/>
      <c r="AV59" s="58">
        <f t="shared" si="44"/>
        <v>628.45489904015858</v>
      </c>
      <c r="AW59" s="58"/>
      <c r="AX59" s="58">
        <f t="shared" si="50"/>
        <v>12923.832003579046</v>
      </c>
      <c r="AY59" s="54"/>
    </row>
    <row r="60" spans="1:51" x14ac:dyDescent="0.25">
      <c r="A60" s="28">
        <v>8</v>
      </c>
      <c r="B60" s="28"/>
      <c r="C60" s="35">
        <f t="shared" si="51"/>
        <v>12002.777777777779</v>
      </c>
      <c r="D60" s="28"/>
      <c r="E60" s="35">
        <f t="shared" si="55"/>
        <v>413.88888888888891</v>
      </c>
      <c r="F60" s="28"/>
      <c r="G60" s="35">
        <f t="shared" si="37"/>
        <v>295.06828703703707</v>
      </c>
      <c r="H60" s="28"/>
      <c r="I60" s="35">
        <f t="shared" si="45"/>
        <v>708.95717592592598</v>
      </c>
      <c r="J60" s="35"/>
      <c r="K60" s="35">
        <f t="shared" si="46"/>
        <v>11588.888888888891</v>
      </c>
      <c r="L60" s="28"/>
      <c r="N60" s="38">
        <v>8</v>
      </c>
      <c r="O60" s="38"/>
      <c r="P60" s="43">
        <f t="shared" si="52"/>
        <v>14900</v>
      </c>
      <c r="Q60" s="38"/>
      <c r="R60" s="43">
        <f>0</f>
        <v>0</v>
      </c>
      <c r="S60" s="38"/>
      <c r="T60" s="43">
        <f t="shared" si="38"/>
        <v>366.29166666666663</v>
      </c>
      <c r="U60" s="38"/>
      <c r="V60" s="43">
        <f t="shared" si="47"/>
        <v>366.29166666666663</v>
      </c>
      <c r="W60" s="43"/>
      <c r="X60" s="43">
        <f t="shared" si="48"/>
        <v>14900</v>
      </c>
      <c r="Y60" s="38"/>
      <c r="AA60" s="46">
        <v>8</v>
      </c>
      <c r="AB60" s="46"/>
      <c r="AC60" s="52">
        <f t="shared" si="53"/>
        <v>14226.981760625462</v>
      </c>
      <c r="AD60" s="46"/>
      <c r="AE60" s="52">
        <f t="shared" si="39"/>
        <v>152.89917179522814</v>
      </c>
      <c r="AF60" s="46"/>
      <c r="AG60" s="52">
        <f t="shared" si="40"/>
        <v>349.74663494870924</v>
      </c>
      <c r="AH60" s="46"/>
      <c r="AI60" s="52">
        <f t="shared" si="41"/>
        <v>502.64580674393738</v>
      </c>
      <c r="AJ60" s="52"/>
      <c r="AK60" s="52">
        <f t="shared" si="49"/>
        <v>14074.082588830233</v>
      </c>
      <c r="AL60" s="46"/>
      <c r="AN60" s="55">
        <v>8</v>
      </c>
      <c r="AO60" s="55"/>
      <c r="AP60" s="60">
        <f t="shared" si="54"/>
        <v>12923.832003579046</v>
      </c>
      <c r="AQ60" s="55"/>
      <c r="AR60" s="60">
        <f t="shared" si="42"/>
        <v>310.74402895217372</v>
      </c>
      <c r="AS60" s="55"/>
      <c r="AT60" s="60">
        <f t="shared" si="43"/>
        <v>317.71087008798486</v>
      </c>
      <c r="AU60" s="55"/>
      <c r="AV60" s="60">
        <f t="shared" si="44"/>
        <v>628.45489904015858</v>
      </c>
      <c r="AW60" s="60"/>
      <c r="AX60" s="60">
        <f t="shared" si="50"/>
        <v>12613.087974626873</v>
      </c>
      <c r="AY60" s="55"/>
    </row>
    <row r="61" spans="1:51" x14ac:dyDescent="0.25">
      <c r="A61" s="27">
        <v>9</v>
      </c>
      <c r="B61" s="27"/>
      <c r="C61" s="33">
        <f t="shared" si="51"/>
        <v>11588.888888888891</v>
      </c>
      <c r="D61" s="27"/>
      <c r="E61" s="33">
        <f t="shared" si="55"/>
        <v>413.88888888888891</v>
      </c>
      <c r="F61" s="27"/>
      <c r="G61" s="33">
        <f t="shared" si="37"/>
        <v>284.89351851851853</v>
      </c>
      <c r="H61" s="27"/>
      <c r="I61" s="33">
        <f t="shared" si="45"/>
        <v>698.78240740740739</v>
      </c>
      <c r="J61" s="33"/>
      <c r="K61" s="33">
        <f t="shared" si="46"/>
        <v>11175.000000000002</v>
      </c>
      <c r="L61" s="27"/>
      <c r="N61" s="37">
        <v>9</v>
      </c>
      <c r="O61" s="37"/>
      <c r="P61" s="41">
        <f t="shared" si="52"/>
        <v>14900</v>
      </c>
      <c r="Q61" s="37"/>
      <c r="R61" s="41">
        <f>0</f>
        <v>0</v>
      </c>
      <c r="S61" s="37"/>
      <c r="T61" s="41">
        <f t="shared" si="38"/>
        <v>366.29166666666663</v>
      </c>
      <c r="U61" s="37"/>
      <c r="V61" s="41">
        <f t="shared" si="47"/>
        <v>366.29166666666663</v>
      </c>
      <c r="W61" s="41"/>
      <c r="X61" s="41">
        <f t="shared" si="48"/>
        <v>14900</v>
      </c>
      <c r="Y61" s="37"/>
      <c r="AA61" s="45">
        <v>9</v>
      </c>
      <c r="AB61" s="45"/>
      <c r="AC61" s="49">
        <f t="shared" si="53"/>
        <v>14074.082588830233</v>
      </c>
      <c r="AD61" s="45"/>
      <c r="AE61" s="49">
        <f t="shared" si="39"/>
        <v>169.01465251764938</v>
      </c>
      <c r="AF61" s="45"/>
      <c r="AG61" s="49">
        <f t="shared" si="40"/>
        <v>345.98786364207655</v>
      </c>
      <c r="AH61" s="45"/>
      <c r="AI61" s="49">
        <f t="shared" si="41"/>
        <v>515.00251615972593</v>
      </c>
      <c r="AJ61" s="49"/>
      <c r="AK61" s="49">
        <f t="shared" si="49"/>
        <v>13905.067936312584</v>
      </c>
      <c r="AL61" s="45"/>
      <c r="AN61" s="54">
        <v>9</v>
      </c>
      <c r="AO61" s="54"/>
      <c r="AP61" s="58">
        <f t="shared" si="54"/>
        <v>12613.087974626873</v>
      </c>
      <c r="AQ61" s="54"/>
      <c r="AR61" s="58">
        <f t="shared" si="42"/>
        <v>318.38315299724798</v>
      </c>
      <c r="AS61" s="54"/>
      <c r="AT61" s="58">
        <f t="shared" si="43"/>
        <v>310.0717460429106</v>
      </c>
      <c r="AU61" s="54"/>
      <c r="AV61" s="58">
        <f t="shared" si="44"/>
        <v>628.45489904015858</v>
      </c>
      <c r="AW61" s="58"/>
      <c r="AX61" s="58">
        <f t="shared" si="50"/>
        <v>12294.704821629624</v>
      </c>
      <c r="AY61" s="54"/>
    </row>
    <row r="62" spans="1:51" x14ac:dyDescent="0.25">
      <c r="A62" s="28">
        <v>10</v>
      </c>
      <c r="B62" s="28"/>
      <c r="C62" s="35">
        <f t="shared" si="51"/>
        <v>11175.000000000002</v>
      </c>
      <c r="D62" s="28"/>
      <c r="E62" s="35">
        <f t="shared" si="55"/>
        <v>413.88888888888891</v>
      </c>
      <c r="F62" s="28"/>
      <c r="G62" s="35">
        <f t="shared" si="37"/>
        <v>274.71875000000006</v>
      </c>
      <c r="H62" s="28"/>
      <c r="I62" s="35">
        <f t="shared" si="45"/>
        <v>688.60763888888891</v>
      </c>
      <c r="J62" s="35"/>
      <c r="K62" s="35">
        <f t="shared" si="46"/>
        <v>10761.111111111113</v>
      </c>
      <c r="L62" s="28"/>
      <c r="N62" s="38">
        <v>10</v>
      </c>
      <c r="O62" s="38"/>
      <c r="P62" s="43">
        <f t="shared" si="52"/>
        <v>14900</v>
      </c>
      <c r="Q62" s="38"/>
      <c r="R62" s="43">
        <f>0</f>
        <v>0</v>
      </c>
      <c r="S62" s="38"/>
      <c r="T62" s="43">
        <f t="shared" si="38"/>
        <v>366.29166666666663</v>
      </c>
      <c r="U62" s="38"/>
      <c r="V62" s="43">
        <f t="shared" si="47"/>
        <v>366.29166666666663</v>
      </c>
      <c r="W62" s="43"/>
      <c r="X62" s="43">
        <f t="shared" si="48"/>
        <v>14900</v>
      </c>
      <c r="Y62" s="38"/>
      <c r="AA62" s="46">
        <v>10</v>
      </c>
      <c r="AB62" s="46"/>
      <c r="AC62" s="52">
        <f t="shared" si="53"/>
        <v>13905.067936312584</v>
      </c>
      <c r="AD62" s="46"/>
      <c r="AE62" s="52">
        <f t="shared" si="39"/>
        <v>185.83007458096819</v>
      </c>
      <c r="AF62" s="46"/>
      <c r="AG62" s="52">
        <f t="shared" si="40"/>
        <v>341.83292010101769</v>
      </c>
      <c r="AH62" s="46"/>
      <c r="AI62" s="52">
        <f t="shared" si="41"/>
        <v>527.66299468198588</v>
      </c>
      <c r="AJ62" s="52"/>
      <c r="AK62" s="52">
        <f t="shared" si="49"/>
        <v>13719.237861731615</v>
      </c>
      <c r="AL62" s="46"/>
      <c r="AN62" s="55">
        <v>10</v>
      </c>
      <c r="AO62" s="55"/>
      <c r="AP62" s="60">
        <f t="shared" si="54"/>
        <v>12294.704821629624</v>
      </c>
      <c r="AQ62" s="55"/>
      <c r="AR62" s="60">
        <f t="shared" si="42"/>
        <v>326.21007217509703</v>
      </c>
      <c r="AS62" s="55"/>
      <c r="AT62" s="60">
        <f t="shared" si="43"/>
        <v>302.24482686506155</v>
      </c>
      <c r="AU62" s="55"/>
      <c r="AV62" s="60">
        <f t="shared" si="44"/>
        <v>628.45489904015858</v>
      </c>
      <c r="AW62" s="60"/>
      <c r="AX62" s="60">
        <f t="shared" si="50"/>
        <v>11968.494749454527</v>
      </c>
      <c r="AY62" s="55"/>
    </row>
    <row r="63" spans="1:51" x14ac:dyDescent="0.25">
      <c r="A63" s="27">
        <v>11</v>
      </c>
      <c r="B63" s="27"/>
      <c r="C63" s="33">
        <f t="shared" si="51"/>
        <v>10761.111111111113</v>
      </c>
      <c r="D63" s="27"/>
      <c r="E63" s="33">
        <f t="shared" si="55"/>
        <v>413.88888888888891</v>
      </c>
      <c r="F63" s="27"/>
      <c r="G63" s="33">
        <f t="shared" si="37"/>
        <v>264.54398148148152</v>
      </c>
      <c r="H63" s="27"/>
      <c r="I63" s="33">
        <f t="shared" si="45"/>
        <v>678.43287037037044</v>
      </c>
      <c r="J63" s="33"/>
      <c r="K63" s="33">
        <f t="shared" si="46"/>
        <v>10347.222222222224</v>
      </c>
      <c r="L63" s="27"/>
      <c r="N63" s="37">
        <v>11</v>
      </c>
      <c r="O63" s="37"/>
      <c r="P63" s="41">
        <f t="shared" si="52"/>
        <v>14900</v>
      </c>
      <c r="Q63" s="37"/>
      <c r="R63" s="41">
        <f>0</f>
        <v>0</v>
      </c>
      <c r="S63" s="37"/>
      <c r="T63" s="41">
        <f t="shared" si="38"/>
        <v>366.29166666666663</v>
      </c>
      <c r="U63" s="37"/>
      <c r="V63" s="41">
        <f t="shared" si="47"/>
        <v>366.29166666666663</v>
      </c>
      <c r="W63" s="41"/>
      <c r="X63" s="41">
        <f t="shared" si="48"/>
        <v>14900</v>
      </c>
      <c r="Y63" s="37"/>
      <c r="AA63" s="45">
        <v>11</v>
      </c>
      <c r="AB63" s="45"/>
      <c r="AC63" s="49">
        <f t="shared" si="53"/>
        <v>13719.237861731615</v>
      </c>
      <c r="AD63" s="45"/>
      <c r="AE63" s="49">
        <f t="shared" si="39"/>
        <v>203.37011253368252</v>
      </c>
      <c r="AF63" s="45"/>
      <c r="AG63" s="49">
        <f t="shared" si="40"/>
        <v>337.26459743423555</v>
      </c>
      <c r="AH63" s="45"/>
      <c r="AI63" s="49">
        <f t="shared" si="41"/>
        <v>540.63470996791807</v>
      </c>
      <c r="AJ63" s="49"/>
      <c r="AK63" s="49">
        <f t="shared" si="49"/>
        <v>13515.867749197932</v>
      </c>
      <c r="AL63" s="45"/>
      <c r="AN63" s="54">
        <v>11</v>
      </c>
      <c r="AO63" s="54"/>
      <c r="AP63" s="58">
        <f t="shared" si="54"/>
        <v>11968.494749454527</v>
      </c>
      <c r="AQ63" s="54"/>
      <c r="AR63" s="58">
        <f t="shared" si="42"/>
        <v>334.22940311606817</v>
      </c>
      <c r="AS63" s="54"/>
      <c r="AT63" s="58">
        <f t="shared" si="43"/>
        <v>294.22549592409041</v>
      </c>
      <c r="AU63" s="54"/>
      <c r="AV63" s="58">
        <f t="shared" si="44"/>
        <v>628.45489904015858</v>
      </c>
      <c r="AW63" s="58"/>
      <c r="AX63" s="58">
        <f t="shared" si="50"/>
        <v>11634.265346338459</v>
      </c>
      <c r="AY63" s="54"/>
    </row>
    <row r="64" spans="1:51" x14ac:dyDescent="0.25">
      <c r="A64" s="28">
        <v>12</v>
      </c>
      <c r="B64" s="28"/>
      <c r="C64" s="35">
        <f t="shared" si="51"/>
        <v>10347.222222222224</v>
      </c>
      <c r="D64" s="28"/>
      <c r="E64" s="35">
        <f t="shared" si="55"/>
        <v>413.88888888888891</v>
      </c>
      <c r="F64" s="28"/>
      <c r="G64" s="35">
        <f t="shared" si="37"/>
        <v>254.36921296296299</v>
      </c>
      <c r="H64" s="28"/>
      <c r="I64" s="35">
        <f t="shared" si="45"/>
        <v>668.25810185185196</v>
      </c>
      <c r="J64" s="35"/>
      <c r="K64" s="35">
        <f t="shared" si="46"/>
        <v>9933.3333333333358</v>
      </c>
      <c r="L64" s="28"/>
      <c r="N64" s="38">
        <v>12</v>
      </c>
      <c r="O64" s="38"/>
      <c r="P64" s="43">
        <f t="shared" si="52"/>
        <v>14900</v>
      </c>
      <c r="Q64" s="38"/>
      <c r="R64" s="43">
        <f>0</f>
        <v>0</v>
      </c>
      <c r="S64" s="38"/>
      <c r="T64" s="43">
        <f t="shared" si="38"/>
        <v>366.29166666666663</v>
      </c>
      <c r="U64" s="38"/>
      <c r="V64" s="43">
        <f t="shared" si="47"/>
        <v>366.29166666666663</v>
      </c>
      <c r="W64" s="43"/>
      <c r="X64" s="43">
        <f t="shared" si="48"/>
        <v>14900</v>
      </c>
      <c r="Y64" s="38"/>
      <c r="AA64" s="46">
        <v>12</v>
      </c>
      <c r="AB64" s="46"/>
      <c r="AC64" s="52">
        <f t="shared" si="53"/>
        <v>13515.867749197932</v>
      </c>
      <c r="AD64" s="46"/>
      <c r="AE64" s="52">
        <f t="shared" si="39"/>
        <v>221.66023108684698</v>
      </c>
      <c r="AF64" s="46"/>
      <c r="AG64" s="52">
        <f t="shared" si="40"/>
        <v>332.26508216778251</v>
      </c>
      <c r="AH64" s="46"/>
      <c r="AI64" s="52">
        <f t="shared" si="41"/>
        <v>553.92531325462949</v>
      </c>
      <c r="AJ64" s="52"/>
      <c r="AK64" s="52">
        <f t="shared" si="49"/>
        <v>13294.207518111085</v>
      </c>
      <c r="AL64" s="46"/>
      <c r="AN64" s="55">
        <v>12</v>
      </c>
      <c r="AO64" s="55"/>
      <c r="AP64" s="60">
        <f t="shared" si="54"/>
        <v>11634.265346338459</v>
      </c>
      <c r="AQ64" s="55"/>
      <c r="AR64" s="60">
        <f t="shared" si="42"/>
        <v>342.44587594267148</v>
      </c>
      <c r="AS64" s="55"/>
      <c r="AT64" s="60">
        <f t="shared" si="43"/>
        <v>286.0090230974871</v>
      </c>
      <c r="AU64" s="55"/>
      <c r="AV64" s="60">
        <f t="shared" si="44"/>
        <v>628.45489904015858</v>
      </c>
      <c r="AW64" s="60"/>
      <c r="AX64" s="60">
        <f t="shared" si="50"/>
        <v>11291.819470395789</v>
      </c>
      <c r="AY64" s="55"/>
    </row>
    <row r="65" spans="1:51" x14ac:dyDescent="0.25">
      <c r="A65" s="27">
        <v>13</v>
      </c>
      <c r="B65" s="27"/>
      <c r="C65" s="33">
        <f t="shared" si="51"/>
        <v>9933.3333333333358</v>
      </c>
      <c r="D65" s="27"/>
      <c r="E65" s="33">
        <f t="shared" si="55"/>
        <v>413.88888888888891</v>
      </c>
      <c r="F65" s="27"/>
      <c r="G65" s="33">
        <f t="shared" si="37"/>
        <v>244.19444444444449</v>
      </c>
      <c r="H65" s="27"/>
      <c r="I65" s="33">
        <f t="shared" si="45"/>
        <v>658.08333333333337</v>
      </c>
      <c r="J65" s="33"/>
      <c r="K65" s="33">
        <f t="shared" si="46"/>
        <v>9519.4444444444471</v>
      </c>
      <c r="L65" s="27"/>
      <c r="N65" s="37">
        <v>13</v>
      </c>
      <c r="O65" s="37"/>
      <c r="P65" s="41">
        <f t="shared" si="52"/>
        <v>14900</v>
      </c>
      <c r="Q65" s="37"/>
      <c r="R65" s="41">
        <f>0</f>
        <v>0</v>
      </c>
      <c r="S65" s="37"/>
      <c r="T65" s="41">
        <f t="shared" si="38"/>
        <v>366.29166666666663</v>
      </c>
      <c r="U65" s="37"/>
      <c r="V65" s="41">
        <f t="shared" si="47"/>
        <v>366.29166666666663</v>
      </c>
      <c r="W65" s="41"/>
      <c r="X65" s="41">
        <f t="shared" si="48"/>
        <v>14900</v>
      </c>
      <c r="Y65" s="37"/>
      <c r="AA65" s="45">
        <v>13</v>
      </c>
      <c r="AB65" s="45"/>
      <c r="AC65" s="49">
        <f t="shared" si="53"/>
        <v>13294.207518111085</v>
      </c>
      <c r="AD65" s="45"/>
      <c r="AE65" s="49">
        <f t="shared" si="39"/>
        <v>240.7267090519083</v>
      </c>
      <c r="AF65" s="45"/>
      <c r="AG65" s="49">
        <f t="shared" si="40"/>
        <v>326.81593482023084</v>
      </c>
      <c r="AH65" s="45"/>
      <c r="AI65" s="49">
        <f t="shared" si="41"/>
        <v>567.54264387213914</v>
      </c>
      <c r="AJ65" s="49"/>
      <c r="AK65" s="49">
        <f t="shared" si="49"/>
        <v>13053.480809059176</v>
      </c>
      <c r="AL65" s="45"/>
      <c r="AN65" s="54">
        <v>13</v>
      </c>
      <c r="AO65" s="54"/>
      <c r="AP65" s="58">
        <f t="shared" si="54"/>
        <v>11291.819470395789</v>
      </c>
      <c r="AQ65" s="54"/>
      <c r="AR65" s="58">
        <f t="shared" si="42"/>
        <v>350.86433705959547</v>
      </c>
      <c r="AS65" s="54"/>
      <c r="AT65" s="58">
        <f t="shared" si="43"/>
        <v>277.59056198056311</v>
      </c>
      <c r="AU65" s="54"/>
      <c r="AV65" s="58">
        <f t="shared" si="44"/>
        <v>628.45489904015858</v>
      </c>
      <c r="AW65" s="58"/>
      <c r="AX65" s="58">
        <f t="shared" si="50"/>
        <v>10940.955133336194</v>
      </c>
      <c r="AY65" s="54"/>
    </row>
    <row r="66" spans="1:51" x14ac:dyDescent="0.25">
      <c r="A66" s="28">
        <v>14</v>
      </c>
      <c r="B66" s="28"/>
      <c r="C66" s="35">
        <f t="shared" si="51"/>
        <v>9519.4444444444471</v>
      </c>
      <c r="D66" s="28"/>
      <c r="E66" s="35">
        <f t="shared" si="55"/>
        <v>413.88888888888891</v>
      </c>
      <c r="F66" s="28"/>
      <c r="G66" s="35">
        <f t="shared" si="37"/>
        <v>234.01967592592598</v>
      </c>
      <c r="H66" s="28"/>
      <c r="I66" s="35">
        <f t="shared" si="45"/>
        <v>647.90856481481489</v>
      </c>
      <c r="J66" s="35"/>
      <c r="K66" s="35">
        <f t="shared" si="46"/>
        <v>9105.5555555555584</v>
      </c>
      <c r="L66" s="28"/>
      <c r="N66" s="38">
        <v>14</v>
      </c>
      <c r="O66" s="38"/>
      <c r="P66" s="43">
        <f t="shared" si="52"/>
        <v>14900</v>
      </c>
      <c r="Q66" s="38"/>
      <c r="R66" s="43">
        <f>0</f>
        <v>0</v>
      </c>
      <c r="S66" s="38"/>
      <c r="T66" s="43">
        <f t="shared" si="38"/>
        <v>366.29166666666663</v>
      </c>
      <c r="U66" s="38"/>
      <c r="V66" s="43">
        <f t="shared" si="47"/>
        <v>366.29166666666663</v>
      </c>
      <c r="W66" s="43"/>
      <c r="X66" s="43">
        <f t="shared" si="48"/>
        <v>14900</v>
      </c>
      <c r="Y66" s="38"/>
      <c r="AA66" s="46">
        <v>14</v>
      </c>
      <c r="AB66" s="46"/>
      <c r="AC66" s="52">
        <f t="shared" si="53"/>
        <v>13053.480809059176</v>
      </c>
      <c r="AD66" s="46"/>
      <c r="AE66" s="52">
        <f t="shared" si="39"/>
        <v>260.59666397795786</v>
      </c>
      <c r="AF66" s="46"/>
      <c r="AG66" s="52">
        <f t="shared" si="40"/>
        <v>320.89806988937141</v>
      </c>
      <c r="AH66" s="46"/>
      <c r="AI66" s="52">
        <f t="shared" si="41"/>
        <v>581.49473386732927</v>
      </c>
      <c r="AJ66" s="52"/>
      <c r="AK66" s="52">
        <f t="shared" si="49"/>
        <v>12792.884145081218</v>
      </c>
      <c r="AL66" s="46"/>
      <c r="AN66" s="55">
        <v>14</v>
      </c>
      <c r="AO66" s="55"/>
      <c r="AP66" s="60">
        <f t="shared" si="54"/>
        <v>10940.955133336194</v>
      </c>
      <c r="AQ66" s="55"/>
      <c r="AR66" s="60">
        <f t="shared" si="42"/>
        <v>359.48975201231048</v>
      </c>
      <c r="AS66" s="55"/>
      <c r="AT66" s="60">
        <f t="shared" si="43"/>
        <v>268.9651470278481</v>
      </c>
      <c r="AU66" s="55"/>
      <c r="AV66" s="60">
        <f t="shared" si="44"/>
        <v>628.45489904015858</v>
      </c>
      <c r="AW66" s="60"/>
      <c r="AX66" s="60">
        <f t="shared" si="50"/>
        <v>10581.465381323884</v>
      </c>
      <c r="AY66" s="55"/>
    </row>
    <row r="67" spans="1:51" x14ac:dyDescent="0.25">
      <c r="A67" s="27">
        <v>15</v>
      </c>
      <c r="B67" s="27"/>
      <c r="C67" s="33">
        <f t="shared" si="51"/>
        <v>9105.5555555555584</v>
      </c>
      <c r="D67" s="27"/>
      <c r="E67" s="33">
        <f t="shared" si="55"/>
        <v>413.88888888888891</v>
      </c>
      <c r="F67" s="27"/>
      <c r="G67" s="33">
        <f t="shared" si="37"/>
        <v>223.84490740740748</v>
      </c>
      <c r="H67" s="27"/>
      <c r="I67" s="33">
        <f t="shared" si="45"/>
        <v>637.73379629629642</v>
      </c>
      <c r="J67" s="33"/>
      <c r="K67" s="33">
        <f t="shared" si="46"/>
        <v>8691.6666666666697</v>
      </c>
      <c r="L67" s="27"/>
      <c r="N67" s="37">
        <v>15</v>
      </c>
      <c r="O67" s="37"/>
      <c r="P67" s="41">
        <f t="shared" si="52"/>
        <v>14900</v>
      </c>
      <c r="Q67" s="37"/>
      <c r="R67" s="41">
        <f>0</f>
        <v>0</v>
      </c>
      <c r="S67" s="37"/>
      <c r="T67" s="41">
        <f t="shared" si="38"/>
        <v>366.29166666666663</v>
      </c>
      <c r="U67" s="37"/>
      <c r="V67" s="41">
        <f t="shared" si="47"/>
        <v>366.29166666666663</v>
      </c>
      <c r="W67" s="41"/>
      <c r="X67" s="41">
        <f t="shared" si="48"/>
        <v>14900</v>
      </c>
      <c r="Y67" s="37"/>
      <c r="AA67" s="45">
        <v>15</v>
      </c>
      <c r="AB67" s="45"/>
      <c r="AC67" s="49">
        <f t="shared" si="53"/>
        <v>12792.884145081218</v>
      </c>
      <c r="AD67" s="45"/>
      <c r="AE67" s="49">
        <f t="shared" si="39"/>
        <v>281.29807750832128</v>
      </c>
      <c r="AF67" s="45"/>
      <c r="AG67" s="49">
        <f t="shared" si="40"/>
        <v>314.49173523324657</v>
      </c>
      <c r="AH67" s="45"/>
      <c r="AI67" s="49">
        <f t="shared" si="41"/>
        <v>595.78981274156786</v>
      </c>
      <c r="AJ67" s="49"/>
      <c r="AK67" s="49">
        <f t="shared" si="49"/>
        <v>12511.586067572896</v>
      </c>
      <c r="AL67" s="45"/>
      <c r="AN67" s="54">
        <v>15</v>
      </c>
      <c r="AO67" s="54"/>
      <c r="AP67" s="58">
        <f t="shared" si="54"/>
        <v>10581.465381323884</v>
      </c>
      <c r="AQ67" s="54"/>
      <c r="AR67" s="58">
        <f t="shared" si="42"/>
        <v>368.32720841594647</v>
      </c>
      <c r="AS67" s="54"/>
      <c r="AT67" s="58">
        <f t="shared" si="43"/>
        <v>260.12769062421211</v>
      </c>
      <c r="AU67" s="54"/>
      <c r="AV67" s="58">
        <f t="shared" si="44"/>
        <v>628.45489904015858</v>
      </c>
      <c r="AW67" s="58"/>
      <c r="AX67" s="58">
        <f t="shared" si="50"/>
        <v>10213.138172907937</v>
      </c>
      <c r="AY67" s="54"/>
    </row>
    <row r="68" spans="1:51" x14ac:dyDescent="0.25">
      <c r="A68" s="28">
        <v>16</v>
      </c>
      <c r="B68" s="28"/>
      <c r="C68" s="35">
        <f t="shared" si="51"/>
        <v>8691.6666666666697</v>
      </c>
      <c r="D68" s="28"/>
      <c r="E68" s="35">
        <f t="shared" si="55"/>
        <v>413.88888888888891</v>
      </c>
      <c r="F68" s="28"/>
      <c r="G68" s="35">
        <f t="shared" si="37"/>
        <v>213.67013888888894</v>
      </c>
      <c r="H68" s="28"/>
      <c r="I68" s="35">
        <f t="shared" si="45"/>
        <v>627.55902777777783</v>
      </c>
      <c r="J68" s="35"/>
      <c r="K68" s="35">
        <f t="shared" si="46"/>
        <v>8277.777777777781</v>
      </c>
      <c r="L68" s="28"/>
      <c r="N68" s="38">
        <v>16</v>
      </c>
      <c r="O68" s="38"/>
      <c r="P68" s="43">
        <f t="shared" si="52"/>
        <v>14900</v>
      </c>
      <c r="Q68" s="38"/>
      <c r="R68" s="43">
        <f>0</f>
        <v>0</v>
      </c>
      <c r="S68" s="38"/>
      <c r="T68" s="43">
        <f t="shared" si="38"/>
        <v>366.29166666666663</v>
      </c>
      <c r="U68" s="38"/>
      <c r="V68" s="43">
        <f t="shared" si="47"/>
        <v>366.29166666666663</v>
      </c>
      <c r="W68" s="43"/>
      <c r="X68" s="43">
        <f t="shared" si="48"/>
        <v>14900</v>
      </c>
      <c r="Y68" s="38"/>
      <c r="AA68" s="46">
        <v>16</v>
      </c>
      <c r="AB68" s="46"/>
      <c r="AC68" s="52">
        <f t="shared" si="53"/>
        <v>12511.586067572896</v>
      </c>
      <c r="AD68" s="46"/>
      <c r="AE68" s="52">
        <f t="shared" si="39"/>
        <v>302.85982147696438</v>
      </c>
      <c r="AF68" s="46"/>
      <c r="AG68" s="52">
        <f t="shared" si="40"/>
        <v>307.57649082783371</v>
      </c>
      <c r="AH68" s="46"/>
      <c r="AI68" s="52">
        <f t="shared" si="41"/>
        <v>610.43631230479809</v>
      </c>
      <c r="AJ68" s="52"/>
      <c r="AK68" s="52">
        <f t="shared" si="49"/>
        <v>12208.726246095932</v>
      </c>
      <c r="AL68" s="46"/>
      <c r="AN68" s="55">
        <v>16</v>
      </c>
      <c r="AO68" s="55"/>
      <c r="AP68" s="60">
        <f t="shared" si="54"/>
        <v>10213.138172907937</v>
      </c>
      <c r="AQ68" s="55"/>
      <c r="AR68" s="60">
        <f t="shared" si="42"/>
        <v>377.38191895617183</v>
      </c>
      <c r="AS68" s="55"/>
      <c r="AT68" s="60">
        <f t="shared" si="43"/>
        <v>251.07298008398675</v>
      </c>
      <c r="AU68" s="55"/>
      <c r="AV68" s="60">
        <f t="shared" si="44"/>
        <v>628.45489904015858</v>
      </c>
      <c r="AW68" s="60"/>
      <c r="AX68" s="60">
        <f t="shared" si="50"/>
        <v>9835.7562539517639</v>
      </c>
      <c r="AY68" s="55"/>
    </row>
    <row r="69" spans="1:51" x14ac:dyDescent="0.25">
      <c r="A69" s="27">
        <v>17</v>
      </c>
      <c r="B69" s="27"/>
      <c r="C69" s="33">
        <f t="shared" si="51"/>
        <v>8277.777777777781</v>
      </c>
      <c r="D69" s="27"/>
      <c r="E69" s="33">
        <f t="shared" si="55"/>
        <v>413.88888888888891</v>
      </c>
      <c r="F69" s="27"/>
      <c r="G69" s="33">
        <f t="shared" si="37"/>
        <v>203.49537037037044</v>
      </c>
      <c r="H69" s="27"/>
      <c r="I69" s="33">
        <f t="shared" si="45"/>
        <v>617.38425925925935</v>
      </c>
      <c r="J69" s="33"/>
      <c r="K69" s="33">
        <f t="shared" si="46"/>
        <v>7863.8888888888923</v>
      </c>
      <c r="L69" s="27"/>
      <c r="N69" s="37">
        <v>17</v>
      </c>
      <c r="O69" s="37"/>
      <c r="P69" s="41">
        <f t="shared" si="52"/>
        <v>14900</v>
      </c>
      <c r="Q69" s="37"/>
      <c r="R69" s="41">
        <f>0</f>
        <v>0</v>
      </c>
      <c r="S69" s="37"/>
      <c r="T69" s="41">
        <f t="shared" si="38"/>
        <v>366.29166666666663</v>
      </c>
      <c r="U69" s="37"/>
      <c r="V69" s="41">
        <f t="shared" si="47"/>
        <v>366.29166666666663</v>
      </c>
      <c r="W69" s="41"/>
      <c r="X69" s="41">
        <f t="shared" si="48"/>
        <v>14900</v>
      </c>
      <c r="Y69" s="37"/>
      <c r="AA69" s="45">
        <v>17</v>
      </c>
      <c r="AB69" s="45"/>
      <c r="AC69" s="49">
        <f t="shared" si="53"/>
        <v>12208.726246095932</v>
      </c>
      <c r="AD69" s="45"/>
      <c r="AE69" s="49">
        <f t="shared" si="39"/>
        <v>325.31168476576613</v>
      </c>
      <c r="AF69" s="45"/>
      <c r="AG69" s="49">
        <f t="shared" si="40"/>
        <v>300.13118688319162</v>
      </c>
      <c r="AH69" s="45"/>
      <c r="AI69" s="49">
        <f t="shared" si="41"/>
        <v>625.44287164895775</v>
      </c>
      <c r="AJ69" s="49"/>
      <c r="AK69" s="49">
        <f t="shared" si="49"/>
        <v>11883.414561330166</v>
      </c>
      <c r="AL69" s="45"/>
      <c r="AN69" s="54">
        <v>17</v>
      </c>
      <c r="AO69" s="54"/>
      <c r="AP69" s="58">
        <f t="shared" si="54"/>
        <v>9835.7562539517639</v>
      </c>
      <c r="AQ69" s="54"/>
      <c r="AR69" s="58">
        <f t="shared" si="42"/>
        <v>386.6592244638444</v>
      </c>
      <c r="AS69" s="54"/>
      <c r="AT69" s="58">
        <f t="shared" si="43"/>
        <v>241.79567457631418</v>
      </c>
      <c r="AU69" s="54"/>
      <c r="AV69" s="58">
        <f t="shared" si="44"/>
        <v>628.45489904015858</v>
      </c>
      <c r="AW69" s="58"/>
      <c r="AX69" s="58">
        <f t="shared" si="50"/>
        <v>9449.0970294879189</v>
      </c>
      <c r="AY69" s="54"/>
    </row>
    <row r="70" spans="1:51" x14ac:dyDescent="0.25">
      <c r="A70" s="28">
        <v>18</v>
      </c>
      <c r="B70" s="28"/>
      <c r="C70" s="35">
        <f t="shared" si="51"/>
        <v>7863.8888888888923</v>
      </c>
      <c r="D70" s="28"/>
      <c r="E70" s="35">
        <f t="shared" si="55"/>
        <v>413.88888888888891</v>
      </c>
      <c r="F70" s="28"/>
      <c r="G70" s="35">
        <f t="shared" si="37"/>
        <v>193.32060185185193</v>
      </c>
      <c r="H70" s="28"/>
      <c r="I70" s="35">
        <f t="shared" si="45"/>
        <v>607.20949074074088</v>
      </c>
      <c r="J70" s="35"/>
      <c r="K70" s="35">
        <f t="shared" si="46"/>
        <v>7450.0000000000036</v>
      </c>
      <c r="L70" s="28"/>
      <c r="N70" s="38">
        <v>18</v>
      </c>
      <c r="O70" s="38"/>
      <c r="P70" s="43">
        <f t="shared" si="52"/>
        <v>14900</v>
      </c>
      <c r="Q70" s="38"/>
      <c r="R70" s="43">
        <f>0</f>
        <v>0</v>
      </c>
      <c r="S70" s="38"/>
      <c r="T70" s="43">
        <f t="shared" si="38"/>
        <v>366.29166666666663</v>
      </c>
      <c r="U70" s="38"/>
      <c r="V70" s="43">
        <f t="shared" si="47"/>
        <v>366.29166666666663</v>
      </c>
      <c r="W70" s="43"/>
      <c r="X70" s="43">
        <f t="shared" si="48"/>
        <v>14900</v>
      </c>
      <c r="Y70" s="38"/>
      <c r="AA70" s="46">
        <v>18</v>
      </c>
      <c r="AB70" s="46"/>
      <c r="AC70" s="52">
        <f t="shared" si="53"/>
        <v>11883.414561330166</v>
      </c>
      <c r="AD70" s="46"/>
      <c r="AE70" s="52">
        <f t="shared" si="39"/>
        <v>348.68440094429479</v>
      </c>
      <c r="AF70" s="46"/>
      <c r="AG70" s="52">
        <f t="shared" si="40"/>
        <v>292.1339412993666</v>
      </c>
      <c r="AH70" s="46"/>
      <c r="AI70" s="52">
        <f t="shared" si="41"/>
        <v>640.81834224366139</v>
      </c>
      <c r="AJ70" s="52"/>
      <c r="AK70" s="52">
        <f t="shared" si="49"/>
        <v>11534.730160385872</v>
      </c>
      <c r="AL70" s="46"/>
      <c r="AN70" s="55">
        <v>18</v>
      </c>
      <c r="AO70" s="55"/>
      <c r="AP70" s="60">
        <f t="shared" si="54"/>
        <v>9449.0970294879189</v>
      </c>
      <c r="AQ70" s="55"/>
      <c r="AR70" s="60">
        <f t="shared" si="42"/>
        <v>396.16459706524722</v>
      </c>
      <c r="AS70" s="55"/>
      <c r="AT70" s="60">
        <f t="shared" si="43"/>
        <v>232.29030197491133</v>
      </c>
      <c r="AU70" s="55"/>
      <c r="AV70" s="60">
        <f t="shared" si="44"/>
        <v>628.45489904015858</v>
      </c>
      <c r="AW70" s="60"/>
      <c r="AX70" s="60">
        <f t="shared" si="50"/>
        <v>9052.9324324226709</v>
      </c>
      <c r="AY70" s="55"/>
    </row>
    <row r="71" spans="1:51" x14ac:dyDescent="0.25">
      <c r="A71" s="27">
        <v>19</v>
      </c>
      <c r="B71" s="27"/>
      <c r="C71" s="33">
        <f t="shared" si="51"/>
        <v>7450.0000000000036</v>
      </c>
      <c r="D71" s="27"/>
      <c r="E71" s="33">
        <f t="shared" si="55"/>
        <v>413.88888888888891</v>
      </c>
      <c r="F71" s="27"/>
      <c r="G71" s="33">
        <f t="shared" si="37"/>
        <v>183.1458333333334</v>
      </c>
      <c r="H71" s="27"/>
      <c r="I71" s="33">
        <f t="shared" si="45"/>
        <v>597.03472222222229</v>
      </c>
      <c r="J71" s="33"/>
      <c r="K71" s="33">
        <f t="shared" si="46"/>
        <v>7036.111111111115</v>
      </c>
      <c r="L71" s="27"/>
      <c r="N71" s="37">
        <v>19</v>
      </c>
      <c r="O71" s="37"/>
      <c r="P71" s="41">
        <f t="shared" si="52"/>
        <v>14900</v>
      </c>
      <c r="Q71" s="37"/>
      <c r="R71" s="41">
        <f>0</f>
        <v>0</v>
      </c>
      <c r="S71" s="37"/>
      <c r="T71" s="41">
        <f t="shared" si="38"/>
        <v>366.29166666666663</v>
      </c>
      <c r="U71" s="37"/>
      <c r="V71" s="41">
        <f t="shared" si="47"/>
        <v>366.29166666666663</v>
      </c>
      <c r="W71" s="41"/>
      <c r="X71" s="41">
        <f t="shared" si="48"/>
        <v>14900</v>
      </c>
      <c r="Y71" s="37"/>
      <c r="AA71" s="45">
        <v>19</v>
      </c>
      <c r="AB71" s="45"/>
      <c r="AC71" s="49">
        <f t="shared" si="53"/>
        <v>11534.730160385872</v>
      </c>
      <c r="AD71" s="45"/>
      <c r="AE71" s="49">
        <f t="shared" si="39"/>
        <v>373.0096767143321</v>
      </c>
      <c r="AF71" s="45"/>
      <c r="AG71" s="49">
        <f t="shared" si="40"/>
        <v>283.56211644281933</v>
      </c>
      <c r="AH71" s="45"/>
      <c r="AI71" s="49">
        <f t="shared" si="41"/>
        <v>656.57179315715143</v>
      </c>
      <c r="AJ71" s="49"/>
      <c r="AK71" s="49">
        <f t="shared" si="49"/>
        <v>11161.720483671541</v>
      </c>
      <c r="AL71" s="45"/>
      <c r="AN71" s="54">
        <v>19</v>
      </c>
      <c r="AO71" s="54"/>
      <c r="AP71" s="58">
        <f t="shared" si="54"/>
        <v>9052.9324324226709</v>
      </c>
      <c r="AQ71" s="54"/>
      <c r="AR71" s="58">
        <f t="shared" si="42"/>
        <v>405.90364340976794</v>
      </c>
      <c r="AS71" s="54"/>
      <c r="AT71" s="58">
        <f t="shared" si="43"/>
        <v>222.55125563039064</v>
      </c>
      <c r="AU71" s="54"/>
      <c r="AV71" s="58">
        <f t="shared" si="44"/>
        <v>628.45489904015858</v>
      </c>
      <c r="AW71" s="58"/>
      <c r="AX71" s="58">
        <f t="shared" si="50"/>
        <v>8647.0287890129039</v>
      </c>
      <c r="AY71" s="54"/>
    </row>
    <row r="72" spans="1:51" x14ac:dyDescent="0.25">
      <c r="A72" s="28">
        <v>20</v>
      </c>
      <c r="B72" s="28"/>
      <c r="C72" s="35">
        <f t="shared" si="51"/>
        <v>7036.111111111115</v>
      </c>
      <c r="D72" s="28"/>
      <c r="E72" s="35">
        <f t="shared" si="55"/>
        <v>413.88888888888891</v>
      </c>
      <c r="F72" s="28"/>
      <c r="G72" s="35">
        <f t="shared" si="37"/>
        <v>172.97106481481489</v>
      </c>
      <c r="H72" s="28"/>
      <c r="I72" s="35">
        <f t="shared" si="45"/>
        <v>586.85995370370381</v>
      </c>
      <c r="J72" s="35"/>
      <c r="K72" s="35">
        <f t="shared" si="46"/>
        <v>6622.2222222222263</v>
      </c>
      <c r="L72" s="28"/>
      <c r="N72" s="38">
        <v>20</v>
      </c>
      <c r="O72" s="38"/>
      <c r="P72" s="43">
        <f t="shared" si="52"/>
        <v>14900</v>
      </c>
      <c r="Q72" s="38"/>
      <c r="R72" s="43">
        <f>0</f>
        <v>0</v>
      </c>
      <c r="S72" s="38"/>
      <c r="T72" s="43">
        <f t="shared" si="38"/>
        <v>366.29166666666663</v>
      </c>
      <c r="U72" s="38"/>
      <c r="V72" s="43">
        <f t="shared" si="47"/>
        <v>366.29166666666663</v>
      </c>
      <c r="W72" s="43"/>
      <c r="X72" s="43">
        <f t="shared" si="48"/>
        <v>14900</v>
      </c>
      <c r="Y72" s="38"/>
      <c r="AA72" s="46">
        <v>20</v>
      </c>
      <c r="AB72" s="46"/>
      <c r="AC72" s="52">
        <f t="shared" si="53"/>
        <v>11161.720483671541</v>
      </c>
      <c r="AD72" s="46"/>
      <c r="AE72" s="52">
        <f t="shared" si="39"/>
        <v>398.32022118200615</v>
      </c>
      <c r="AF72" s="46"/>
      <c r="AG72" s="52">
        <f t="shared" si="40"/>
        <v>274.39229522359204</v>
      </c>
      <c r="AH72" s="46"/>
      <c r="AI72" s="52">
        <f t="shared" si="41"/>
        <v>672.71251640559819</v>
      </c>
      <c r="AJ72" s="52"/>
      <c r="AK72" s="52">
        <f t="shared" si="49"/>
        <v>10763.400262489535</v>
      </c>
      <c r="AL72" s="46"/>
      <c r="AN72" s="55">
        <v>20</v>
      </c>
      <c r="AO72" s="55"/>
      <c r="AP72" s="60">
        <f t="shared" si="54"/>
        <v>8647.0287890129039</v>
      </c>
      <c r="AQ72" s="55"/>
      <c r="AR72" s="60">
        <f t="shared" si="42"/>
        <v>415.88210797692471</v>
      </c>
      <c r="AS72" s="55"/>
      <c r="AT72" s="60">
        <f t="shared" si="43"/>
        <v>212.57279106323386</v>
      </c>
      <c r="AU72" s="55"/>
      <c r="AV72" s="60">
        <f t="shared" si="44"/>
        <v>628.45489904015858</v>
      </c>
      <c r="AW72" s="60"/>
      <c r="AX72" s="60">
        <f t="shared" si="50"/>
        <v>8231.1466810359798</v>
      </c>
      <c r="AY72" s="55"/>
    </row>
    <row r="73" spans="1:51" x14ac:dyDescent="0.25">
      <c r="A73" s="27">
        <v>21</v>
      </c>
      <c r="B73" s="27"/>
      <c r="C73" s="33">
        <f t="shared" si="51"/>
        <v>6622.2222222222263</v>
      </c>
      <c r="D73" s="27"/>
      <c r="E73" s="33">
        <f t="shared" si="55"/>
        <v>413.88888888888891</v>
      </c>
      <c r="F73" s="27"/>
      <c r="G73" s="33">
        <f t="shared" si="37"/>
        <v>162.79629629629639</v>
      </c>
      <c r="H73" s="27"/>
      <c r="I73" s="33">
        <f t="shared" si="45"/>
        <v>576.68518518518533</v>
      </c>
      <c r="J73" s="33"/>
      <c r="K73" s="33">
        <f t="shared" si="46"/>
        <v>6208.3333333333376</v>
      </c>
      <c r="L73" s="27"/>
      <c r="N73" s="37">
        <v>21</v>
      </c>
      <c r="O73" s="37"/>
      <c r="P73" s="41">
        <f t="shared" si="52"/>
        <v>14900</v>
      </c>
      <c r="Q73" s="37"/>
      <c r="R73" s="41">
        <f>0</f>
        <v>0</v>
      </c>
      <c r="S73" s="37"/>
      <c r="T73" s="41">
        <f t="shared" si="38"/>
        <v>366.29166666666663</v>
      </c>
      <c r="U73" s="37"/>
      <c r="V73" s="41">
        <f t="shared" si="47"/>
        <v>366.29166666666663</v>
      </c>
      <c r="W73" s="41"/>
      <c r="X73" s="41">
        <f t="shared" si="48"/>
        <v>14900</v>
      </c>
      <c r="Y73" s="37"/>
      <c r="AA73" s="45">
        <v>21</v>
      </c>
      <c r="AB73" s="45"/>
      <c r="AC73" s="49">
        <f t="shared" si="53"/>
        <v>10763.400262489535</v>
      </c>
      <c r="AD73" s="45"/>
      <c r="AE73" s="49">
        <f t="shared" si="39"/>
        <v>424.64977598103474</v>
      </c>
      <c r="AF73" s="45"/>
      <c r="AG73" s="49">
        <f t="shared" si="40"/>
        <v>264.60025645286771</v>
      </c>
      <c r="AH73" s="45"/>
      <c r="AI73" s="49">
        <f t="shared" si="41"/>
        <v>689.25003243390245</v>
      </c>
      <c r="AJ73" s="49"/>
      <c r="AK73" s="49">
        <f t="shared" si="49"/>
        <v>10338.750486508499</v>
      </c>
      <c r="AL73" s="45"/>
      <c r="AN73" s="54">
        <v>21</v>
      </c>
      <c r="AO73" s="54"/>
      <c r="AP73" s="58">
        <f t="shared" si="54"/>
        <v>8231.1466810359798</v>
      </c>
      <c r="AQ73" s="54"/>
      <c r="AR73" s="58">
        <f t="shared" si="42"/>
        <v>426.10587646469077</v>
      </c>
      <c r="AS73" s="54"/>
      <c r="AT73" s="58">
        <f t="shared" si="43"/>
        <v>202.34902257546781</v>
      </c>
      <c r="AU73" s="54"/>
      <c r="AV73" s="58">
        <f t="shared" si="44"/>
        <v>628.45489904015858</v>
      </c>
      <c r="AW73" s="58"/>
      <c r="AX73" s="58">
        <f t="shared" si="50"/>
        <v>7805.0408045712893</v>
      </c>
      <c r="AY73" s="54"/>
    </row>
    <row r="74" spans="1:51" x14ac:dyDescent="0.25">
      <c r="A74" s="28">
        <v>22</v>
      </c>
      <c r="B74" s="28"/>
      <c r="C74" s="35">
        <f t="shared" si="51"/>
        <v>6208.3333333333376</v>
      </c>
      <c r="D74" s="28"/>
      <c r="E74" s="35">
        <f t="shared" si="55"/>
        <v>413.88888888888891</v>
      </c>
      <c r="F74" s="28"/>
      <c r="G74" s="35">
        <f t="shared" si="37"/>
        <v>152.62152777777789</v>
      </c>
      <c r="H74" s="28"/>
      <c r="I74" s="35">
        <f t="shared" si="45"/>
        <v>566.51041666666674</v>
      </c>
      <c r="J74" s="35"/>
      <c r="K74" s="35">
        <f t="shared" si="46"/>
        <v>5794.4444444444489</v>
      </c>
      <c r="L74" s="28"/>
      <c r="N74" s="38">
        <v>22</v>
      </c>
      <c r="O74" s="38"/>
      <c r="P74" s="43">
        <f t="shared" si="52"/>
        <v>14900</v>
      </c>
      <c r="Q74" s="38"/>
      <c r="R74" s="43">
        <f>0</f>
        <v>0</v>
      </c>
      <c r="S74" s="38"/>
      <c r="T74" s="43">
        <f t="shared" si="38"/>
        <v>366.29166666666663</v>
      </c>
      <c r="U74" s="38"/>
      <c r="V74" s="43">
        <f t="shared" si="47"/>
        <v>366.29166666666663</v>
      </c>
      <c r="W74" s="43"/>
      <c r="X74" s="43">
        <f t="shared" si="48"/>
        <v>14900</v>
      </c>
      <c r="Y74" s="38"/>
      <c r="AA74" s="46">
        <v>22</v>
      </c>
      <c r="AB74" s="46"/>
      <c r="AC74" s="52">
        <f t="shared" si="53"/>
        <v>10338.750486508499</v>
      </c>
      <c r="AD74" s="46"/>
      <c r="AE74" s="52">
        <f t="shared" si="39"/>
        <v>452.03314627123535</v>
      </c>
      <c r="AF74" s="46"/>
      <c r="AG74" s="52">
        <f t="shared" si="40"/>
        <v>254.16094946000061</v>
      </c>
      <c r="AH74" s="46"/>
      <c r="AI74" s="52">
        <f t="shared" si="41"/>
        <v>706.19409573123596</v>
      </c>
      <c r="AJ74" s="52"/>
      <c r="AK74" s="52">
        <f t="shared" si="49"/>
        <v>9886.7173402372646</v>
      </c>
      <c r="AL74" s="46"/>
      <c r="AN74" s="55">
        <v>22</v>
      </c>
      <c r="AO74" s="55"/>
      <c r="AP74" s="60">
        <f t="shared" si="54"/>
        <v>7805.0408045712893</v>
      </c>
      <c r="AQ74" s="55"/>
      <c r="AR74" s="60">
        <f t="shared" si="42"/>
        <v>436.58097926111441</v>
      </c>
      <c r="AS74" s="55"/>
      <c r="AT74" s="60">
        <f t="shared" si="43"/>
        <v>191.87391977904417</v>
      </c>
      <c r="AU74" s="55"/>
      <c r="AV74" s="60">
        <f t="shared" si="44"/>
        <v>628.45489904015858</v>
      </c>
      <c r="AW74" s="60"/>
      <c r="AX74" s="60">
        <f t="shared" si="50"/>
        <v>7368.4598253101749</v>
      </c>
      <c r="AY74" s="55"/>
    </row>
    <row r="75" spans="1:51" x14ac:dyDescent="0.25">
      <c r="A75" s="27">
        <v>23</v>
      </c>
      <c r="B75" s="27"/>
      <c r="C75" s="33">
        <f t="shared" si="51"/>
        <v>5794.4444444444489</v>
      </c>
      <c r="D75" s="27"/>
      <c r="E75" s="33">
        <f t="shared" si="55"/>
        <v>413.88888888888891</v>
      </c>
      <c r="F75" s="27"/>
      <c r="G75" s="33">
        <f t="shared" si="37"/>
        <v>142.44675925925935</v>
      </c>
      <c r="H75" s="27"/>
      <c r="I75" s="33">
        <f t="shared" si="45"/>
        <v>556.33564814814827</v>
      </c>
      <c r="J75" s="33"/>
      <c r="K75" s="33">
        <f t="shared" si="46"/>
        <v>5380.5555555555602</v>
      </c>
      <c r="L75" s="27"/>
      <c r="N75" s="37">
        <v>23</v>
      </c>
      <c r="O75" s="37"/>
      <c r="P75" s="41">
        <f t="shared" si="52"/>
        <v>14900</v>
      </c>
      <c r="Q75" s="37"/>
      <c r="R75" s="41">
        <f>0</f>
        <v>0</v>
      </c>
      <c r="S75" s="37"/>
      <c r="T75" s="41">
        <f t="shared" si="38"/>
        <v>366.29166666666663</v>
      </c>
      <c r="U75" s="37"/>
      <c r="V75" s="41">
        <f t="shared" si="47"/>
        <v>366.29166666666663</v>
      </c>
      <c r="W75" s="41"/>
      <c r="X75" s="41">
        <f t="shared" si="48"/>
        <v>14900</v>
      </c>
      <c r="Y75" s="37"/>
      <c r="AA75" s="45">
        <v>23</v>
      </c>
      <c r="AB75" s="45"/>
      <c r="AC75" s="49">
        <f t="shared" si="53"/>
        <v>9886.7173402372646</v>
      </c>
      <c r="AD75" s="45"/>
      <c r="AE75" s="49">
        <f t="shared" si="39"/>
        <v>480.50623263712964</v>
      </c>
      <c r="AF75" s="45"/>
      <c r="AG75" s="49">
        <f t="shared" si="40"/>
        <v>243.0484679474994</v>
      </c>
      <c r="AH75" s="45"/>
      <c r="AI75" s="49">
        <f t="shared" si="41"/>
        <v>723.55470058462902</v>
      </c>
      <c r="AJ75" s="49"/>
      <c r="AK75" s="49">
        <f t="shared" si="49"/>
        <v>9406.2111076001347</v>
      </c>
      <c r="AL75" s="45"/>
      <c r="AN75" s="54">
        <v>23</v>
      </c>
      <c r="AO75" s="54"/>
      <c r="AP75" s="58">
        <f t="shared" si="54"/>
        <v>7368.4598253101749</v>
      </c>
      <c r="AQ75" s="54"/>
      <c r="AR75" s="58">
        <f t="shared" si="42"/>
        <v>447.31359500128349</v>
      </c>
      <c r="AS75" s="54"/>
      <c r="AT75" s="58">
        <f t="shared" si="43"/>
        <v>181.14130403887512</v>
      </c>
      <c r="AU75" s="54"/>
      <c r="AV75" s="58">
        <f t="shared" si="44"/>
        <v>628.45489904015858</v>
      </c>
      <c r="AW75" s="58"/>
      <c r="AX75" s="58">
        <f t="shared" si="50"/>
        <v>6921.1462303088911</v>
      </c>
      <c r="AY75" s="54"/>
    </row>
    <row r="76" spans="1:51" x14ac:dyDescent="0.25">
      <c r="A76" s="28">
        <v>24</v>
      </c>
      <c r="B76" s="28"/>
      <c r="C76" s="35">
        <f t="shared" si="51"/>
        <v>5380.5555555555602</v>
      </c>
      <c r="D76" s="28"/>
      <c r="E76" s="35">
        <f t="shared" si="55"/>
        <v>413.88888888888891</v>
      </c>
      <c r="F76" s="28"/>
      <c r="G76" s="35">
        <f t="shared" si="37"/>
        <v>132.27199074074085</v>
      </c>
      <c r="H76" s="28"/>
      <c r="I76" s="35">
        <f t="shared" si="45"/>
        <v>546.16087962962979</v>
      </c>
      <c r="J76" s="35"/>
      <c r="K76" s="35">
        <f t="shared" si="46"/>
        <v>4966.6666666666715</v>
      </c>
      <c r="L76" s="28"/>
      <c r="N76" s="38">
        <v>24</v>
      </c>
      <c r="O76" s="38"/>
      <c r="P76" s="43">
        <f t="shared" si="52"/>
        <v>14900</v>
      </c>
      <c r="Q76" s="38"/>
      <c r="R76" s="43">
        <f>0</f>
        <v>0</v>
      </c>
      <c r="S76" s="38"/>
      <c r="T76" s="43">
        <f t="shared" si="38"/>
        <v>366.29166666666663</v>
      </c>
      <c r="U76" s="38"/>
      <c r="V76" s="43">
        <f t="shared" si="47"/>
        <v>366.29166666666663</v>
      </c>
      <c r="W76" s="43"/>
      <c r="X76" s="43">
        <f t="shared" si="48"/>
        <v>14900</v>
      </c>
      <c r="Y76" s="38"/>
      <c r="AA76" s="46">
        <v>24</v>
      </c>
      <c r="AB76" s="46"/>
      <c r="AC76" s="52">
        <f t="shared" si="53"/>
        <v>9406.2111076001347</v>
      </c>
      <c r="AD76" s="46"/>
      <c r="AE76" s="52">
        <f t="shared" si="39"/>
        <v>510.10606391216459</v>
      </c>
      <c r="AF76" s="46"/>
      <c r="AG76" s="52">
        <f t="shared" si="40"/>
        <v>231.23602306183662</v>
      </c>
      <c r="AH76" s="46"/>
      <c r="AI76" s="52">
        <f t="shared" si="41"/>
        <v>741.34208697400118</v>
      </c>
      <c r="AJ76" s="52"/>
      <c r="AK76" s="52">
        <f t="shared" si="49"/>
        <v>8896.1050436879705</v>
      </c>
      <c r="AL76" s="46"/>
      <c r="AN76" s="55">
        <v>24</v>
      </c>
      <c r="AO76" s="55"/>
      <c r="AP76" s="60">
        <f t="shared" si="54"/>
        <v>6921.1462303088911</v>
      </c>
      <c r="AQ76" s="55"/>
      <c r="AR76" s="60">
        <f t="shared" si="42"/>
        <v>458.31005421173165</v>
      </c>
      <c r="AS76" s="55"/>
      <c r="AT76" s="60">
        <f t="shared" si="43"/>
        <v>170.1448448284269</v>
      </c>
      <c r="AU76" s="55"/>
      <c r="AV76" s="60">
        <f t="shared" si="44"/>
        <v>628.45489904015858</v>
      </c>
      <c r="AW76" s="60"/>
      <c r="AX76" s="60">
        <f t="shared" si="50"/>
        <v>6462.8361760971593</v>
      </c>
      <c r="AY76" s="55"/>
    </row>
    <row r="77" spans="1:51" x14ac:dyDescent="0.25">
      <c r="A77" s="27">
        <v>25</v>
      </c>
      <c r="B77" s="27"/>
      <c r="C77" s="33">
        <f t="shared" si="51"/>
        <v>4966.6666666666715</v>
      </c>
      <c r="D77" s="27"/>
      <c r="E77" s="33">
        <f t="shared" si="55"/>
        <v>413.88888888888891</v>
      </c>
      <c r="F77" s="27"/>
      <c r="G77" s="33">
        <f t="shared" si="37"/>
        <v>122.09722222222233</v>
      </c>
      <c r="H77" s="27"/>
      <c r="I77" s="33">
        <f t="shared" si="45"/>
        <v>535.9861111111112</v>
      </c>
      <c r="J77" s="33"/>
      <c r="K77" s="33">
        <f t="shared" si="46"/>
        <v>4552.7777777777828</v>
      </c>
      <c r="L77" s="27"/>
      <c r="N77" s="37">
        <v>25</v>
      </c>
      <c r="O77" s="37"/>
      <c r="P77" s="41">
        <f t="shared" si="52"/>
        <v>14900</v>
      </c>
      <c r="Q77" s="37"/>
      <c r="R77" s="41">
        <f>0</f>
        <v>0</v>
      </c>
      <c r="S77" s="37"/>
      <c r="T77" s="41">
        <f t="shared" si="38"/>
        <v>366.29166666666663</v>
      </c>
      <c r="U77" s="37"/>
      <c r="V77" s="41">
        <f t="shared" si="47"/>
        <v>366.29166666666663</v>
      </c>
      <c r="W77" s="41"/>
      <c r="X77" s="41">
        <f t="shared" si="48"/>
        <v>14900</v>
      </c>
      <c r="Y77" s="37"/>
      <c r="AA77" s="45">
        <v>25</v>
      </c>
      <c r="AB77" s="45"/>
      <c r="AC77" s="49">
        <f t="shared" si="53"/>
        <v>8896.1050436879705</v>
      </c>
      <c r="AD77" s="45"/>
      <c r="AE77" s="49">
        <f t="shared" si="39"/>
        <v>540.87083095478272</v>
      </c>
      <c r="AF77" s="45"/>
      <c r="AG77" s="49">
        <f t="shared" si="40"/>
        <v>218.69591565732927</v>
      </c>
      <c r="AH77" s="45"/>
      <c r="AI77" s="49">
        <f t="shared" si="41"/>
        <v>759.56674661211196</v>
      </c>
      <c r="AJ77" s="49"/>
      <c r="AK77" s="49">
        <f t="shared" si="49"/>
        <v>8355.2342127331885</v>
      </c>
      <c r="AL77" s="45"/>
      <c r="AN77" s="54">
        <v>25</v>
      </c>
      <c r="AO77" s="54"/>
      <c r="AP77" s="58">
        <f t="shared" si="54"/>
        <v>6462.8361760971593</v>
      </c>
      <c r="AQ77" s="54"/>
      <c r="AR77" s="58">
        <f t="shared" si="42"/>
        <v>469.57684304443671</v>
      </c>
      <c r="AS77" s="54"/>
      <c r="AT77" s="58">
        <f t="shared" si="43"/>
        <v>158.87805599572184</v>
      </c>
      <c r="AU77" s="54"/>
      <c r="AV77" s="58">
        <f t="shared" si="44"/>
        <v>628.45489904015858</v>
      </c>
      <c r="AW77" s="58"/>
      <c r="AX77" s="58">
        <f t="shared" si="50"/>
        <v>5993.2593330527225</v>
      </c>
      <c r="AY77" s="54"/>
    </row>
    <row r="78" spans="1:51" x14ac:dyDescent="0.25">
      <c r="A78" s="28">
        <v>26</v>
      </c>
      <c r="B78" s="28"/>
      <c r="C78" s="35">
        <f t="shared" si="51"/>
        <v>4552.7777777777828</v>
      </c>
      <c r="D78" s="28"/>
      <c r="E78" s="35">
        <f t="shared" si="55"/>
        <v>413.88888888888891</v>
      </c>
      <c r="F78" s="28"/>
      <c r="G78" s="35">
        <f t="shared" si="37"/>
        <v>111.92245370370382</v>
      </c>
      <c r="H78" s="28"/>
      <c r="I78" s="35">
        <f t="shared" si="45"/>
        <v>525.81134259259272</v>
      </c>
      <c r="J78" s="35"/>
      <c r="K78" s="35">
        <f t="shared" si="46"/>
        <v>4138.8888888888941</v>
      </c>
      <c r="L78" s="28"/>
      <c r="N78" s="38">
        <v>26</v>
      </c>
      <c r="O78" s="38"/>
      <c r="P78" s="43">
        <f t="shared" si="52"/>
        <v>14900</v>
      </c>
      <c r="Q78" s="38"/>
      <c r="R78" s="43">
        <f>0</f>
        <v>0</v>
      </c>
      <c r="S78" s="38"/>
      <c r="T78" s="43">
        <f t="shared" si="38"/>
        <v>366.29166666666663</v>
      </c>
      <c r="U78" s="38"/>
      <c r="V78" s="43">
        <f t="shared" si="47"/>
        <v>366.29166666666663</v>
      </c>
      <c r="W78" s="43"/>
      <c r="X78" s="43">
        <f t="shared" si="48"/>
        <v>14900</v>
      </c>
      <c r="Y78" s="38"/>
      <c r="AA78" s="46">
        <v>26</v>
      </c>
      <c r="AB78" s="46"/>
      <c r="AC78" s="52">
        <f t="shared" si="53"/>
        <v>8355.2342127331885</v>
      </c>
      <c r="AD78" s="46"/>
      <c r="AE78" s="52">
        <f t="shared" si="39"/>
        <v>572.83992140330224</v>
      </c>
      <c r="AF78" s="46"/>
      <c r="AG78" s="52">
        <f t="shared" si="40"/>
        <v>205.39950772969087</v>
      </c>
      <c r="AH78" s="46"/>
      <c r="AI78" s="52">
        <f t="shared" si="41"/>
        <v>778.23942913299311</v>
      </c>
      <c r="AJ78" s="52"/>
      <c r="AK78" s="52">
        <f t="shared" si="49"/>
        <v>7782.3942913298861</v>
      </c>
      <c r="AL78" s="46"/>
      <c r="AN78" s="55">
        <v>26</v>
      </c>
      <c r="AO78" s="55"/>
      <c r="AP78" s="60">
        <f t="shared" si="54"/>
        <v>5993.2593330527225</v>
      </c>
      <c r="AQ78" s="55"/>
      <c r="AR78" s="60">
        <f t="shared" si="42"/>
        <v>481.1206071026125</v>
      </c>
      <c r="AS78" s="55"/>
      <c r="AT78" s="60">
        <f t="shared" si="43"/>
        <v>147.33429193754608</v>
      </c>
      <c r="AU78" s="55"/>
      <c r="AV78" s="60">
        <f t="shared" si="44"/>
        <v>628.45489904015858</v>
      </c>
      <c r="AW78" s="60"/>
      <c r="AX78" s="60">
        <f t="shared" si="50"/>
        <v>5512.1387259501098</v>
      </c>
      <c r="AY78" s="55"/>
    </row>
    <row r="79" spans="1:51" x14ac:dyDescent="0.25">
      <c r="A79" s="27">
        <v>27</v>
      </c>
      <c r="B79" s="27"/>
      <c r="C79" s="33">
        <f t="shared" si="51"/>
        <v>4138.8888888888941</v>
      </c>
      <c r="D79" s="27"/>
      <c r="E79" s="33">
        <f t="shared" si="55"/>
        <v>413.88888888888891</v>
      </c>
      <c r="F79" s="27"/>
      <c r="G79" s="33">
        <f t="shared" si="37"/>
        <v>101.7476851851853</v>
      </c>
      <c r="H79" s="27"/>
      <c r="I79" s="33">
        <f t="shared" si="45"/>
        <v>515.63657407407425</v>
      </c>
      <c r="J79" s="33"/>
      <c r="K79" s="33">
        <f t="shared" si="46"/>
        <v>3725.0000000000055</v>
      </c>
      <c r="L79" s="27"/>
      <c r="N79" s="37">
        <v>27</v>
      </c>
      <c r="O79" s="37"/>
      <c r="P79" s="41">
        <f t="shared" si="52"/>
        <v>14900</v>
      </c>
      <c r="Q79" s="37"/>
      <c r="R79" s="41">
        <f>0</f>
        <v>0</v>
      </c>
      <c r="S79" s="37"/>
      <c r="T79" s="41">
        <f t="shared" si="38"/>
        <v>366.29166666666663</v>
      </c>
      <c r="U79" s="37"/>
      <c r="V79" s="41">
        <f t="shared" si="47"/>
        <v>366.29166666666663</v>
      </c>
      <c r="W79" s="41"/>
      <c r="X79" s="41">
        <f t="shared" si="48"/>
        <v>14900</v>
      </c>
      <c r="Y79" s="37"/>
      <c r="AA79" s="45">
        <v>27</v>
      </c>
      <c r="AB79" s="45"/>
      <c r="AC79" s="49">
        <f t="shared" si="53"/>
        <v>7782.3942913298861</v>
      </c>
      <c r="AD79" s="45"/>
      <c r="AE79" s="49">
        <f t="shared" si="39"/>
        <v>606.0539554373197</v>
      </c>
      <c r="AF79" s="45"/>
      <c r="AG79" s="49">
        <f t="shared" si="40"/>
        <v>191.31719299519301</v>
      </c>
      <c r="AH79" s="45"/>
      <c r="AI79" s="49">
        <f t="shared" si="41"/>
        <v>797.37114843251265</v>
      </c>
      <c r="AJ79" s="49"/>
      <c r="AK79" s="49">
        <f t="shared" si="49"/>
        <v>7176.3403358925661</v>
      </c>
      <c r="AL79" s="45"/>
      <c r="AN79" s="54">
        <v>27</v>
      </c>
      <c r="AO79" s="54"/>
      <c r="AP79" s="58">
        <f t="shared" si="54"/>
        <v>5512.1387259501098</v>
      </c>
      <c r="AQ79" s="54"/>
      <c r="AR79" s="58">
        <f t="shared" si="42"/>
        <v>492.94815536055171</v>
      </c>
      <c r="AS79" s="54"/>
      <c r="AT79" s="58">
        <f t="shared" si="43"/>
        <v>135.50674367960687</v>
      </c>
      <c r="AU79" s="54"/>
      <c r="AV79" s="58">
        <f t="shared" si="44"/>
        <v>628.45489904015858</v>
      </c>
      <c r="AW79" s="58"/>
      <c r="AX79" s="58">
        <f t="shared" si="50"/>
        <v>5019.1905705895579</v>
      </c>
      <c r="AY79" s="54"/>
    </row>
    <row r="80" spans="1:51" x14ac:dyDescent="0.25">
      <c r="A80" s="28">
        <v>28</v>
      </c>
      <c r="B80" s="28"/>
      <c r="C80" s="35">
        <f t="shared" si="51"/>
        <v>3725.0000000000055</v>
      </c>
      <c r="D80" s="28"/>
      <c r="E80" s="35">
        <f t="shared" si="55"/>
        <v>413.88888888888891</v>
      </c>
      <c r="F80" s="28"/>
      <c r="G80" s="35">
        <f t="shared" si="37"/>
        <v>91.572916666666799</v>
      </c>
      <c r="H80" s="28"/>
      <c r="I80" s="35">
        <f t="shared" si="45"/>
        <v>505.46180555555571</v>
      </c>
      <c r="J80" s="35"/>
      <c r="K80" s="35">
        <f t="shared" si="46"/>
        <v>3311.1111111111168</v>
      </c>
      <c r="L80" s="28"/>
      <c r="N80" s="38">
        <v>28</v>
      </c>
      <c r="O80" s="38"/>
      <c r="P80" s="43">
        <f t="shared" si="52"/>
        <v>14900</v>
      </c>
      <c r="Q80" s="38"/>
      <c r="R80" s="43">
        <f>0</f>
        <v>0</v>
      </c>
      <c r="S80" s="38"/>
      <c r="T80" s="43">
        <f t="shared" si="38"/>
        <v>366.29166666666663</v>
      </c>
      <c r="U80" s="38"/>
      <c r="V80" s="43">
        <f t="shared" si="47"/>
        <v>366.29166666666663</v>
      </c>
      <c r="W80" s="43"/>
      <c r="X80" s="43">
        <f t="shared" si="48"/>
        <v>14900</v>
      </c>
      <c r="Y80" s="38"/>
      <c r="AA80" s="46">
        <v>28</v>
      </c>
      <c r="AB80" s="46"/>
      <c r="AC80" s="52">
        <f t="shared" si="53"/>
        <v>7176.3403358925661</v>
      </c>
      <c r="AD80" s="46"/>
      <c r="AE80" s="52">
        <f t="shared" si="39"/>
        <v>640.55482257411973</v>
      </c>
      <c r="AF80" s="46"/>
      <c r="AG80" s="52">
        <f t="shared" si="40"/>
        <v>176.41836659069224</v>
      </c>
      <c r="AH80" s="46"/>
      <c r="AI80" s="52">
        <f t="shared" si="41"/>
        <v>816.97318916481197</v>
      </c>
      <c r="AJ80" s="52"/>
      <c r="AK80" s="52">
        <f t="shared" si="49"/>
        <v>6535.7855133184466</v>
      </c>
      <c r="AL80" s="46"/>
      <c r="AN80" s="55">
        <v>28</v>
      </c>
      <c r="AO80" s="55"/>
      <c r="AP80" s="60">
        <f t="shared" si="54"/>
        <v>5019.1905705895579</v>
      </c>
      <c r="AQ80" s="55"/>
      <c r="AR80" s="60">
        <f t="shared" si="42"/>
        <v>505.06646417983194</v>
      </c>
      <c r="AS80" s="55"/>
      <c r="AT80" s="60">
        <f t="shared" si="43"/>
        <v>123.38843486032663</v>
      </c>
      <c r="AU80" s="55"/>
      <c r="AV80" s="60">
        <f t="shared" si="44"/>
        <v>628.45489904015858</v>
      </c>
      <c r="AW80" s="60"/>
      <c r="AX80" s="60">
        <f t="shared" si="50"/>
        <v>4514.1241064097258</v>
      </c>
      <c r="AY80" s="55"/>
    </row>
    <row r="81" spans="1:51" x14ac:dyDescent="0.25">
      <c r="A81" s="27">
        <v>29</v>
      </c>
      <c r="B81" s="27"/>
      <c r="C81" s="33">
        <f t="shared" si="51"/>
        <v>3311.1111111111168</v>
      </c>
      <c r="D81" s="27"/>
      <c r="E81" s="33">
        <f t="shared" si="55"/>
        <v>413.88888888888891</v>
      </c>
      <c r="F81" s="27"/>
      <c r="G81" s="33">
        <f t="shared" si="37"/>
        <v>81.39814814814828</v>
      </c>
      <c r="H81" s="27"/>
      <c r="I81" s="33">
        <f t="shared" si="45"/>
        <v>495.28703703703718</v>
      </c>
      <c r="J81" s="33"/>
      <c r="K81" s="33">
        <f t="shared" si="46"/>
        <v>2897.2222222222281</v>
      </c>
      <c r="L81" s="27"/>
      <c r="N81" s="37">
        <v>29</v>
      </c>
      <c r="O81" s="37"/>
      <c r="P81" s="41">
        <f t="shared" si="52"/>
        <v>14900</v>
      </c>
      <c r="Q81" s="37"/>
      <c r="R81" s="41">
        <f>0</f>
        <v>0</v>
      </c>
      <c r="S81" s="37"/>
      <c r="T81" s="41">
        <f t="shared" si="38"/>
        <v>366.29166666666663</v>
      </c>
      <c r="U81" s="37"/>
      <c r="V81" s="41">
        <f t="shared" si="47"/>
        <v>366.29166666666663</v>
      </c>
      <c r="W81" s="41"/>
      <c r="X81" s="41">
        <f t="shared" si="48"/>
        <v>14900</v>
      </c>
      <c r="Y81" s="37"/>
      <c r="AA81" s="45">
        <v>29</v>
      </c>
      <c r="AB81" s="45"/>
      <c r="AC81" s="49">
        <f t="shared" si="53"/>
        <v>6535.7855133184466</v>
      </c>
      <c r="AD81" s="45"/>
      <c r="AE81" s="49">
        <f t="shared" si="39"/>
        <v>676.38571952936832</v>
      </c>
      <c r="AF81" s="45"/>
      <c r="AG81" s="49">
        <f t="shared" si="40"/>
        <v>160.67139386907849</v>
      </c>
      <c r="AH81" s="45"/>
      <c r="AI81" s="49">
        <f t="shared" si="41"/>
        <v>837.05711339844686</v>
      </c>
      <c r="AJ81" s="49"/>
      <c r="AK81" s="49">
        <f t="shared" si="49"/>
        <v>5859.3997937890781</v>
      </c>
      <c r="AL81" s="45"/>
      <c r="AN81" s="54">
        <v>29</v>
      </c>
      <c r="AO81" s="54"/>
      <c r="AP81" s="58">
        <f t="shared" si="54"/>
        <v>4514.1241064097258</v>
      </c>
      <c r="AQ81" s="54"/>
      <c r="AR81" s="58">
        <f t="shared" si="42"/>
        <v>517.48268142425286</v>
      </c>
      <c r="AS81" s="54"/>
      <c r="AT81" s="58">
        <f t="shared" si="43"/>
        <v>110.97221761590575</v>
      </c>
      <c r="AU81" s="54"/>
      <c r="AV81" s="58">
        <f t="shared" si="44"/>
        <v>628.45489904015858</v>
      </c>
      <c r="AW81" s="58"/>
      <c r="AX81" s="58">
        <f t="shared" si="50"/>
        <v>3996.6414249854729</v>
      </c>
      <c r="AY81" s="54"/>
    </row>
    <row r="82" spans="1:51" x14ac:dyDescent="0.25">
      <c r="A82" s="28">
        <v>30</v>
      </c>
      <c r="B82" s="28"/>
      <c r="C82" s="35">
        <f t="shared" si="51"/>
        <v>2897.2222222222281</v>
      </c>
      <c r="D82" s="28"/>
      <c r="E82" s="35">
        <f t="shared" si="55"/>
        <v>413.88888888888891</v>
      </c>
      <c r="F82" s="28"/>
      <c r="G82" s="35">
        <f t="shared" si="37"/>
        <v>71.223379629629775</v>
      </c>
      <c r="H82" s="28"/>
      <c r="I82" s="35">
        <f t="shared" si="45"/>
        <v>485.1122685185187</v>
      </c>
      <c r="J82" s="35"/>
      <c r="K82" s="35">
        <f t="shared" si="46"/>
        <v>2483.3333333333394</v>
      </c>
      <c r="L82" s="28"/>
      <c r="N82" s="38">
        <v>30</v>
      </c>
      <c r="O82" s="38"/>
      <c r="P82" s="43">
        <f t="shared" si="52"/>
        <v>14900</v>
      </c>
      <c r="Q82" s="38"/>
      <c r="R82" s="43">
        <f>0</f>
        <v>0</v>
      </c>
      <c r="S82" s="38"/>
      <c r="T82" s="43">
        <f t="shared" si="38"/>
        <v>366.29166666666663</v>
      </c>
      <c r="U82" s="38"/>
      <c r="V82" s="43">
        <f t="shared" si="47"/>
        <v>366.29166666666663</v>
      </c>
      <c r="W82" s="43"/>
      <c r="X82" s="43">
        <f t="shared" si="48"/>
        <v>14900</v>
      </c>
      <c r="Y82" s="38"/>
      <c r="AA82" s="46">
        <v>30</v>
      </c>
      <c r="AB82" s="46"/>
      <c r="AC82" s="52">
        <f t="shared" si="53"/>
        <v>5859.3997937890781</v>
      </c>
      <c r="AD82" s="46"/>
      <c r="AE82" s="52">
        <f t="shared" si="39"/>
        <v>713.59118917217756</v>
      </c>
      <c r="AF82" s="46"/>
      <c r="AG82" s="52">
        <f t="shared" si="40"/>
        <v>144.04357826398149</v>
      </c>
      <c r="AH82" s="46"/>
      <c r="AI82" s="52">
        <f t="shared" si="41"/>
        <v>857.634767436159</v>
      </c>
      <c r="AJ82" s="52"/>
      <c r="AK82" s="52">
        <f t="shared" si="49"/>
        <v>5145.808604616901</v>
      </c>
      <c r="AL82" s="46"/>
      <c r="AN82" s="55">
        <v>30</v>
      </c>
      <c r="AO82" s="55"/>
      <c r="AP82" s="60">
        <f t="shared" si="54"/>
        <v>3996.6414249854729</v>
      </c>
      <c r="AQ82" s="55"/>
      <c r="AR82" s="60">
        <f t="shared" si="42"/>
        <v>530.20413067593233</v>
      </c>
      <c r="AS82" s="55"/>
      <c r="AT82" s="60">
        <f t="shared" si="43"/>
        <v>98.250768364226204</v>
      </c>
      <c r="AU82" s="55"/>
      <c r="AV82" s="60">
        <f t="shared" si="44"/>
        <v>628.45489904015858</v>
      </c>
      <c r="AW82" s="60"/>
      <c r="AX82" s="60">
        <f t="shared" si="50"/>
        <v>3466.4372943095404</v>
      </c>
      <c r="AY82" s="55"/>
    </row>
    <row r="83" spans="1:51" x14ac:dyDescent="0.25">
      <c r="A83" s="27">
        <v>31</v>
      </c>
      <c r="B83" s="27"/>
      <c r="C83" s="33">
        <f t="shared" si="51"/>
        <v>2483.3333333333394</v>
      </c>
      <c r="D83" s="27"/>
      <c r="E83" s="33">
        <f t="shared" si="55"/>
        <v>413.88888888888891</v>
      </c>
      <c r="F83" s="27"/>
      <c r="G83" s="33">
        <f t="shared" si="37"/>
        <v>61.048611111111256</v>
      </c>
      <c r="H83" s="27"/>
      <c r="I83" s="33">
        <f t="shared" si="45"/>
        <v>474.93750000000017</v>
      </c>
      <c r="J83" s="33"/>
      <c r="K83" s="33">
        <f t="shared" si="46"/>
        <v>2069.4444444444507</v>
      </c>
      <c r="L83" s="27"/>
      <c r="N83" s="37">
        <v>31</v>
      </c>
      <c r="O83" s="37"/>
      <c r="P83" s="41">
        <f t="shared" si="52"/>
        <v>14900</v>
      </c>
      <c r="Q83" s="37"/>
      <c r="R83" s="41">
        <f>0</f>
        <v>0</v>
      </c>
      <c r="S83" s="37"/>
      <c r="T83" s="41">
        <f t="shared" si="38"/>
        <v>366.29166666666663</v>
      </c>
      <c r="U83" s="37"/>
      <c r="V83" s="41">
        <f t="shared" si="47"/>
        <v>366.29166666666663</v>
      </c>
      <c r="W83" s="41"/>
      <c r="X83" s="41">
        <f t="shared" si="48"/>
        <v>14900</v>
      </c>
      <c r="Y83" s="37"/>
      <c r="AA83" s="45">
        <v>31</v>
      </c>
      <c r="AB83" s="45"/>
      <c r="AC83" s="49">
        <f t="shared" si="53"/>
        <v>5145.808604616901</v>
      </c>
      <c r="AD83" s="45"/>
      <c r="AE83" s="49">
        <f t="shared" si="39"/>
        <v>752.21716060546589</v>
      </c>
      <c r="AF83" s="45"/>
      <c r="AG83" s="49">
        <f t="shared" si="40"/>
        <v>126.50112819683214</v>
      </c>
      <c r="AH83" s="45"/>
      <c r="AI83" s="49">
        <f t="shared" si="41"/>
        <v>878.71828880229805</v>
      </c>
      <c r="AJ83" s="49"/>
      <c r="AK83" s="49">
        <f t="shared" si="49"/>
        <v>4393.5914440114348</v>
      </c>
      <c r="AL83" s="45"/>
      <c r="AN83" s="54">
        <v>31</v>
      </c>
      <c r="AO83" s="54"/>
      <c r="AP83" s="58">
        <f t="shared" si="54"/>
        <v>3466.4372943095404</v>
      </c>
      <c r="AQ83" s="54"/>
      <c r="AR83" s="58">
        <f t="shared" si="42"/>
        <v>543.23831555504898</v>
      </c>
      <c r="AS83" s="54"/>
      <c r="AT83" s="58">
        <f t="shared" si="43"/>
        <v>85.216583485109538</v>
      </c>
      <c r="AU83" s="54"/>
      <c r="AV83" s="58">
        <f t="shared" si="44"/>
        <v>628.45489904015858</v>
      </c>
      <c r="AW83" s="58"/>
      <c r="AX83" s="58">
        <f t="shared" si="50"/>
        <v>2923.1989787544917</v>
      </c>
      <c r="AY83" s="54"/>
    </row>
    <row r="84" spans="1:51" x14ac:dyDescent="0.25">
      <c r="A84" s="28">
        <v>32</v>
      </c>
      <c r="B84" s="28"/>
      <c r="C84" s="35">
        <f t="shared" si="51"/>
        <v>2069.4444444444507</v>
      </c>
      <c r="D84" s="28"/>
      <c r="E84" s="35">
        <f t="shared" si="55"/>
        <v>413.88888888888891</v>
      </c>
      <c r="F84" s="28"/>
      <c r="G84" s="35">
        <f t="shared" si="37"/>
        <v>50.873842592592744</v>
      </c>
      <c r="H84" s="28"/>
      <c r="I84" s="35">
        <f t="shared" si="45"/>
        <v>464.76273148148164</v>
      </c>
      <c r="J84" s="35"/>
      <c r="K84" s="35">
        <f t="shared" si="46"/>
        <v>1655.5555555555618</v>
      </c>
      <c r="L84" s="28"/>
      <c r="N84" s="38">
        <v>32</v>
      </c>
      <c r="O84" s="38"/>
      <c r="P84" s="43">
        <f t="shared" si="52"/>
        <v>14900</v>
      </c>
      <c r="Q84" s="38"/>
      <c r="R84" s="43">
        <f>0</f>
        <v>0</v>
      </c>
      <c r="S84" s="38"/>
      <c r="T84" s="43">
        <f t="shared" si="38"/>
        <v>366.29166666666663</v>
      </c>
      <c r="U84" s="38"/>
      <c r="V84" s="43">
        <f t="shared" si="47"/>
        <v>366.29166666666663</v>
      </c>
      <c r="W84" s="43"/>
      <c r="X84" s="43">
        <f t="shared" si="48"/>
        <v>14900</v>
      </c>
      <c r="Y84" s="38"/>
      <c r="AA84" s="46">
        <v>32</v>
      </c>
      <c r="AB84" s="46"/>
      <c r="AC84" s="52">
        <f t="shared" si="53"/>
        <v>4393.5914440114348</v>
      </c>
      <c r="AD84" s="46"/>
      <c r="AE84" s="52">
        <f t="shared" si="39"/>
        <v>792.31099040340678</v>
      </c>
      <c r="AF84" s="46"/>
      <c r="AG84" s="52">
        <f t="shared" si="40"/>
        <v>108.00912299861443</v>
      </c>
      <c r="AH84" s="46"/>
      <c r="AI84" s="52">
        <f t="shared" si="41"/>
        <v>900.32011340202121</v>
      </c>
      <c r="AJ84" s="52"/>
      <c r="AK84" s="52">
        <f t="shared" si="49"/>
        <v>3601.280453608028</v>
      </c>
      <c r="AL84" s="46"/>
      <c r="AN84" s="55">
        <v>32</v>
      </c>
      <c r="AO84" s="55"/>
      <c r="AP84" s="60">
        <f t="shared" si="54"/>
        <v>2923.1989787544917</v>
      </c>
      <c r="AQ84" s="55"/>
      <c r="AR84" s="60">
        <f t="shared" si="42"/>
        <v>556.59292414577737</v>
      </c>
      <c r="AS84" s="55"/>
      <c r="AT84" s="60">
        <f t="shared" si="43"/>
        <v>71.861974894381248</v>
      </c>
      <c r="AU84" s="55"/>
      <c r="AV84" s="60">
        <f t="shared" si="44"/>
        <v>628.45489904015858</v>
      </c>
      <c r="AW84" s="60"/>
      <c r="AX84" s="60">
        <f t="shared" si="50"/>
        <v>2366.6060546087142</v>
      </c>
      <c r="AY84" s="55"/>
    </row>
    <row r="85" spans="1:51" x14ac:dyDescent="0.25">
      <c r="A85" s="27">
        <v>33</v>
      </c>
      <c r="B85" s="27"/>
      <c r="C85" s="33">
        <f t="shared" si="51"/>
        <v>1655.5555555555618</v>
      </c>
      <c r="D85" s="27"/>
      <c r="E85" s="33">
        <f t="shared" si="55"/>
        <v>413.88888888888891</v>
      </c>
      <c r="F85" s="27"/>
      <c r="G85" s="33">
        <f t="shared" si="37"/>
        <v>40.699074074074225</v>
      </c>
      <c r="H85" s="27"/>
      <c r="I85" s="33">
        <f t="shared" si="45"/>
        <v>454.58796296296316</v>
      </c>
      <c r="J85" s="33"/>
      <c r="K85" s="33">
        <f t="shared" si="46"/>
        <v>1241.6666666666729</v>
      </c>
      <c r="L85" s="27"/>
      <c r="N85" s="37">
        <v>33</v>
      </c>
      <c r="O85" s="37"/>
      <c r="P85" s="41">
        <f t="shared" si="52"/>
        <v>14900</v>
      </c>
      <c r="Q85" s="37"/>
      <c r="R85" s="41">
        <f>0</f>
        <v>0</v>
      </c>
      <c r="S85" s="37"/>
      <c r="T85" s="41">
        <f t="shared" si="38"/>
        <v>366.29166666666663</v>
      </c>
      <c r="U85" s="37"/>
      <c r="V85" s="41">
        <f t="shared" si="47"/>
        <v>366.29166666666663</v>
      </c>
      <c r="W85" s="41"/>
      <c r="X85" s="41">
        <f t="shared" si="48"/>
        <v>14900</v>
      </c>
      <c r="Y85" s="37"/>
      <c r="AA85" s="45">
        <v>33</v>
      </c>
      <c r="AB85" s="45"/>
      <c r="AC85" s="49">
        <f t="shared" si="53"/>
        <v>3601.280453608028</v>
      </c>
      <c r="AD85" s="45"/>
      <c r="AE85" s="49">
        <f t="shared" si="39"/>
        <v>833.92150503862354</v>
      </c>
      <c r="AF85" s="45"/>
      <c r="AG85" s="49">
        <f t="shared" si="40"/>
        <v>88.531477817864015</v>
      </c>
      <c r="AH85" s="45"/>
      <c r="AI85" s="49">
        <f t="shared" si="41"/>
        <v>922.45298285648755</v>
      </c>
      <c r="AJ85" s="49"/>
      <c r="AK85" s="49">
        <f t="shared" si="49"/>
        <v>2767.3589485694047</v>
      </c>
      <c r="AL85" s="45"/>
      <c r="AN85" s="54">
        <v>33</v>
      </c>
      <c r="AO85" s="54"/>
      <c r="AP85" s="58">
        <f t="shared" si="54"/>
        <v>2366.6060546087142</v>
      </c>
      <c r="AQ85" s="54"/>
      <c r="AR85" s="58">
        <f t="shared" si="42"/>
        <v>570.27583353102773</v>
      </c>
      <c r="AS85" s="54"/>
      <c r="AT85" s="58">
        <f t="shared" si="43"/>
        <v>58.179065509130886</v>
      </c>
      <c r="AU85" s="54"/>
      <c r="AV85" s="58">
        <f t="shared" si="44"/>
        <v>628.45489904015858</v>
      </c>
      <c r="AW85" s="58"/>
      <c r="AX85" s="58">
        <f t="shared" si="50"/>
        <v>1796.3302210776865</v>
      </c>
      <c r="AY85" s="54"/>
    </row>
    <row r="86" spans="1:51" x14ac:dyDescent="0.25">
      <c r="A86" s="28">
        <v>34</v>
      </c>
      <c r="B86" s="28"/>
      <c r="C86" s="35">
        <f t="shared" si="51"/>
        <v>1241.6666666666729</v>
      </c>
      <c r="D86" s="28"/>
      <c r="E86" s="35">
        <f t="shared" si="55"/>
        <v>413.88888888888891</v>
      </c>
      <c r="F86" s="28"/>
      <c r="G86" s="35">
        <f t="shared" si="37"/>
        <v>30.524305555555706</v>
      </c>
      <c r="H86" s="28"/>
      <c r="I86" s="35">
        <f t="shared" si="45"/>
        <v>444.41319444444463</v>
      </c>
      <c r="J86" s="35"/>
      <c r="K86" s="35">
        <f t="shared" si="46"/>
        <v>827.77777777778397</v>
      </c>
      <c r="L86" s="28"/>
      <c r="N86" s="38">
        <v>34</v>
      </c>
      <c r="O86" s="38"/>
      <c r="P86" s="43">
        <f t="shared" si="52"/>
        <v>14900</v>
      </c>
      <c r="Q86" s="38"/>
      <c r="R86" s="43">
        <f>0</f>
        <v>0</v>
      </c>
      <c r="S86" s="38"/>
      <c r="T86" s="43">
        <f t="shared" si="38"/>
        <v>366.29166666666663</v>
      </c>
      <c r="U86" s="38"/>
      <c r="V86" s="43">
        <f t="shared" si="47"/>
        <v>366.29166666666663</v>
      </c>
      <c r="W86" s="43"/>
      <c r="X86" s="43">
        <f t="shared" si="48"/>
        <v>14900</v>
      </c>
      <c r="Y86" s="38"/>
      <c r="AA86" s="46">
        <v>34</v>
      </c>
      <c r="AB86" s="46"/>
      <c r="AC86" s="52">
        <f t="shared" si="53"/>
        <v>2767.3589485694047</v>
      </c>
      <c r="AD86" s="46"/>
      <c r="AE86" s="52">
        <f t="shared" si="39"/>
        <v>877.09904453271167</v>
      </c>
      <c r="AF86" s="46"/>
      <c r="AG86" s="52">
        <f t="shared" si="40"/>
        <v>68.030907485664528</v>
      </c>
      <c r="AH86" s="46"/>
      <c r="AI86" s="52">
        <f t="shared" si="41"/>
        <v>945.12995201837623</v>
      </c>
      <c r="AJ86" s="52"/>
      <c r="AK86" s="52">
        <f t="shared" si="49"/>
        <v>1890.2599040366931</v>
      </c>
      <c r="AL86" s="46"/>
      <c r="AN86" s="55">
        <v>34</v>
      </c>
      <c r="AO86" s="55"/>
      <c r="AP86" s="60">
        <f t="shared" si="54"/>
        <v>1796.3302210776865</v>
      </c>
      <c r="AQ86" s="55"/>
      <c r="AR86" s="60">
        <f t="shared" si="42"/>
        <v>584.29511443866545</v>
      </c>
      <c r="AS86" s="55"/>
      <c r="AT86" s="60">
        <f t="shared" si="43"/>
        <v>44.159784601493122</v>
      </c>
      <c r="AU86" s="55"/>
      <c r="AV86" s="60">
        <f t="shared" si="44"/>
        <v>628.45489904015858</v>
      </c>
      <c r="AW86" s="60"/>
      <c r="AX86" s="60">
        <f t="shared" si="50"/>
        <v>1212.035106639021</v>
      </c>
      <c r="AY86" s="55"/>
    </row>
    <row r="87" spans="1:51" x14ac:dyDescent="0.25">
      <c r="A87" s="27">
        <v>35</v>
      </c>
      <c r="B87" s="27"/>
      <c r="C87" s="33">
        <f t="shared" si="51"/>
        <v>827.77777777778397</v>
      </c>
      <c r="D87" s="27"/>
      <c r="E87" s="33">
        <f t="shared" si="55"/>
        <v>413.88888888888891</v>
      </c>
      <c r="F87" s="27"/>
      <c r="G87" s="33">
        <f t="shared" si="37"/>
        <v>20.349537037037187</v>
      </c>
      <c r="H87" s="27"/>
      <c r="I87" s="33">
        <f t="shared" si="45"/>
        <v>434.23842592592609</v>
      </c>
      <c r="J87" s="33"/>
      <c r="K87" s="33">
        <f t="shared" si="46"/>
        <v>413.88888888889505</v>
      </c>
      <c r="L87" s="27"/>
      <c r="N87" s="37">
        <v>35</v>
      </c>
      <c r="O87" s="37"/>
      <c r="P87" s="41">
        <f t="shared" si="52"/>
        <v>14900</v>
      </c>
      <c r="Q87" s="37"/>
      <c r="R87" s="41">
        <f>0</f>
        <v>0</v>
      </c>
      <c r="S87" s="37"/>
      <c r="T87" s="41">
        <f t="shared" si="38"/>
        <v>366.29166666666663</v>
      </c>
      <c r="U87" s="37"/>
      <c r="V87" s="41">
        <f t="shared" si="47"/>
        <v>366.29166666666663</v>
      </c>
      <c r="W87" s="41"/>
      <c r="X87" s="41">
        <f t="shared" si="48"/>
        <v>14900</v>
      </c>
      <c r="Y87" s="37"/>
      <c r="AA87" s="45">
        <v>35</v>
      </c>
      <c r="AB87" s="45"/>
      <c r="AC87" s="49">
        <f t="shared" si="53"/>
        <v>1890.2599040366931</v>
      </c>
      <c r="AD87" s="45"/>
      <c r="AE87" s="49">
        <f t="shared" si="39"/>
        <v>921.89550736459285</v>
      </c>
      <c r="AF87" s="45"/>
      <c r="AG87" s="49">
        <f t="shared" si="40"/>
        <v>46.468889307568702</v>
      </c>
      <c r="AH87" s="45"/>
      <c r="AI87" s="49">
        <f>($AC$53/36)*((1+$E$4)^AA87)</f>
        <v>968.36439667216155</v>
      </c>
      <c r="AJ87" s="49"/>
      <c r="AK87" s="49">
        <f t="shared" si="49"/>
        <v>968.36439667210027</v>
      </c>
      <c r="AL87" s="45"/>
      <c r="AN87" s="54">
        <v>35</v>
      </c>
      <c r="AO87" s="54"/>
      <c r="AP87" s="58">
        <f t="shared" si="54"/>
        <v>1212.035106639021</v>
      </c>
      <c r="AQ87" s="54"/>
      <c r="AR87" s="58">
        <f t="shared" si="42"/>
        <v>598.65903600194929</v>
      </c>
      <c r="AS87" s="54"/>
      <c r="AT87" s="58">
        <f t="shared" si="43"/>
        <v>29.795863038209266</v>
      </c>
      <c r="AU87" s="54"/>
      <c r="AV87" s="58">
        <f t="shared" si="44"/>
        <v>628.45489904015858</v>
      </c>
      <c r="AW87" s="58"/>
      <c r="AX87" s="58">
        <f t="shared" si="50"/>
        <v>613.37607063707173</v>
      </c>
      <c r="AY87" s="54"/>
    </row>
    <row r="88" spans="1:51" x14ac:dyDescent="0.25">
      <c r="A88" s="28">
        <v>36</v>
      </c>
      <c r="B88" s="28"/>
      <c r="C88" s="35">
        <f t="shared" si="51"/>
        <v>413.88888888889505</v>
      </c>
      <c r="D88" s="28"/>
      <c r="E88" s="35">
        <f t="shared" si="55"/>
        <v>413.88888888888891</v>
      </c>
      <c r="F88" s="28"/>
      <c r="G88" s="35">
        <f t="shared" si="37"/>
        <v>10.17476851851867</v>
      </c>
      <c r="H88" s="28"/>
      <c r="I88" s="35">
        <f t="shared" si="45"/>
        <v>424.06365740740756</v>
      </c>
      <c r="J88" s="35"/>
      <c r="K88" s="35">
        <f t="shared" si="46"/>
        <v>6.1390892369672656E-12</v>
      </c>
      <c r="L88" s="28"/>
      <c r="N88" s="38">
        <v>36</v>
      </c>
      <c r="O88" s="38"/>
      <c r="P88" s="43">
        <f t="shared" si="52"/>
        <v>14900</v>
      </c>
      <c r="Q88" s="38"/>
      <c r="R88" s="43">
        <f>C4</f>
        <v>14900</v>
      </c>
      <c r="S88" s="38"/>
      <c r="T88" s="43">
        <f t="shared" si="38"/>
        <v>366.29166666666663</v>
      </c>
      <c r="U88" s="38"/>
      <c r="V88" s="43">
        <f t="shared" si="47"/>
        <v>15266.291666666666</v>
      </c>
      <c r="W88" s="43"/>
      <c r="X88" s="43">
        <f t="shared" si="48"/>
        <v>0</v>
      </c>
      <c r="Y88" s="38"/>
      <c r="AA88" s="46">
        <v>36</v>
      </c>
      <c r="AB88" s="46"/>
      <c r="AC88" s="52">
        <f t="shared" si="53"/>
        <v>968.36439667210027</v>
      </c>
      <c r="AD88" s="46"/>
      <c r="AE88" s="52">
        <f t="shared" si="39"/>
        <v>968.36439667216302</v>
      </c>
      <c r="AF88" s="46"/>
      <c r="AG88" s="52">
        <f t="shared" si="40"/>
        <v>23.805624751522465</v>
      </c>
      <c r="AH88" s="46"/>
      <c r="AI88" s="52">
        <f t="shared" si="41"/>
        <v>992.17002142368551</v>
      </c>
      <c r="AJ88" s="52"/>
      <c r="AK88" s="52">
        <f t="shared" si="49"/>
        <v>-6.2755134422332048E-11</v>
      </c>
      <c r="AL88" s="46"/>
      <c r="AN88" s="55">
        <v>36</v>
      </c>
      <c r="AO88" s="55"/>
      <c r="AP88" s="60">
        <f t="shared" si="54"/>
        <v>613.37607063707173</v>
      </c>
      <c r="AQ88" s="55"/>
      <c r="AR88" s="60">
        <f t="shared" si="42"/>
        <v>613.37607063699727</v>
      </c>
      <c r="AS88" s="55"/>
      <c r="AT88" s="60">
        <f t="shared" si="43"/>
        <v>15.078828403161346</v>
      </c>
      <c r="AU88" s="55"/>
      <c r="AV88" s="60">
        <f>$AP$53*($E$4/(1-((1+$E$4)^(-36))))</f>
        <v>628.45489904015858</v>
      </c>
      <c r="AW88" s="60"/>
      <c r="AX88" s="60">
        <f t="shared" si="50"/>
        <v>7.4464878707658499E-11</v>
      </c>
      <c r="AY88" s="55"/>
    </row>
    <row r="89" spans="1:51" ht="15.75" x14ac:dyDescent="0.3">
      <c r="A89" s="34" t="s">
        <v>38</v>
      </c>
      <c r="B89" s="34"/>
      <c r="C89" s="34"/>
      <c r="D89" s="34"/>
      <c r="E89" s="34"/>
      <c r="F89" s="34"/>
      <c r="G89" s="33">
        <f>SUM(G53:H88)</f>
        <v>6776.3958333333358</v>
      </c>
      <c r="H89" s="27"/>
      <c r="I89" s="33">
        <f>SUM(I53:I88)</f>
        <v>21676.395833333336</v>
      </c>
      <c r="J89" s="27"/>
      <c r="K89" s="5"/>
      <c r="L89" s="5"/>
      <c r="N89" s="42" t="s">
        <v>38</v>
      </c>
      <c r="O89" s="42"/>
      <c r="P89" s="42"/>
      <c r="Q89" s="42"/>
      <c r="R89" s="42"/>
      <c r="S89" s="42"/>
      <c r="T89" s="41">
        <f>SUM(T53:U88)</f>
        <v>13186.499999999995</v>
      </c>
      <c r="U89" s="37"/>
      <c r="V89" s="41">
        <f>SUM(V53:V88)</f>
        <v>28086.499999999993</v>
      </c>
      <c r="W89" s="37"/>
      <c r="X89" s="6"/>
      <c r="Y89" s="6"/>
      <c r="AA89" s="51" t="s">
        <v>38</v>
      </c>
      <c r="AB89" s="51"/>
      <c r="AC89" s="51"/>
      <c r="AD89" s="51"/>
      <c r="AE89" s="51"/>
      <c r="AF89" s="51"/>
      <c r="AG89" s="49">
        <f>SUM(AG53:AH88)</f>
        <v>9201.5814390348569</v>
      </c>
      <c r="AH89" s="45"/>
      <c r="AI89" s="49">
        <f>SUM(AI53:AI88)</f>
        <v>24101.581439034911</v>
      </c>
      <c r="AJ89" s="45"/>
      <c r="AK89" s="7"/>
      <c r="AL89" s="7"/>
      <c r="AN89" s="59" t="s">
        <v>38</v>
      </c>
      <c r="AO89" s="59"/>
      <c r="AP89" s="59"/>
      <c r="AQ89" s="59"/>
      <c r="AR89" s="59"/>
      <c r="AS89" s="59"/>
      <c r="AT89" s="58">
        <f>SUM(AT53:AU88)</f>
        <v>7724.3763654457834</v>
      </c>
      <c r="AU89" s="54"/>
      <c r="AV89" s="58">
        <f>SUM(AV53:AV88)</f>
        <v>22624.376365445714</v>
      </c>
      <c r="AW89" s="54"/>
      <c r="AX89" s="8"/>
      <c r="AY89" s="8"/>
    </row>
    <row r="90" spans="1:51" x14ac:dyDescent="0.25">
      <c r="AA90" s="3"/>
      <c r="AB90" s="3"/>
      <c r="AC90" s="3"/>
      <c r="AD90" s="3"/>
      <c r="AE90" s="3"/>
      <c r="AF90" s="3"/>
      <c r="AG90" s="3"/>
      <c r="AH90" s="3"/>
      <c r="AI90" s="3"/>
      <c r="AJ90" s="3"/>
      <c r="AK90" s="3"/>
      <c r="AL90" s="3"/>
      <c r="AN90" s="3"/>
      <c r="AO90" s="3"/>
      <c r="AP90" s="3"/>
      <c r="AQ90" s="3"/>
      <c r="AR90" s="3"/>
      <c r="AS90" s="3"/>
      <c r="AT90" s="3"/>
      <c r="AU90" s="3"/>
      <c r="AV90" s="3"/>
      <c r="AW90" s="3"/>
      <c r="AX90" s="3"/>
      <c r="AY90" s="3"/>
    </row>
    <row r="91" spans="1:51" x14ac:dyDescent="0.25">
      <c r="A91" s="27" t="s">
        <v>42</v>
      </c>
      <c r="B91" s="27"/>
      <c r="C91" s="27"/>
      <c r="D91" s="27"/>
      <c r="E91" s="27"/>
      <c r="F91" s="27"/>
      <c r="G91" s="27"/>
      <c r="H91" s="27"/>
      <c r="I91" s="27"/>
      <c r="J91" s="27"/>
      <c r="K91" s="27"/>
      <c r="L91" s="27"/>
      <c r="N91" s="37" t="s">
        <v>42</v>
      </c>
      <c r="O91" s="37"/>
      <c r="P91" s="37"/>
      <c r="Q91" s="37"/>
      <c r="R91" s="37"/>
      <c r="S91" s="37"/>
      <c r="T91" s="37"/>
      <c r="U91" s="37"/>
      <c r="V91" s="37"/>
      <c r="W91" s="37"/>
      <c r="X91" s="37"/>
      <c r="Y91" s="37"/>
      <c r="AA91" s="45" t="s">
        <v>42</v>
      </c>
      <c r="AB91" s="45"/>
      <c r="AC91" s="45"/>
      <c r="AD91" s="45"/>
      <c r="AE91" s="45"/>
      <c r="AF91" s="45"/>
      <c r="AG91" s="45"/>
      <c r="AH91" s="45"/>
      <c r="AI91" s="45"/>
      <c r="AJ91" s="45"/>
      <c r="AK91" s="45"/>
      <c r="AL91" s="45"/>
      <c r="AN91" s="54" t="s">
        <v>42</v>
      </c>
      <c r="AO91" s="54"/>
      <c r="AP91" s="54"/>
      <c r="AQ91" s="54"/>
      <c r="AR91" s="54"/>
      <c r="AS91" s="54"/>
      <c r="AT91" s="54"/>
      <c r="AU91" s="54"/>
      <c r="AV91" s="54"/>
      <c r="AW91" s="54"/>
      <c r="AX91" s="54"/>
      <c r="AY91" s="54"/>
    </row>
    <row r="92" spans="1:51" x14ac:dyDescent="0.25">
      <c r="A92" s="28" t="s">
        <v>29</v>
      </c>
      <c r="B92" s="28"/>
      <c r="C92" s="28" t="s">
        <v>30</v>
      </c>
      <c r="D92" s="28"/>
      <c r="E92" s="28" t="s">
        <v>31</v>
      </c>
      <c r="F92" s="28"/>
      <c r="G92" s="28" t="s">
        <v>32</v>
      </c>
      <c r="H92" s="28"/>
      <c r="I92" s="28" t="s">
        <v>33</v>
      </c>
      <c r="J92" s="28"/>
      <c r="K92" s="28" t="s">
        <v>34</v>
      </c>
      <c r="L92" s="28"/>
      <c r="N92" s="38" t="s">
        <v>29</v>
      </c>
      <c r="O92" s="38"/>
      <c r="P92" s="38" t="s">
        <v>30</v>
      </c>
      <c r="Q92" s="38"/>
      <c r="R92" s="38" t="s">
        <v>31</v>
      </c>
      <c r="S92" s="38"/>
      <c r="T92" s="38" t="s">
        <v>32</v>
      </c>
      <c r="U92" s="38"/>
      <c r="V92" s="38" t="s">
        <v>33</v>
      </c>
      <c r="W92" s="38"/>
      <c r="X92" s="38" t="s">
        <v>34</v>
      </c>
      <c r="Y92" s="38"/>
      <c r="AA92" s="46" t="s">
        <v>29</v>
      </c>
      <c r="AB92" s="46"/>
      <c r="AC92" s="46" t="s">
        <v>30</v>
      </c>
      <c r="AD92" s="46"/>
      <c r="AE92" s="46" t="s">
        <v>31</v>
      </c>
      <c r="AF92" s="46"/>
      <c r="AG92" s="46" t="s">
        <v>32</v>
      </c>
      <c r="AH92" s="46"/>
      <c r="AI92" s="46" t="s">
        <v>33</v>
      </c>
      <c r="AJ92" s="46"/>
      <c r="AK92" s="46" t="s">
        <v>34</v>
      </c>
      <c r="AL92" s="46"/>
      <c r="AN92" s="55" t="s">
        <v>29</v>
      </c>
      <c r="AO92" s="55"/>
      <c r="AP92" s="55" t="s">
        <v>30</v>
      </c>
      <c r="AQ92" s="55"/>
      <c r="AR92" s="55" t="s">
        <v>31</v>
      </c>
      <c r="AS92" s="55"/>
      <c r="AT92" s="55" t="s">
        <v>32</v>
      </c>
      <c r="AU92" s="55"/>
      <c r="AV92" s="55" t="s">
        <v>33</v>
      </c>
      <c r="AW92" s="55"/>
      <c r="AX92" s="55" t="s">
        <v>34</v>
      </c>
      <c r="AY92" s="55"/>
    </row>
    <row r="93" spans="1:51" x14ac:dyDescent="0.25">
      <c r="A93" s="27">
        <v>1</v>
      </c>
      <c r="B93" s="27"/>
      <c r="C93" s="31">
        <f>C4</f>
        <v>14900</v>
      </c>
      <c r="D93" s="31"/>
      <c r="E93" s="31">
        <f>$C$4/48</f>
        <v>310.41666666666669</v>
      </c>
      <c r="F93" s="31"/>
      <c r="G93" s="31">
        <f>C4*$E$4</f>
        <v>366.29166666666663</v>
      </c>
      <c r="H93" s="31"/>
      <c r="I93" s="31">
        <f>E93+G93</f>
        <v>676.70833333333326</v>
      </c>
      <c r="J93" s="31"/>
      <c r="K93" s="31">
        <f>C93-E93</f>
        <v>14589.583333333334</v>
      </c>
      <c r="L93" s="31"/>
      <c r="N93" s="37">
        <v>1</v>
      </c>
      <c r="O93" s="37"/>
      <c r="P93" s="39">
        <f>C4</f>
        <v>14900</v>
      </c>
      <c r="Q93" s="39"/>
      <c r="R93" s="39">
        <f>0</f>
        <v>0</v>
      </c>
      <c r="S93" s="39"/>
      <c r="T93" s="39">
        <f>P93*$E$4</f>
        <v>366.29166666666663</v>
      </c>
      <c r="U93" s="39"/>
      <c r="V93" s="39">
        <f>R93+T93</f>
        <v>366.29166666666663</v>
      </c>
      <c r="W93" s="39"/>
      <c r="X93" s="39">
        <f>P93-R93</f>
        <v>14900</v>
      </c>
      <c r="Y93" s="39"/>
      <c r="AA93" s="45">
        <v>1</v>
      </c>
      <c r="AB93" s="45"/>
      <c r="AC93" s="47">
        <f>C4</f>
        <v>14900</v>
      </c>
      <c r="AD93" s="47"/>
      <c r="AE93" s="47">
        <f>AI93-AG93</f>
        <v>-48.243923611111029</v>
      </c>
      <c r="AF93" s="47"/>
      <c r="AG93" s="47">
        <f>AC93*$E$4</f>
        <v>366.29166666666663</v>
      </c>
      <c r="AH93" s="47"/>
      <c r="AI93" s="47">
        <f>($AC$93/48)*((1+$E$4)^AA93)</f>
        <v>318.0477430555556</v>
      </c>
      <c r="AJ93" s="47"/>
      <c r="AK93" s="47">
        <f>AC93-AE93</f>
        <v>14948.243923611111</v>
      </c>
      <c r="AL93" s="47"/>
      <c r="AN93" s="54">
        <v>1</v>
      </c>
      <c r="AO93" s="54"/>
      <c r="AP93" s="56">
        <f>C4</f>
        <v>14900</v>
      </c>
      <c r="AQ93" s="56"/>
      <c r="AR93" s="56">
        <f>AV93-AT93</f>
        <v>165.87331032094369</v>
      </c>
      <c r="AS93" s="56"/>
      <c r="AT93" s="56">
        <f>AP93*$E$4</f>
        <v>366.29166666666663</v>
      </c>
      <c r="AU93" s="56"/>
      <c r="AV93" s="56">
        <f>$AP$93*($E$4/(1-((1+$E$4)^(-48))))</f>
        <v>532.16497698761032</v>
      </c>
      <c r="AW93" s="56"/>
      <c r="AX93" s="56">
        <f>AP93-AR93</f>
        <v>14734.126689679057</v>
      </c>
      <c r="AY93" s="56"/>
    </row>
    <row r="94" spans="1:51" x14ac:dyDescent="0.25">
      <c r="A94" s="28">
        <v>2</v>
      </c>
      <c r="B94" s="28"/>
      <c r="C94" s="32">
        <f>K93</f>
        <v>14589.583333333334</v>
      </c>
      <c r="D94" s="32"/>
      <c r="E94" s="32">
        <f t="shared" ref="E94:E140" si="56">$C$4/48</f>
        <v>310.41666666666669</v>
      </c>
      <c r="F94" s="32"/>
      <c r="G94" s="32">
        <f>C94*$E$4</f>
        <v>358.66059027777777</v>
      </c>
      <c r="H94" s="32"/>
      <c r="I94" s="32">
        <f t="shared" ref="I94:I140" si="57">E94+G94</f>
        <v>669.07725694444446</v>
      </c>
      <c r="J94" s="32"/>
      <c r="K94" s="32">
        <f t="shared" ref="K94:K140" si="58">C94-E94</f>
        <v>14279.166666666668</v>
      </c>
      <c r="L94" s="32"/>
      <c r="N94" s="38">
        <v>2</v>
      </c>
      <c r="O94" s="38"/>
      <c r="P94" s="40">
        <f>X93</f>
        <v>14900</v>
      </c>
      <c r="Q94" s="40"/>
      <c r="R94" s="40">
        <f>0</f>
        <v>0</v>
      </c>
      <c r="S94" s="40"/>
      <c r="T94" s="40">
        <f>P94*$E$4</f>
        <v>366.29166666666663</v>
      </c>
      <c r="U94" s="40"/>
      <c r="V94" s="40">
        <f t="shared" ref="V94:V140" si="59">R94+T94</f>
        <v>366.29166666666663</v>
      </c>
      <c r="W94" s="40"/>
      <c r="X94" s="40">
        <f t="shared" ref="X94:X140" si="60">P94-R94</f>
        <v>14900</v>
      </c>
      <c r="Y94" s="40"/>
      <c r="AA94" s="46">
        <v>2</v>
      </c>
      <c r="AB94" s="46"/>
      <c r="AC94" s="48">
        <f>AK93</f>
        <v>14948.243923611111</v>
      </c>
      <c r="AD94" s="48"/>
      <c r="AE94" s="48">
        <f t="shared" ref="AE94:AE140" si="61">AI94-AG94</f>
        <v>-41.611246383101786</v>
      </c>
      <c r="AF94" s="48"/>
      <c r="AG94" s="48">
        <f>AC94*$E$4</f>
        <v>367.47766312210649</v>
      </c>
      <c r="AH94" s="48"/>
      <c r="AI94" s="48">
        <f t="shared" ref="AI94:AI140" si="62">($AC$93/48)*((1+$E$4)^AA94)</f>
        <v>325.86641673900471</v>
      </c>
      <c r="AJ94" s="48"/>
      <c r="AK94" s="48">
        <f t="shared" ref="AK94:AK140" si="63">AC94-AE94</f>
        <v>14989.855169994213</v>
      </c>
      <c r="AL94" s="48"/>
      <c r="AN94" s="55">
        <v>2</v>
      </c>
      <c r="AO94" s="55"/>
      <c r="AP94" s="57">
        <f>AX93</f>
        <v>14734.126689679057</v>
      </c>
      <c r="AQ94" s="57"/>
      <c r="AR94" s="57">
        <f t="shared" ref="AR94:AR140" si="64">AV94-AT94</f>
        <v>169.95102919966683</v>
      </c>
      <c r="AS94" s="57"/>
      <c r="AT94" s="57">
        <f>AP94*$E$4</f>
        <v>362.21394778794348</v>
      </c>
      <c r="AU94" s="57"/>
      <c r="AV94" s="57">
        <f t="shared" ref="AV94:AV139" si="65">$AP$93*($E$4/(1-((1+$E$4)^(-48))))</f>
        <v>532.16497698761032</v>
      </c>
      <c r="AW94" s="57"/>
      <c r="AX94" s="57">
        <f t="shared" ref="AX94:AX140" si="66">AP94-AR94</f>
        <v>14564.17566047939</v>
      </c>
      <c r="AY94" s="57"/>
    </row>
    <row r="95" spans="1:51" x14ac:dyDescent="0.25">
      <c r="A95" s="27">
        <v>3</v>
      </c>
      <c r="B95" s="27"/>
      <c r="C95" s="31">
        <f t="shared" ref="C95:C140" si="67">K94</f>
        <v>14279.166666666668</v>
      </c>
      <c r="D95" s="31"/>
      <c r="E95" s="31">
        <f t="shared" si="56"/>
        <v>310.41666666666669</v>
      </c>
      <c r="F95" s="31"/>
      <c r="G95" s="31">
        <f t="shared" ref="G95:G140" si="68">C95*$E$4</f>
        <v>351.02951388888891</v>
      </c>
      <c r="H95" s="31"/>
      <c r="I95" s="31">
        <f t="shared" si="57"/>
        <v>661.44618055555566</v>
      </c>
      <c r="J95" s="31"/>
      <c r="K95" s="31">
        <f t="shared" si="58"/>
        <v>13968.750000000002</v>
      </c>
      <c r="L95" s="31"/>
      <c r="N95" s="37">
        <v>3</v>
      </c>
      <c r="O95" s="37"/>
      <c r="P95" s="39">
        <f t="shared" ref="P95:P140" si="69">X94</f>
        <v>14900</v>
      </c>
      <c r="Q95" s="39"/>
      <c r="R95" s="39">
        <f>0</f>
        <v>0</v>
      </c>
      <c r="S95" s="39"/>
      <c r="T95" s="39">
        <f t="shared" ref="T95:T140" si="70">P95*$E$4</f>
        <v>366.29166666666663</v>
      </c>
      <c r="U95" s="39"/>
      <c r="V95" s="39">
        <f t="shared" si="59"/>
        <v>366.29166666666663</v>
      </c>
      <c r="W95" s="39"/>
      <c r="X95" s="39">
        <f t="shared" si="60"/>
        <v>14900</v>
      </c>
      <c r="Y95" s="39"/>
      <c r="AA95" s="45">
        <v>3</v>
      </c>
      <c r="AB95" s="45"/>
      <c r="AC95" s="47">
        <f t="shared" ref="AC95:AC140" si="71">AK94</f>
        <v>14989.855169994213</v>
      </c>
      <c r="AD95" s="47"/>
      <c r="AE95" s="47">
        <f t="shared" si="61"/>
        <v>-34.623306778519122</v>
      </c>
      <c r="AF95" s="47"/>
      <c r="AG95" s="47">
        <f t="shared" ref="AG95:AG140" si="72">AC95*$E$4</f>
        <v>368.50060626235773</v>
      </c>
      <c r="AH95" s="47"/>
      <c r="AI95" s="47">
        <f t="shared" si="62"/>
        <v>333.87729948383861</v>
      </c>
      <c r="AJ95" s="47"/>
      <c r="AK95" s="47">
        <f t="shared" si="63"/>
        <v>15024.478476772732</v>
      </c>
      <c r="AL95" s="47"/>
      <c r="AN95" s="54">
        <v>3</v>
      </c>
      <c r="AO95" s="54"/>
      <c r="AP95" s="56">
        <f t="shared" ref="AP95:AP140" si="73">AX94</f>
        <v>14564.17566047939</v>
      </c>
      <c r="AQ95" s="56"/>
      <c r="AR95" s="56">
        <f t="shared" si="64"/>
        <v>174.12899200082535</v>
      </c>
      <c r="AS95" s="56"/>
      <c r="AT95" s="56">
        <f t="shared" ref="AT95:AT140" si="74">AP95*$E$4</f>
        <v>358.03598498678497</v>
      </c>
      <c r="AU95" s="56"/>
      <c r="AV95" s="56">
        <f t="shared" si="65"/>
        <v>532.16497698761032</v>
      </c>
      <c r="AW95" s="56"/>
      <c r="AX95" s="56">
        <f t="shared" si="66"/>
        <v>14390.046668478564</v>
      </c>
      <c r="AY95" s="56"/>
    </row>
    <row r="96" spans="1:51" x14ac:dyDescent="0.25">
      <c r="A96" s="28">
        <v>4</v>
      </c>
      <c r="B96" s="28"/>
      <c r="C96" s="32">
        <f t="shared" si="67"/>
        <v>13968.750000000002</v>
      </c>
      <c r="D96" s="32"/>
      <c r="E96" s="32">
        <f t="shared" si="56"/>
        <v>310.41666666666669</v>
      </c>
      <c r="F96" s="32"/>
      <c r="G96" s="32">
        <f t="shared" si="68"/>
        <v>343.3984375</v>
      </c>
      <c r="H96" s="32"/>
      <c r="I96" s="32">
        <f t="shared" si="57"/>
        <v>653.81510416666674</v>
      </c>
      <c r="J96" s="32"/>
      <c r="K96" s="32">
        <f t="shared" si="58"/>
        <v>13658.333333333336</v>
      </c>
      <c r="L96" s="32"/>
      <c r="N96" s="38">
        <v>4</v>
      </c>
      <c r="O96" s="38"/>
      <c r="P96" s="40">
        <f t="shared" si="69"/>
        <v>14900</v>
      </c>
      <c r="Q96" s="40"/>
      <c r="R96" s="40">
        <f>0</f>
        <v>0</v>
      </c>
      <c r="S96" s="40"/>
      <c r="T96" s="40">
        <f t="shared" si="70"/>
        <v>366.29166666666663</v>
      </c>
      <c r="U96" s="40"/>
      <c r="V96" s="40">
        <f t="shared" si="59"/>
        <v>366.29166666666663</v>
      </c>
      <c r="W96" s="40"/>
      <c r="X96" s="40">
        <f t="shared" si="60"/>
        <v>14900</v>
      </c>
      <c r="Y96" s="40"/>
      <c r="AA96" s="46">
        <v>4</v>
      </c>
      <c r="AB96" s="46"/>
      <c r="AC96" s="48">
        <f t="shared" si="71"/>
        <v>15024.478476772732</v>
      </c>
      <c r="AD96" s="48"/>
      <c r="AE96" s="48">
        <f t="shared" si="61"/>
        <v>-27.266646124513329</v>
      </c>
      <c r="AF96" s="48"/>
      <c r="AG96" s="48">
        <f t="shared" si="72"/>
        <v>369.35176255399631</v>
      </c>
      <c r="AH96" s="48"/>
      <c r="AI96" s="48">
        <f t="shared" si="62"/>
        <v>342.08511642948298</v>
      </c>
      <c r="AJ96" s="48"/>
      <c r="AK96" s="48">
        <f t="shared" si="63"/>
        <v>15051.745122897246</v>
      </c>
      <c r="AL96" s="48"/>
      <c r="AN96" s="55">
        <v>4</v>
      </c>
      <c r="AO96" s="55"/>
      <c r="AP96" s="57">
        <f t="shared" si="73"/>
        <v>14390.046668478564</v>
      </c>
      <c r="AQ96" s="57"/>
      <c r="AR96" s="57">
        <f t="shared" si="64"/>
        <v>178.40966305417896</v>
      </c>
      <c r="AS96" s="57"/>
      <c r="AT96" s="57">
        <f t="shared" si="74"/>
        <v>353.75531393343135</v>
      </c>
      <c r="AU96" s="57"/>
      <c r="AV96" s="57">
        <f t="shared" si="65"/>
        <v>532.16497698761032</v>
      </c>
      <c r="AW96" s="57"/>
      <c r="AX96" s="57">
        <f t="shared" si="66"/>
        <v>14211.637005424385</v>
      </c>
      <c r="AY96" s="57"/>
    </row>
    <row r="97" spans="1:51" x14ac:dyDescent="0.25">
      <c r="A97" s="27">
        <v>5</v>
      </c>
      <c r="B97" s="27"/>
      <c r="C97" s="31">
        <f t="shared" si="67"/>
        <v>13658.333333333336</v>
      </c>
      <c r="D97" s="31"/>
      <c r="E97" s="31">
        <f t="shared" si="56"/>
        <v>310.41666666666669</v>
      </c>
      <c r="F97" s="31"/>
      <c r="G97" s="31">
        <f t="shared" si="68"/>
        <v>335.76736111111114</v>
      </c>
      <c r="H97" s="31"/>
      <c r="I97" s="31">
        <f t="shared" si="57"/>
        <v>646.18402777777783</v>
      </c>
      <c r="J97" s="31"/>
      <c r="K97" s="31">
        <f t="shared" si="58"/>
        <v>13347.91666666667</v>
      </c>
      <c r="L97" s="31"/>
      <c r="N97" s="37">
        <v>5</v>
      </c>
      <c r="O97" s="37"/>
      <c r="P97" s="39">
        <f t="shared" si="69"/>
        <v>14900</v>
      </c>
      <c r="Q97" s="39"/>
      <c r="R97" s="39">
        <f>0</f>
        <v>0</v>
      </c>
      <c r="S97" s="39"/>
      <c r="T97" s="39">
        <f t="shared" si="70"/>
        <v>366.29166666666663</v>
      </c>
      <c r="U97" s="39"/>
      <c r="V97" s="39">
        <f t="shared" si="59"/>
        <v>366.29166666666663</v>
      </c>
      <c r="W97" s="39"/>
      <c r="X97" s="39">
        <f t="shared" si="60"/>
        <v>14900</v>
      </c>
      <c r="Y97" s="39"/>
      <c r="AA97" s="45">
        <v>5</v>
      </c>
      <c r="AB97" s="45"/>
      <c r="AC97" s="47">
        <f t="shared" si="71"/>
        <v>15051.745122897246</v>
      </c>
      <c r="AD97" s="47"/>
      <c r="AE97" s="47">
        <f t="shared" si="61"/>
        <v>-19.527358729516152</v>
      </c>
      <c r="AF97" s="47"/>
      <c r="AG97" s="47">
        <f t="shared" si="72"/>
        <v>370.02206760455726</v>
      </c>
      <c r="AH97" s="47"/>
      <c r="AI97" s="47">
        <f t="shared" si="62"/>
        <v>350.49470887504111</v>
      </c>
      <c r="AJ97" s="47"/>
      <c r="AK97" s="47">
        <f t="shared" si="63"/>
        <v>15071.272481626762</v>
      </c>
      <c r="AL97" s="47"/>
      <c r="AN97" s="54">
        <v>5</v>
      </c>
      <c r="AO97" s="54"/>
      <c r="AP97" s="56">
        <f t="shared" si="73"/>
        <v>14211.637005424385</v>
      </c>
      <c r="AQ97" s="56"/>
      <c r="AR97" s="56">
        <f t="shared" si="64"/>
        <v>182.79556727092751</v>
      </c>
      <c r="AS97" s="56"/>
      <c r="AT97" s="56">
        <f t="shared" si="74"/>
        <v>349.36940971668281</v>
      </c>
      <c r="AU97" s="56"/>
      <c r="AV97" s="56">
        <f t="shared" si="65"/>
        <v>532.16497698761032</v>
      </c>
      <c r="AW97" s="56"/>
      <c r="AX97" s="56">
        <f t="shared" si="66"/>
        <v>14028.841438153459</v>
      </c>
      <c r="AY97" s="56"/>
    </row>
    <row r="98" spans="1:51" x14ac:dyDescent="0.25">
      <c r="A98" s="28">
        <v>6</v>
      </c>
      <c r="B98" s="28"/>
      <c r="C98" s="32">
        <f t="shared" si="67"/>
        <v>13347.91666666667</v>
      </c>
      <c r="D98" s="32"/>
      <c r="E98" s="32">
        <f t="shared" si="56"/>
        <v>310.41666666666669</v>
      </c>
      <c r="F98" s="32"/>
      <c r="G98" s="32">
        <f t="shared" si="68"/>
        <v>328.13628472222229</v>
      </c>
      <c r="H98" s="32"/>
      <c r="I98" s="32">
        <f t="shared" si="57"/>
        <v>638.55295138888891</v>
      </c>
      <c r="J98" s="32"/>
      <c r="K98" s="32">
        <f t="shared" si="58"/>
        <v>13037.500000000004</v>
      </c>
      <c r="L98" s="32"/>
      <c r="N98" s="38">
        <v>6</v>
      </c>
      <c r="O98" s="38"/>
      <c r="P98" s="40">
        <f t="shared" si="69"/>
        <v>14900</v>
      </c>
      <c r="Q98" s="40"/>
      <c r="R98" s="40">
        <f>0</f>
        <v>0</v>
      </c>
      <c r="S98" s="40"/>
      <c r="T98" s="40">
        <f t="shared" si="70"/>
        <v>366.29166666666663</v>
      </c>
      <c r="U98" s="40"/>
      <c r="V98" s="40">
        <f t="shared" si="59"/>
        <v>366.29166666666663</v>
      </c>
      <c r="W98" s="40"/>
      <c r="X98" s="40">
        <f t="shared" si="60"/>
        <v>14900</v>
      </c>
      <c r="Y98" s="40"/>
      <c r="AA98" s="46">
        <v>6</v>
      </c>
      <c r="AB98" s="46"/>
      <c r="AC98" s="48">
        <f t="shared" si="71"/>
        <v>15071.272481626762</v>
      </c>
      <c r="AD98" s="48"/>
      <c r="AE98" s="48">
        <f t="shared" si="61"/>
        <v>-11.39107803843865</v>
      </c>
      <c r="AF98" s="48"/>
      <c r="AG98" s="48">
        <f t="shared" si="72"/>
        <v>370.50211517332457</v>
      </c>
      <c r="AH98" s="48"/>
      <c r="AI98" s="48">
        <f t="shared" si="62"/>
        <v>359.11103713488592</v>
      </c>
      <c r="AJ98" s="48"/>
      <c r="AK98" s="48">
        <f t="shared" si="63"/>
        <v>15082.663559665201</v>
      </c>
      <c r="AL98" s="48"/>
      <c r="AN98" s="55">
        <v>6</v>
      </c>
      <c r="AO98" s="55"/>
      <c r="AP98" s="57">
        <f t="shared" si="73"/>
        <v>14028.841438153459</v>
      </c>
      <c r="AQ98" s="57"/>
      <c r="AR98" s="57">
        <f t="shared" si="64"/>
        <v>187.2892916330045</v>
      </c>
      <c r="AS98" s="57"/>
      <c r="AT98" s="57">
        <f t="shared" si="74"/>
        <v>344.87568535460582</v>
      </c>
      <c r="AU98" s="57"/>
      <c r="AV98" s="57">
        <f t="shared" si="65"/>
        <v>532.16497698761032</v>
      </c>
      <c r="AW98" s="57"/>
      <c r="AX98" s="57">
        <f t="shared" si="66"/>
        <v>13841.552146520455</v>
      </c>
      <c r="AY98" s="57"/>
    </row>
    <row r="99" spans="1:51" x14ac:dyDescent="0.25">
      <c r="A99" s="27">
        <v>7</v>
      </c>
      <c r="B99" s="27"/>
      <c r="C99" s="31">
        <f t="shared" si="67"/>
        <v>13037.500000000004</v>
      </c>
      <c r="D99" s="31"/>
      <c r="E99" s="31">
        <f t="shared" si="56"/>
        <v>310.41666666666669</v>
      </c>
      <c r="F99" s="31"/>
      <c r="G99" s="31">
        <f t="shared" si="68"/>
        <v>320.50520833333343</v>
      </c>
      <c r="H99" s="31"/>
      <c r="I99" s="31">
        <f t="shared" si="57"/>
        <v>630.92187500000011</v>
      </c>
      <c r="J99" s="31"/>
      <c r="K99" s="31">
        <f t="shared" si="58"/>
        <v>12727.083333333338</v>
      </c>
      <c r="L99" s="31"/>
      <c r="N99" s="37">
        <v>7</v>
      </c>
      <c r="O99" s="37"/>
      <c r="P99" s="39">
        <f t="shared" si="69"/>
        <v>14900</v>
      </c>
      <c r="Q99" s="39"/>
      <c r="R99" s="39">
        <f>0</f>
        <v>0</v>
      </c>
      <c r="S99" s="39"/>
      <c r="T99" s="39">
        <f t="shared" si="70"/>
        <v>366.29166666666663</v>
      </c>
      <c r="U99" s="39"/>
      <c r="V99" s="39">
        <f t="shared" si="59"/>
        <v>366.29166666666663</v>
      </c>
      <c r="W99" s="39"/>
      <c r="X99" s="39">
        <f t="shared" si="60"/>
        <v>14900</v>
      </c>
      <c r="Y99" s="39"/>
      <c r="AA99" s="45">
        <v>7</v>
      </c>
      <c r="AB99" s="45"/>
      <c r="AC99" s="47">
        <f t="shared" si="71"/>
        <v>15082.663559665201</v>
      </c>
      <c r="AD99" s="47"/>
      <c r="AE99" s="47">
        <f t="shared" si="61"/>
        <v>-2.8429623773175763</v>
      </c>
      <c r="AF99" s="47"/>
      <c r="AG99" s="47">
        <f t="shared" si="72"/>
        <v>370.78214584176953</v>
      </c>
      <c r="AH99" s="47"/>
      <c r="AI99" s="47">
        <f t="shared" si="62"/>
        <v>367.93918346445196</v>
      </c>
      <c r="AJ99" s="47"/>
      <c r="AK99" s="47">
        <f t="shared" si="63"/>
        <v>15085.506522042519</v>
      </c>
      <c r="AL99" s="47"/>
      <c r="AN99" s="54">
        <v>7</v>
      </c>
      <c r="AO99" s="54"/>
      <c r="AP99" s="56">
        <f t="shared" si="73"/>
        <v>13841.552146520455</v>
      </c>
      <c r="AQ99" s="56"/>
      <c r="AR99" s="56">
        <f t="shared" si="64"/>
        <v>191.8934867189825</v>
      </c>
      <c r="AS99" s="56"/>
      <c r="AT99" s="56">
        <f t="shared" si="74"/>
        <v>340.27149026862782</v>
      </c>
      <c r="AU99" s="56"/>
      <c r="AV99" s="56">
        <f t="shared" si="65"/>
        <v>532.16497698761032</v>
      </c>
      <c r="AW99" s="56"/>
      <c r="AX99" s="56">
        <f t="shared" si="66"/>
        <v>13649.658659801473</v>
      </c>
      <c r="AY99" s="56"/>
    </row>
    <row r="100" spans="1:51" x14ac:dyDescent="0.25">
      <c r="A100" s="28">
        <v>8</v>
      </c>
      <c r="B100" s="28"/>
      <c r="C100" s="32">
        <f t="shared" si="67"/>
        <v>12727.083333333338</v>
      </c>
      <c r="D100" s="32"/>
      <c r="E100" s="32">
        <f t="shared" si="56"/>
        <v>310.41666666666669</v>
      </c>
      <c r="F100" s="32"/>
      <c r="G100" s="32">
        <f t="shared" si="68"/>
        <v>312.87413194444451</v>
      </c>
      <c r="H100" s="32"/>
      <c r="I100" s="32">
        <f t="shared" si="57"/>
        <v>623.2907986111112</v>
      </c>
      <c r="J100" s="32"/>
      <c r="K100" s="32">
        <f t="shared" si="58"/>
        <v>12416.666666666672</v>
      </c>
      <c r="L100" s="32"/>
      <c r="N100" s="38">
        <v>8</v>
      </c>
      <c r="O100" s="38"/>
      <c r="P100" s="40">
        <f t="shared" si="69"/>
        <v>14900</v>
      </c>
      <c r="Q100" s="40"/>
      <c r="R100" s="40">
        <f>0</f>
        <v>0</v>
      </c>
      <c r="S100" s="40"/>
      <c r="T100" s="40">
        <f t="shared" si="70"/>
        <v>366.29166666666663</v>
      </c>
      <c r="U100" s="40"/>
      <c r="V100" s="40">
        <f t="shared" si="59"/>
        <v>366.29166666666663</v>
      </c>
      <c r="W100" s="40"/>
      <c r="X100" s="40">
        <f t="shared" si="60"/>
        <v>14900</v>
      </c>
      <c r="Y100" s="40"/>
      <c r="AA100" s="46">
        <v>8</v>
      </c>
      <c r="AB100" s="46"/>
      <c r="AC100" s="48">
        <f t="shared" si="71"/>
        <v>15085.506522042519</v>
      </c>
      <c r="AD100" s="48"/>
      <c r="AE100" s="48">
        <f t="shared" si="61"/>
        <v>6.1323197244078074</v>
      </c>
      <c r="AF100" s="48"/>
      <c r="AG100" s="48">
        <f t="shared" si="72"/>
        <v>370.85203533354525</v>
      </c>
      <c r="AH100" s="48"/>
      <c r="AI100" s="48">
        <f t="shared" si="62"/>
        <v>376.98435505795305</v>
      </c>
      <c r="AJ100" s="48"/>
      <c r="AK100" s="48">
        <f t="shared" si="63"/>
        <v>15079.374202318111</v>
      </c>
      <c r="AL100" s="48"/>
      <c r="AN100" s="55">
        <v>8</v>
      </c>
      <c r="AO100" s="55"/>
      <c r="AP100" s="57">
        <f t="shared" si="73"/>
        <v>13649.658659801473</v>
      </c>
      <c r="AQ100" s="57"/>
      <c r="AR100" s="57">
        <f t="shared" si="64"/>
        <v>196.61086826749079</v>
      </c>
      <c r="AS100" s="57"/>
      <c r="AT100" s="57">
        <f t="shared" si="74"/>
        <v>335.55410872011953</v>
      </c>
      <c r="AU100" s="57"/>
      <c r="AV100" s="57">
        <f t="shared" si="65"/>
        <v>532.16497698761032</v>
      </c>
      <c r="AW100" s="57"/>
      <c r="AX100" s="57">
        <f t="shared" si="66"/>
        <v>13453.047791533982</v>
      </c>
      <c r="AY100" s="57"/>
    </row>
    <row r="101" spans="1:51" x14ac:dyDescent="0.25">
      <c r="A101" s="27">
        <v>9</v>
      </c>
      <c r="B101" s="27"/>
      <c r="C101" s="31">
        <f t="shared" si="67"/>
        <v>12416.666666666672</v>
      </c>
      <c r="D101" s="31"/>
      <c r="E101" s="31">
        <f t="shared" si="56"/>
        <v>310.41666666666669</v>
      </c>
      <c r="F101" s="31"/>
      <c r="G101" s="31">
        <f t="shared" si="68"/>
        <v>305.24305555555566</v>
      </c>
      <c r="H101" s="31"/>
      <c r="I101" s="31">
        <f t="shared" si="57"/>
        <v>615.6597222222224</v>
      </c>
      <c r="J101" s="31"/>
      <c r="K101" s="31">
        <f t="shared" si="58"/>
        <v>12106.250000000005</v>
      </c>
      <c r="L101" s="31"/>
      <c r="N101" s="37">
        <v>9</v>
      </c>
      <c r="O101" s="37"/>
      <c r="P101" s="39">
        <f t="shared" si="69"/>
        <v>14900</v>
      </c>
      <c r="Q101" s="39"/>
      <c r="R101" s="39">
        <f>0</f>
        <v>0</v>
      </c>
      <c r="S101" s="39"/>
      <c r="T101" s="39">
        <f t="shared" si="70"/>
        <v>366.29166666666663</v>
      </c>
      <c r="U101" s="39"/>
      <c r="V101" s="39">
        <f t="shared" si="59"/>
        <v>366.29166666666663</v>
      </c>
      <c r="W101" s="39"/>
      <c r="X101" s="39">
        <f t="shared" si="60"/>
        <v>14900</v>
      </c>
      <c r="Y101" s="39"/>
      <c r="AA101" s="45">
        <v>9</v>
      </c>
      <c r="AB101" s="45"/>
      <c r="AC101" s="47">
        <f t="shared" si="71"/>
        <v>15079.374202318111</v>
      </c>
      <c r="AD101" s="47"/>
      <c r="AE101" s="47">
        <f t="shared" si="61"/>
        <v>15.550604646140926</v>
      </c>
      <c r="AF101" s="47"/>
      <c r="AG101" s="47">
        <f t="shared" si="72"/>
        <v>370.70128247365352</v>
      </c>
      <c r="AH101" s="47"/>
      <c r="AI101" s="47">
        <f t="shared" si="62"/>
        <v>386.25188711979445</v>
      </c>
      <c r="AJ101" s="47"/>
      <c r="AK101" s="47">
        <f t="shared" si="63"/>
        <v>15063.82359767197</v>
      </c>
      <c r="AL101" s="47"/>
      <c r="AN101" s="54">
        <v>9</v>
      </c>
      <c r="AO101" s="54"/>
      <c r="AP101" s="56">
        <f t="shared" si="73"/>
        <v>13453.047791533982</v>
      </c>
      <c r="AQ101" s="56"/>
      <c r="AR101" s="56">
        <f t="shared" si="64"/>
        <v>201.4442187790666</v>
      </c>
      <c r="AS101" s="56"/>
      <c r="AT101" s="56">
        <f t="shared" si="74"/>
        <v>330.72075820854371</v>
      </c>
      <c r="AU101" s="56"/>
      <c r="AV101" s="56">
        <f t="shared" si="65"/>
        <v>532.16497698761032</v>
      </c>
      <c r="AW101" s="56"/>
      <c r="AX101" s="56">
        <f t="shared" si="66"/>
        <v>13251.603572754915</v>
      </c>
      <c r="AY101" s="56"/>
    </row>
    <row r="102" spans="1:51" x14ac:dyDescent="0.25">
      <c r="A102" s="28">
        <v>10</v>
      </c>
      <c r="B102" s="28"/>
      <c r="C102" s="32">
        <f t="shared" si="67"/>
        <v>12106.250000000005</v>
      </c>
      <c r="D102" s="32"/>
      <c r="E102" s="32">
        <f t="shared" si="56"/>
        <v>310.41666666666669</v>
      </c>
      <c r="F102" s="32"/>
      <c r="G102" s="32">
        <f t="shared" si="68"/>
        <v>297.6119791666668</v>
      </c>
      <c r="H102" s="32"/>
      <c r="I102" s="32">
        <f t="shared" si="57"/>
        <v>608.02864583333348</v>
      </c>
      <c r="J102" s="32"/>
      <c r="K102" s="32">
        <f t="shared" si="58"/>
        <v>11795.833333333339</v>
      </c>
      <c r="L102" s="32"/>
      <c r="N102" s="38">
        <v>10</v>
      </c>
      <c r="O102" s="38"/>
      <c r="P102" s="40">
        <f t="shared" si="69"/>
        <v>14900</v>
      </c>
      <c r="Q102" s="40"/>
      <c r="R102" s="40">
        <f>0</f>
        <v>0</v>
      </c>
      <c r="S102" s="40"/>
      <c r="T102" s="40">
        <f t="shared" si="70"/>
        <v>366.29166666666663</v>
      </c>
      <c r="U102" s="40"/>
      <c r="V102" s="40">
        <f t="shared" si="59"/>
        <v>366.29166666666663</v>
      </c>
      <c r="W102" s="40"/>
      <c r="X102" s="40">
        <f t="shared" si="60"/>
        <v>14900</v>
      </c>
      <c r="Y102" s="40"/>
      <c r="AA102" s="46">
        <v>10</v>
      </c>
      <c r="AB102" s="46"/>
      <c r="AC102" s="48">
        <f t="shared" si="71"/>
        <v>15063.82359767197</v>
      </c>
      <c r="AD102" s="48"/>
      <c r="AE102" s="48">
        <f t="shared" si="61"/>
        <v>25.428249235386829</v>
      </c>
      <c r="AF102" s="48"/>
      <c r="AG102" s="48">
        <f t="shared" si="72"/>
        <v>370.31899677610255</v>
      </c>
      <c r="AH102" s="48"/>
      <c r="AI102" s="48">
        <f t="shared" si="62"/>
        <v>395.74724601148938</v>
      </c>
      <c r="AJ102" s="48"/>
      <c r="AK102" s="48">
        <f t="shared" si="63"/>
        <v>15038.395348436583</v>
      </c>
      <c r="AL102" s="48"/>
      <c r="AN102" s="55">
        <v>10</v>
      </c>
      <c r="AO102" s="55"/>
      <c r="AP102" s="57">
        <f t="shared" si="73"/>
        <v>13251.603572754915</v>
      </c>
      <c r="AQ102" s="57"/>
      <c r="AR102" s="57">
        <f t="shared" si="64"/>
        <v>206.39638915738533</v>
      </c>
      <c r="AS102" s="57"/>
      <c r="AT102" s="57">
        <f t="shared" si="74"/>
        <v>325.76858783022499</v>
      </c>
      <c r="AU102" s="57"/>
      <c r="AV102" s="57">
        <f t="shared" si="65"/>
        <v>532.16497698761032</v>
      </c>
      <c r="AW102" s="57"/>
      <c r="AX102" s="57">
        <f t="shared" si="66"/>
        <v>13045.207183597529</v>
      </c>
      <c r="AY102" s="57"/>
    </row>
    <row r="103" spans="1:51" x14ac:dyDescent="0.25">
      <c r="A103" s="27">
        <v>11</v>
      </c>
      <c r="B103" s="27"/>
      <c r="C103" s="31">
        <f t="shared" si="67"/>
        <v>11795.833333333339</v>
      </c>
      <c r="D103" s="31"/>
      <c r="E103" s="31">
        <f t="shared" si="56"/>
        <v>310.41666666666669</v>
      </c>
      <c r="F103" s="31"/>
      <c r="G103" s="31">
        <f t="shared" si="68"/>
        <v>289.98090277777789</v>
      </c>
      <c r="H103" s="31"/>
      <c r="I103" s="31">
        <f t="shared" si="57"/>
        <v>600.39756944444457</v>
      </c>
      <c r="J103" s="31"/>
      <c r="K103" s="31">
        <f t="shared" si="58"/>
        <v>11485.416666666673</v>
      </c>
      <c r="L103" s="31"/>
      <c r="N103" s="37">
        <v>11</v>
      </c>
      <c r="O103" s="37"/>
      <c r="P103" s="39">
        <f t="shared" si="69"/>
        <v>14900</v>
      </c>
      <c r="Q103" s="39"/>
      <c r="R103" s="39">
        <f>0</f>
        <v>0</v>
      </c>
      <c r="S103" s="39"/>
      <c r="T103" s="39">
        <f t="shared" si="70"/>
        <v>366.29166666666663</v>
      </c>
      <c r="U103" s="39"/>
      <c r="V103" s="39">
        <f t="shared" si="59"/>
        <v>366.29166666666663</v>
      </c>
      <c r="W103" s="39"/>
      <c r="X103" s="39">
        <f t="shared" si="60"/>
        <v>14900</v>
      </c>
      <c r="Y103" s="39"/>
      <c r="AA103" s="45">
        <v>11</v>
      </c>
      <c r="AB103" s="45"/>
      <c r="AC103" s="47">
        <f t="shared" si="71"/>
        <v>15038.395348436583</v>
      </c>
      <c r="AD103" s="47"/>
      <c r="AE103" s="47">
        <f t="shared" si="61"/>
        <v>35.782146826872577</v>
      </c>
      <c r="AF103" s="47"/>
      <c r="AG103" s="47">
        <f t="shared" si="72"/>
        <v>369.69388564906598</v>
      </c>
      <c r="AH103" s="47"/>
      <c r="AI103" s="47">
        <f t="shared" si="62"/>
        <v>405.47603247593855</v>
      </c>
      <c r="AJ103" s="47"/>
      <c r="AK103" s="47">
        <f t="shared" si="63"/>
        <v>15002.613201609711</v>
      </c>
      <c r="AL103" s="47"/>
      <c r="AN103" s="54">
        <v>11</v>
      </c>
      <c r="AO103" s="54"/>
      <c r="AP103" s="56">
        <f t="shared" si="73"/>
        <v>13045.207183597529</v>
      </c>
      <c r="AQ103" s="56"/>
      <c r="AR103" s="56">
        <f t="shared" si="64"/>
        <v>211.47030039083774</v>
      </c>
      <c r="AS103" s="56"/>
      <c r="AT103" s="56">
        <f t="shared" si="74"/>
        <v>320.69467659677258</v>
      </c>
      <c r="AU103" s="56"/>
      <c r="AV103" s="56">
        <f t="shared" si="65"/>
        <v>532.16497698761032</v>
      </c>
      <c r="AW103" s="56"/>
      <c r="AX103" s="56">
        <f t="shared" si="66"/>
        <v>12833.736883206691</v>
      </c>
      <c r="AY103" s="56"/>
    </row>
    <row r="104" spans="1:51" x14ac:dyDescent="0.25">
      <c r="A104" s="28">
        <v>12</v>
      </c>
      <c r="B104" s="28"/>
      <c r="C104" s="32">
        <f t="shared" si="67"/>
        <v>11485.416666666673</v>
      </c>
      <c r="D104" s="32"/>
      <c r="E104" s="32">
        <f t="shared" si="56"/>
        <v>310.41666666666669</v>
      </c>
      <c r="F104" s="32"/>
      <c r="G104" s="32">
        <f t="shared" si="68"/>
        <v>282.34982638888903</v>
      </c>
      <c r="H104" s="32"/>
      <c r="I104" s="32">
        <f t="shared" si="57"/>
        <v>592.76649305555566</v>
      </c>
      <c r="J104" s="32"/>
      <c r="K104" s="32">
        <f t="shared" si="58"/>
        <v>11175.000000000007</v>
      </c>
      <c r="L104" s="32"/>
      <c r="N104" s="38">
        <v>12</v>
      </c>
      <c r="O104" s="38"/>
      <c r="P104" s="40">
        <f t="shared" si="69"/>
        <v>14900</v>
      </c>
      <c r="Q104" s="40"/>
      <c r="R104" s="40">
        <f>0</f>
        <v>0</v>
      </c>
      <c r="S104" s="40"/>
      <c r="T104" s="40">
        <f t="shared" si="70"/>
        <v>366.29166666666663</v>
      </c>
      <c r="U104" s="40"/>
      <c r="V104" s="40">
        <f t="shared" si="59"/>
        <v>366.29166666666663</v>
      </c>
      <c r="W104" s="40"/>
      <c r="X104" s="40">
        <f t="shared" si="60"/>
        <v>14900</v>
      </c>
      <c r="Y104" s="40"/>
      <c r="AA104" s="46">
        <v>12</v>
      </c>
      <c r="AB104" s="46"/>
      <c r="AC104" s="48">
        <f t="shared" si="71"/>
        <v>15002.613201609711</v>
      </c>
      <c r="AD104" s="48"/>
      <c r="AE104" s="48">
        <f t="shared" si="61"/>
        <v>46.629743734733381</v>
      </c>
      <c r="AF104" s="48"/>
      <c r="AG104" s="48">
        <f t="shared" si="72"/>
        <v>368.81424120623871</v>
      </c>
      <c r="AH104" s="48"/>
      <c r="AI104" s="48">
        <f t="shared" si="62"/>
        <v>415.44398494097209</v>
      </c>
      <c r="AJ104" s="48"/>
      <c r="AK104" s="48">
        <f t="shared" si="63"/>
        <v>14955.983457874978</v>
      </c>
      <c r="AL104" s="48"/>
      <c r="AN104" s="55">
        <v>12</v>
      </c>
      <c r="AO104" s="55"/>
      <c r="AP104" s="57">
        <f t="shared" si="73"/>
        <v>12833.736883206691</v>
      </c>
      <c r="AQ104" s="57"/>
      <c r="AR104" s="57">
        <f t="shared" si="64"/>
        <v>216.66894527544582</v>
      </c>
      <c r="AS104" s="57"/>
      <c r="AT104" s="57">
        <f t="shared" si="74"/>
        <v>315.49603171216449</v>
      </c>
      <c r="AU104" s="57"/>
      <c r="AV104" s="57">
        <f t="shared" si="65"/>
        <v>532.16497698761032</v>
      </c>
      <c r="AW104" s="57"/>
      <c r="AX104" s="57">
        <f t="shared" si="66"/>
        <v>12617.067937931246</v>
      </c>
      <c r="AY104" s="57"/>
    </row>
    <row r="105" spans="1:51" x14ac:dyDescent="0.25">
      <c r="A105" s="27">
        <v>13</v>
      </c>
      <c r="B105" s="27"/>
      <c r="C105" s="31">
        <f t="shared" si="67"/>
        <v>11175.000000000007</v>
      </c>
      <c r="D105" s="31"/>
      <c r="E105" s="31">
        <f t="shared" si="56"/>
        <v>310.41666666666669</v>
      </c>
      <c r="F105" s="31"/>
      <c r="G105" s="31">
        <f t="shared" si="68"/>
        <v>274.71875000000017</v>
      </c>
      <c r="H105" s="31"/>
      <c r="I105" s="31">
        <f t="shared" si="57"/>
        <v>585.13541666666686</v>
      </c>
      <c r="J105" s="31"/>
      <c r="K105" s="31">
        <f t="shared" si="58"/>
        <v>10864.583333333341</v>
      </c>
      <c r="L105" s="31"/>
      <c r="N105" s="37">
        <v>13</v>
      </c>
      <c r="O105" s="37"/>
      <c r="P105" s="39">
        <f t="shared" si="69"/>
        <v>14900</v>
      </c>
      <c r="Q105" s="39"/>
      <c r="R105" s="39">
        <f>0</f>
        <v>0</v>
      </c>
      <c r="S105" s="39"/>
      <c r="T105" s="39">
        <f t="shared" si="70"/>
        <v>366.29166666666663</v>
      </c>
      <c r="U105" s="39"/>
      <c r="V105" s="39">
        <f t="shared" si="59"/>
        <v>366.29166666666663</v>
      </c>
      <c r="W105" s="39"/>
      <c r="X105" s="39">
        <f t="shared" si="60"/>
        <v>14900</v>
      </c>
      <c r="Y105" s="39"/>
      <c r="AA105" s="45">
        <v>13</v>
      </c>
      <c r="AB105" s="45"/>
      <c r="AC105" s="47">
        <f t="shared" si="71"/>
        <v>14955.983457874978</v>
      </c>
      <c r="AD105" s="47"/>
      <c r="AE105" s="47">
        <f t="shared" si="61"/>
        <v>57.989056231344478</v>
      </c>
      <c r="AF105" s="47"/>
      <c r="AG105" s="47">
        <f t="shared" si="72"/>
        <v>367.66792667275985</v>
      </c>
      <c r="AH105" s="47"/>
      <c r="AI105" s="47">
        <f t="shared" si="62"/>
        <v>425.65698290410432</v>
      </c>
      <c r="AJ105" s="47"/>
      <c r="AK105" s="47">
        <f t="shared" si="63"/>
        <v>14897.994401643633</v>
      </c>
      <c r="AL105" s="47"/>
      <c r="AN105" s="54">
        <v>13</v>
      </c>
      <c r="AO105" s="54"/>
      <c r="AP105" s="56">
        <f t="shared" si="73"/>
        <v>12617.067937931246</v>
      </c>
      <c r="AQ105" s="56"/>
      <c r="AR105" s="56">
        <f t="shared" si="64"/>
        <v>221.99539018013388</v>
      </c>
      <c r="AS105" s="56"/>
      <c r="AT105" s="56">
        <f t="shared" si="74"/>
        <v>310.16958680747643</v>
      </c>
      <c r="AU105" s="56"/>
      <c r="AV105" s="56">
        <f t="shared" si="65"/>
        <v>532.16497698761032</v>
      </c>
      <c r="AW105" s="56"/>
      <c r="AX105" s="56">
        <f t="shared" si="66"/>
        <v>12395.072547751111</v>
      </c>
      <c r="AY105" s="56"/>
    </row>
    <row r="106" spans="1:51" x14ac:dyDescent="0.25">
      <c r="A106" s="28">
        <v>14</v>
      </c>
      <c r="B106" s="28"/>
      <c r="C106" s="32">
        <f t="shared" si="67"/>
        <v>10864.583333333341</v>
      </c>
      <c r="D106" s="32"/>
      <c r="E106" s="32">
        <f t="shared" si="56"/>
        <v>310.41666666666669</v>
      </c>
      <c r="F106" s="32"/>
      <c r="G106" s="32">
        <f t="shared" si="68"/>
        <v>267.08767361111131</v>
      </c>
      <c r="H106" s="32"/>
      <c r="I106" s="32">
        <f t="shared" si="57"/>
        <v>577.50434027777806</v>
      </c>
      <c r="J106" s="32"/>
      <c r="K106" s="32">
        <f t="shared" si="58"/>
        <v>10554.166666666675</v>
      </c>
      <c r="L106" s="32"/>
      <c r="N106" s="38">
        <v>14</v>
      </c>
      <c r="O106" s="38"/>
      <c r="P106" s="40">
        <f t="shared" si="69"/>
        <v>14900</v>
      </c>
      <c r="Q106" s="40"/>
      <c r="R106" s="40">
        <f>0</f>
        <v>0</v>
      </c>
      <c r="S106" s="40"/>
      <c r="T106" s="40">
        <f t="shared" si="70"/>
        <v>366.29166666666663</v>
      </c>
      <c r="U106" s="40"/>
      <c r="V106" s="40">
        <f t="shared" si="59"/>
        <v>366.29166666666663</v>
      </c>
      <c r="W106" s="40"/>
      <c r="X106" s="40">
        <f t="shared" si="60"/>
        <v>14900</v>
      </c>
      <c r="Y106" s="40"/>
      <c r="AA106" s="46">
        <v>14</v>
      </c>
      <c r="AB106" s="46"/>
      <c r="AC106" s="48">
        <f t="shared" si="71"/>
        <v>14897.994401643633</v>
      </c>
      <c r="AD106" s="48"/>
      <c r="AE106" s="48">
        <f t="shared" si="61"/>
        <v>69.878688026757686</v>
      </c>
      <c r="AF106" s="48"/>
      <c r="AG106" s="48">
        <f t="shared" si="72"/>
        <v>366.2423623737393</v>
      </c>
      <c r="AH106" s="48"/>
      <c r="AI106" s="48">
        <f t="shared" si="62"/>
        <v>436.12105040049698</v>
      </c>
      <c r="AJ106" s="48"/>
      <c r="AK106" s="48">
        <f t="shared" si="63"/>
        <v>14828.115713616875</v>
      </c>
      <c r="AL106" s="48"/>
      <c r="AN106" s="55">
        <v>14</v>
      </c>
      <c r="AO106" s="55"/>
      <c r="AP106" s="57">
        <f t="shared" si="73"/>
        <v>12395.072547751111</v>
      </c>
      <c r="AQ106" s="57"/>
      <c r="AR106" s="57">
        <f t="shared" si="64"/>
        <v>227.45277685539548</v>
      </c>
      <c r="AS106" s="57"/>
      <c r="AT106" s="57">
        <f t="shared" si="74"/>
        <v>304.71220013221483</v>
      </c>
      <c r="AU106" s="57"/>
      <c r="AV106" s="57">
        <f t="shared" si="65"/>
        <v>532.16497698761032</v>
      </c>
      <c r="AW106" s="57"/>
      <c r="AX106" s="57">
        <f t="shared" si="66"/>
        <v>12167.619770895715</v>
      </c>
      <c r="AY106" s="57"/>
    </row>
    <row r="107" spans="1:51" x14ac:dyDescent="0.25">
      <c r="A107" s="27">
        <v>15</v>
      </c>
      <c r="B107" s="27"/>
      <c r="C107" s="31">
        <f t="shared" si="67"/>
        <v>10554.166666666675</v>
      </c>
      <c r="D107" s="31"/>
      <c r="E107" s="31">
        <f t="shared" si="56"/>
        <v>310.41666666666669</v>
      </c>
      <c r="F107" s="31"/>
      <c r="G107" s="31">
        <f t="shared" si="68"/>
        <v>259.4565972222224</v>
      </c>
      <c r="H107" s="31"/>
      <c r="I107" s="31">
        <f t="shared" si="57"/>
        <v>569.87326388888914</v>
      </c>
      <c r="J107" s="31"/>
      <c r="K107" s="31">
        <f t="shared" si="58"/>
        <v>10243.750000000009</v>
      </c>
      <c r="L107" s="31"/>
      <c r="N107" s="37">
        <v>15</v>
      </c>
      <c r="O107" s="37"/>
      <c r="P107" s="39">
        <f t="shared" si="69"/>
        <v>14900</v>
      </c>
      <c r="Q107" s="39"/>
      <c r="R107" s="39">
        <f>0</f>
        <v>0</v>
      </c>
      <c r="S107" s="39"/>
      <c r="T107" s="39">
        <f t="shared" si="70"/>
        <v>366.29166666666663</v>
      </c>
      <c r="U107" s="39"/>
      <c r="V107" s="39">
        <f t="shared" si="59"/>
        <v>366.29166666666663</v>
      </c>
      <c r="W107" s="39"/>
      <c r="X107" s="39">
        <f t="shared" si="60"/>
        <v>14900</v>
      </c>
      <c r="Y107" s="39"/>
      <c r="AA107" s="45">
        <v>15</v>
      </c>
      <c r="AB107" s="45"/>
      <c r="AC107" s="47">
        <f t="shared" si="71"/>
        <v>14828.115713616875</v>
      </c>
      <c r="AD107" s="47"/>
      <c r="AE107" s="47">
        <f t="shared" si="61"/>
        <v>82.31784826309439</v>
      </c>
      <c r="AF107" s="47"/>
      <c r="AG107" s="47">
        <f t="shared" si="72"/>
        <v>364.5245112930815</v>
      </c>
      <c r="AH107" s="47"/>
      <c r="AI107" s="47">
        <f t="shared" si="62"/>
        <v>446.84235955617589</v>
      </c>
      <c r="AJ107" s="47"/>
      <c r="AK107" s="47">
        <f t="shared" si="63"/>
        <v>14745.797865353781</v>
      </c>
      <c r="AL107" s="47"/>
      <c r="AN107" s="54">
        <v>15</v>
      </c>
      <c r="AO107" s="54"/>
      <c r="AP107" s="56">
        <f t="shared" si="73"/>
        <v>12167.619770895715</v>
      </c>
      <c r="AQ107" s="56"/>
      <c r="AR107" s="56">
        <f t="shared" si="64"/>
        <v>233.044324286424</v>
      </c>
      <c r="AS107" s="56"/>
      <c r="AT107" s="56">
        <f t="shared" si="74"/>
        <v>299.12065270118632</v>
      </c>
      <c r="AU107" s="56"/>
      <c r="AV107" s="56">
        <f t="shared" si="65"/>
        <v>532.16497698761032</v>
      </c>
      <c r="AW107" s="56"/>
      <c r="AX107" s="56">
        <f t="shared" si="66"/>
        <v>11934.575446609291</v>
      </c>
      <c r="AY107" s="56"/>
    </row>
    <row r="108" spans="1:51" x14ac:dyDescent="0.25">
      <c r="A108" s="28">
        <v>16</v>
      </c>
      <c r="B108" s="28"/>
      <c r="C108" s="32">
        <f t="shared" si="67"/>
        <v>10243.750000000009</v>
      </c>
      <c r="D108" s="32"/>
      <c r="E108" s="32">
        <f t="shared" si="56"/>
        <v>310.41666666666669</v>
      </c>
      <c r="F108" s="32"/>
      <c r="G108" s="32">
        <f t="shared" si="68"/>
        <v>251.82552083333354</v>
      </c>
      <c r="H108" s="32"/>
      <c r="I108" s="32">
        <f t="shared" si="57"/>
        <v>562.24218750000023</v>
      </c>
      <c r="J108" s="32"/>
      <c r="K108" s="32">
        <f t="shared" si="58"/>
        <v>9933.333333333343</v>
      </c>
      <c r="L108" s="32"/>
      <c r="N108" s="38">
        <v>16</v>
      </c>
      <c r="O108" s="38"/>
      <c r="P108" s="40">
        <f t="shared" si="69"/>
        <v>14900</v>
      </c>
      <c r="Q108" s="40"/>
      <c r="R108" s="40">
        <f>0</f>
        <v>0</v>
      </c>
      <c r="S108" s="40"/>
      <c r="T108" s="40">
        <f t="shared" si="70"/>
        <v>366.29166666666663</v>
      </c>
      <c r="U108" s="40"/>
      <c r="V108" s="40">
        <f t="shared" si="59"/>
        <v>366.29166666666663</v>
      </c>
      <c r="W108" s="40"/>
      <c r="X108" s="40">
        <f t="shared" si="60"/>
        <v>14900</v>
      </c>
      <c r="Y108" s="40"/>
      <c r="AA108" s="46">
        <v>16</v>
      </c>
      <c r="AB108" s="46"/>
      <c r="AC108" s="48">
        <f t="shared" si="71"/>
        <v>14745.797865353781</v>
      </c>
      <c r="AD108" s="48"/>
      <c r="AE108" s="48">
        <f t="shared" si="61"/>
        <v>95.326370038651476</v>
      </c>
      <c r="AF108" s="48"/>
      <c r="AG108" s="48">
        <f t="shared" si="72"/>
        <v>362.50086418994709</v>
      </c>
      <c r="AH108" s="48"/>
      <c r="AI108" s="48">
        <f t="shared" si="62"/>
        <v>457.82723422859857</v>
      </c>
      <c r="AJ108" s="48"/>
      <c r="AK108" s="48">
        <f t="shared" si="63"/>
        <v>14650.471495315131</v>
      </c>
      <c r="AL108" s="48"/>
      <c r="AN108" s="55">
        <v>16</v>
      </c>
      <c r="AO108" s="55"/>
      <c r="AP108" s="57">
        <f t="shared" si="73"/>
        <v>11934.575446609291</v>
      </c>
      <c r="AQ108" s="57"/>
      <c r="AR108" s="57">
        <f t="shared" si="64"/>
        <v>238.77333059179858</v>
      </c>
      <c r="AS108" s="57"/>
      <c r="AT108" s="57">
        <f t="shared" si="74"/>
        <v>293.39164639581173</v>
      </c>
      <c r="AU108" s="57"/>
      <c r="AV108" s="57">
        <f t="shared" si="65"/>
        <v>532.16497698761032</v>
      </c>
      <c r="AW108" s="57"/>
      <c r="AX108" s="57">
        <f t="shared" si="66"/>
        <v>11695.802116017492</v>
      </c>
      <c r="AY108" s="57"/>
    </row>
    <row r="109" spans="1:51" x14ac:dyDescent="0.25">
      <c r="A109" s="27">
        <v>17</v>
      </c>
      <c r="B109" s="27"/>
      <c r="C109" s="31">
        <f t="shared" si="67"/>
        <v>9933.333333333343</v>
      </c>
      <c r="D109" s="31"/>
      <c r="E109" s="31">
        <f t="shared" si="56"/>
        <v>310.41666666666669</v>
      </c>
      <c r="F109" s="31"/>
      <c r="G109" s="31">
        <f t="shared" si="68"/>
        <v>244.19444444444466</v>
      </c>
      <c r="H109" s="31"/>
      <c r="I109" s="31">
        <f t="shared" si="57"/>
        <v>554.61111111111131</v>
      </c>
      <c r="J109" s="31"/>
      <c r="K109" s="31">
        <f t="shared" si="58"/>
        <v>9622.916666666677</v>
      </c>
      <c r="L109" s="31"/>
      <c r="N109" s="37">
        <v>17</v>
      </c>
      <c r="O109" s="37"/>
      <c r="P109" s="39">
        <f t="shared" si="69"/>
        <v>14900</v>
      </c>
      <c r="Q109" s="39"/>
      <c r="R109" s="39">
        <f>0</f>
        <v>0</v>
      </c>
      <c r="S109" s="39"/>
      <c r="T109" s="39">
        <f t="shared" si="70"/>
        <v>366.29166666666663</v>
      </c>
      <c r="U109" s="39"/>
      <c r="V109" s="39">
        <f t="shared" si="59"/>
        <v>366.29166666666663</v>
      </c>
      <c r="W109" s="39"/>
      <c r="X109" s="39">
        <f t="shared" si="60"/>
        <v>14900</v>
      </c>
      <c r="Y109" s="39"/>
      <c r="AA109" s="45">
        <v>17</v>
      </c>
      <c r="AB109" s="45"/>
      <c r="AC109" s="47">
        <f t="shared" si="71"/>
        <v>14650.471495315131</v>
      </c>
      <c r="AD109" s="47"/>
      <c r="AE109" s="47">
        <f t="shared" si="61"/>
        <v>108.92472947688805</v>
      </c>
      <c r="AF109" s="47"/>
      <c r="AG109" s="47">
        <f t="shared" si="72"/>
        <v>360.15742425983029</v>
      </c>
      <c r="AH109" s="47"/>
      <c r="AI109" s="47">
        <f t="shared" si="62"/>
        <v>469.08215373671834</v>
      </c>
      <c r="AJ109" s="47"/>
      <c r="AK109" s="47">
        <f t="shared" si="63"/>
        <v>14541.546765838242</v>
      </c>
      <c r="AL109" s="47"/>
      <c r="AN109" s="54">
        <v>17</v>
      </c>
      <c r="AO109" s="54"/>
      <c r="AP109" s="56">
        <f t="shared" si="73"/>
        <v>11695.802116017492</v>
      </c>
      <c r="AQ109" s="56"/>
      <c r="AR109" s="56">
        <f t="shared" si="64"/>
        <v>244.64317496884701</v>
      </c>
      <c r="AS109" s="56"/>
      <c r="AT109" s="56">
        <f t="shared" si="74"/>
        <v>287.52180201876331</v>
      </c>
      <c r="AU109" s="56"/>
      <c r="AV109" s="56">
        <f t="shared" si="65"/>
        <v>532.16497698761032</v>
      </c>
      <c r="AW109" s="56"/>
      <c r="AX109" s="56">
        <f t="shared" si="66"/>
        <v>11451.158941048645</v>
      </c>
      <c r="AY109" s="56"/>
    </row>
    <row r="110" spans="1:51" x14ac:dyDescent="0.25">
      <c r="A110" s="28">
        <v>18</v>
      </c>
      <c r="B110" s="28"/>
      <c r="C110" s="32">
        <f t="shared" si="67"/>
        <v>9622.916666666677</v>
      </c>
      <c r="D110" s="32"/>
      <c r="E110" s="32">
        <f t="shared" si="56"/>
        <v>310.41666666666669</v>
      </c>
      <c r="F110" s="32"/>
      <c r="G110" s="32">
        <f t="shared" si="68"/>
        <v>236.5633680555558</v>
      </c>
      <c r="H110" s="32"/>
      <c r="I110" s="32">
        <f t="shared" si="57"/>
        <v>546.98003472222251</v>
      </c>
      <c r="J110" s="32"/>
      <c r="K110" s="32">
        <f t="shared" si="58"/>
        <v>9312.5000000000109</v>
      </c>
      <c r="L110" s="32"/>
      <c r="N110" s="38">
        <v>18</v>
      </c>
      <c r="O110" s="38"/>
      <c r="P110" s="40">
        <f t="shared" si="69"/>
        <v>14900</v>
      </c>
      <c r="Q110" s="40"/>
      <c r="R110" s="40">
        <f>0</f>
        <v>0</v>
      </c>
      <c r="S110" s="40"/>
      <c r="T110" s="40">
        <f t="shared" si="70"/>
        <v>366.29166666666663</v>
      </c>
      <c r="U110" s="40"/>
      <c r="V110" s="40">
        <f t="shared" si="59"/>
        <v>366.29166666666663</v>
      </c>
      <c r="W110" s="40"/>
      <c r="X110" s="40">
        <f t="shared" si="60"/>
        <v>14900</v>
      </c>
      <c r="Y110" s="40"/>
      <c r="AA110" s="46">
        <v>18</v>
      </c>
      <c r="AB110" s="46"/>
      <c r="AC110" s="48">
        <f t="shared" si="71"/>
        <v>14541.546765838242</v>
      </c>
      <c r="AD110" s="48"/>
      <c r="AE110" s="48">
        <f t="shared" si="61"/>
        <v>123.13406535588922</v>
      </c>
      <c r="AF110" s="48"/>
      <c r="AG110" s="48">
        <f t="shared" si="72"/>
        <v>357.47969132685677</v>
      </c>
      <c r="AH110" s="48"/>
      <c r="AI110" s="48">
        <f t="shared" si="62"/>
        <v>480.61375668274599</v>
      </c>
      <c r="AJ110" s="48"/>
      <c r="AK110" s="48">
        <f t="shared" si="63"/>
        <v>14418.412700482353</v>
      </c>
      <c r="AL110" s="48"/>
      <c r="AN110" s="55">
        <v>18</v>
      </c>
      <c r="AO110" s="55"/>
      <c r="AP110" s="57">
        <f t="shared" si="73"/>
        <v>11451.158941048645</v>
      </c>
      <c r="AQ110" s="57"/>
      <c r="AR110" s="57">
        <f t="shared" si="64"/>
        <v>250.65731968683116</v>
      </c>
      <c r="AS110" s="57"/>
      <c r="AT110" s="57">
        <f t="shared" si="74"/>
        <v>281.50765730077916</v>
      </c>
      <c r="AU110" s="57"/>
      <c r="AV110" s="57">
        <f t="shared" si="65"/>
        <v>532.16497698761032</v>
      </c>
      <c r="AW110" s="57"/>
      <c r="AX110" s="57">
        <f t="shared" si="66"/>
        <v>11200.501621361815</v>
      </c>
      <c r="AY110" s="57"/>
    </row>
    <row r="111" spans="1:51" x14ac:dyDescent="0.25">
      <c r="A111" s="27">
        <v>19</v>
      </c>
      <c r="B111" s="27"/>
      <c r="C111" s="31">
        <f t="shared" si="67"/>
        <v>9312.5000000000109</v>
      </c>
      <c r="D111" s="31"/>
      <c r="E111" s="31">
        <f t="shared" si="56"/>
        <v>310.41666666666669</v>
      </c>
      <c r="F111" s="31"/>
      <c r="G111" s="31">
        <f t="shared" si="68"/>
        <v>228.93229166666691</v>
      </c>
      <c r="H111" s="31"/>
      <c r="I111" s="31">
        <f t="shared" si="57"/>
        <v>539.3489583333336</v>
      </c>
      <c r="J111" s="31"/>
      <c r="K111" s="31">
        <f t="shared" si="58"/>
        <v>9002.0833333333449</v>
      </c>
      <c r="L111" s="31"/>
      <c r="N111" s="37">
        <v>19</v>
      </c>
      <c r="O111" s="37"/>
      <c r="P111" s="39">
        <f t="shared" si="69"/>
        <v>14900</v>
      </c>
      <c r="Q111" s="39"/>
      <c r="R111" s="39">
        <f>0</f>
        <v>0</v>
      </c>
      <c r="S111" s="39"/>
      <c r="T111" s="39">
        <f t="shared" si="70"/>
        <v>366.29166666666663</v>
      </c>
      <c r="U111" s="39"/>
      <c r="V111" s="39">
        <f t="shared" si="59"/>
        <v>366.29166666666663</v>
      </c>
      <c r="W111" s="39"/>
      <c r="X111" s="39">
        <f t="shared" si="60"/>
        <v>14900</v>
      </c>
      <c r="Y111" s="39"/>
      <c r="AA111" s="45">
        <v>19</v>
      </c>
      <c r="AB111" s="45"/>
      <c r="AC111" s="47">
        <f t="shared" si="71"/>
        <v>14418.412700482353</v>
      </c>
      <c r="AD111" s="47"/>
      <c r="AE111" s="47">
        <f t="shared" si="61"/>
        <v>137.97619931433906</v>
      </c>
      <c r="AF111" s="47"/>
      <c r="AG111" s="47">
        <f t="shared" si="72"/>
        <v>354.45264555352452</v>
      </c>
      <c r="AH111" s="47"/>
      <c r="AI111" s="47">
        <f t="shared" si="62"/>
        <v>492.42884486786357</v>
      </c>
      <c r="AJ111" s="47"/>
      <c r="AK111" s="47">
        <f t="shared" si="63"/>
        <v>14280.436501168015</v>
      </c>
      <c r="AL111" s="47"/>
      <c r="AN111" s="54">
        <v>19</v>
      </c>
      <c r="AO111" s="54"/>
      <c r="AP111" s="56">
        <f t="shared" si="73"/>
        <v>11200.501621361815</v>
      </c>
      <c r="AQ111" s="56"/>
      <c r="AR111" s="56">
        <f t="shared" si="64"/>
        <v>256.81931212913241</v>
      </c>
      <c r="AS111" s="56"/>
      <c r="AT111" s="56">
        <f t="shared" si="74"/>
        <v>275.3456648584779</v>
      </c>
      <c r="AU111" s="56"/>
      <c r="AV111" s="56">
        <f t="shared" si="65"/>
        <v>532.16497698761032</v>
      </c>
      <c r="AW111" s="56"/>
      <c r="AX111" s="56">
        <f t="shared" si="66"/>
        <v>10943.682309232681</v>
      </c>
      <c r="AY111" s="56"/>
    </row>
    <row r="112" spans="1:51" x14ac:dyDescent="0.25">
      <c r="A112" s="28">
        <v>20</v>
      </c>
      <c r="B112" s="28"/>
      <c r="C112" s="32">
        <f t="shared" si="67"/>
        <v>9002.0833333333449</v>
      </c>
      <c r="D112" s="32"/>
      <c r="E112" s="32">
        <f t="shared" si="56"/>
        <v>310.41666666666669</v>
      </c>
      <c r="F112" s="32"/>
      <c r="G112" s="32">
        <f t="shared" si="68"/>
        <v>221.30121527777806</v>
      </c>
      <c r="H112" s="32"/>
      <c r="I112" s="32">
        <f t="shared" si="57"/>
        <v>531.7178819444448</v>
      </c>
      <c r="J112" s="32"/>
      <c r="K112" s="32">
        <f t="shared" si="58"/>
        <v>8691.6666666666788</v>
      </c>
      <c r="L112" s="32"/>
      <c r="N112" s="38">
        <v>20</v>
      </c>
      <c r="O112" s="38"/>
      <c r="P112" s="40">
        <f t="shared" si="69"/>
        <v>14900</v>
      </c>
      <c r="Q112" s="40"/>
      <c r="R112" s="40">
        <f>0</f>
        <v>0</v>
      </c>
      <c r="S112" s="40"/>
      <c r="T112" s="40">
        <f t="shared" si="70"/>
        <v>366.29166666666663</v>
      </c>
      <c r="U112" s="40"/>
      <c r="V112" s="40">
        <f t="shared" si="59"/>
        <v>366.29166666666663</v>
      </c>
      <c r="W112" s="40"/>
      <c r="X112" s="40">
        <f t="shared" si="60"/>
        <v>14900</v>
      </c>
      <c r="Y112" s="40"/>
      <c r="AA112" s="46">
        <v>20</v>
      </c>
      <c r="AB112" s="46"/>
      <c r="AC112" s="48">
        <f t="shared" si="71"/>
        <v>14280.436501168015</v>
      </c>
      <c r="AD112" s="48"/>
      <c r="AE112" s="48">
        <f t="shared" si="61"/>
        <v>153.47365665048494</v>
      </c>
      <c r="AF112" s="48"/>
      <c r="AG112" s="48">
        <f t="shared" si="72"/>
        <v>351.06073065371368</v>
      </c>
      <c r="AH112" s="48"/>
      <c r="AI112" s="48">
        <f t="shared" si="62"/>
        <v>504.53438730419862</v>
      </c>
      <c r="AJ112" s="48"/>
      <c r="AK112" s="48">
        <f t="shared" si="63"/>
        <v>14126.962844517529</v>
      </c>
      <c r="AL112" s="48"/>
      <c r="AN112" s="55">
        <v>20</v>
      </c>
      <c r="AO112" s="55"/>
      <c r="AP112" s="57">
        <f t="shared" si="73"/>
        <v>10943.682309232681</v>
      </c>
      <c r="AQ112" s="57"/>
      <c r="AR112" s="57">
        <f t="shared" si="64"/>
        <v>263.13278688564026</v>
      </c>
      <c r="AS112" s="57"/>
      <c r="AT112" s="57">
        <f t="shared" si="74"/>
        <v>269.03219010197006</v>
      </c>
      <c r="AU112" s="57"/>
      <c r="AV112" s="57">
        <f t="shared" si="65"/>
        <v>532.16497698761032</v>
      </c>
      <c r="AW112" s="57"/>
      <c r="AX112" s="57">
        <f t="shared" si="66"/>
        <v>10680.549522347041</v>
      </c>
      <c r="AY112" s="57"/>
    </row>
    <row r="113" spans="1:51" x14ac:dyDescent="0.25">
      <c r="A113" s="27">
        <v>21</v>
      </c>
      <c r="B113" s="27"/>
      <c r="C113" s="31">
        <f t="shared" si="67"/>
        <v>8691.6666666666788</v>
      </c>
      <c r="D113" s="31"/>
      <c r="E113" s="31">
        <f t="shared" si="56"/>
        <v>310.41666666666669</v>
      </c>
      <c r="F113" s="31"/>
      <c r="G113" s="31">
        <f t="shared" si="68"/>
        <v>213.67013888888917</v>
      </c>
      <c r="H113" s="31"/>
      <c r="I113" s="31">
        <f t="shared" si="57"/>
        <v>524.08680555555588</v>
      </c>
      <c r="J113" s="31"/>
      <c r="K113" s="31">
        <f t="shared" si="58"/>
        <v>8381.2500000000127</v>
      </c>
      <c r="L113" s="31"/>
      <c r="N113" s="37">
        <v>21</v>
      </c>
      <c r="O113" s="37"/>
      <c r="P113" s="39">
        <f t="shared" si="69"/>
        <v>14900</v>
      </c>
      <c r="Q113" s="39"/>
      <c r="R113" s="39">
        <f>0</f>
        <v>0</v>
      </c>
      <c r="S113" s="39"/>
      <c r="T113" s="39">
        <f t="shared" si="70"/>
        <v>366.29166666666663</v>
      </c>
      <c r="U113" s="39"/>
      <c r="V113" s="39">
        <f t="shared" si="59"/>
        <v>366.29166666666663</v>
      </c>
      <c r="W113" s="39"/>
      <c r="X113" s="39">
        <f t="shared" si="60"/>
        <v>14900</v>
      </c>
      <c r="Y113" s="39"/>
      <c r="AA113" s="45">
        <v>21</v>
      </c>
      <c r="AB113" s="45"/>
      <c r="AC113" s="47">
        <f t="shared" si="71"/>
        <v>14126.962844517529</v>
      </c>
      <c r="AD113" s="47"/>
      <c r="AE113" s="47">
        <f t="shared" si="61"/>
        <v>169.64968773103755</v>
      </c>
      <c r="AF113" s="47"/>
      <c r="AG113" s="47">
        <f t="shared" si="72"/>
        <v>347.28783659438926</v>
      </c>
      <c r="AH113" s="47"/>
      <c r="AI113" s="47">
        <f t="shared" si="62"/>
        <v>516.93752432542681</v>
      </c>
      <c r="AJ113" s="47"/>
      <c r="AK113" s="47">
        <f t="shared" si="63"/>
        <v>13957.313156786491</v>
      </c>
      <c r="AL113" s="47"/>
      <c r="AN113" s="54">
        <v>21</v>
      </c>
      <c r="AO113" s="54"/>
      <c r="AP113" s="56">
        <f t="shared" si="73"/>
        <v>10680.549522347041</v>
      </c>
      <c r="AQ113" s="56"/>
      <c r="AR113" s="56">
        <f t="shared" si="64"/>
        <v>269.60146789657892</v>
      </c>
      <c r="AS113" s="56"/>
      <c r="AT113" s="56">
        <f t="shared" si="74"/>
        <v>262.56350909103139</v>
      </c>
      <c r="AU113" s="56"/>
      <c r="AV113" s="56">
        <f t="shared" si="65"/>
        <v>532.16497698761032</v>
      </c>
      <c r="AW113" s="56"/>
      <c r="AX113" s="56">
        <f t="shared" si="66"/>
        <v>10410.948054450462</v>
      </c>
      <c r="AY113" s="56"/>
    </row>
    <row r="114" spans="1:51" x14ac:dyDescent="0.25">
      <c r="A114" s="28">
        <v>22</v>
      </c>
      <c r="B114" s="28"/>
      <c r="C114" s="32">
        <f t="shared" si="67"/>
        <v>8381.2500000000127</v>
      </c>
      <c r="D114" s="32"/>
      <c r="E114" s="32">
        <f t="shared" si="56"/>
        <v>310.41666666666669</v>
      </c>
      <c r="F114" s="32"/>
      <c r="G114" s="32">
        <f t="shared" si="68"/>
        <v>206.03906250000031</v>
      </c>
      <c r="H114" s="32"/>
      <c r="I114" s="32">
        <f t="shared" si="57"/>
        <v>516.45572916666697</v>
      </c>
      <c r="J114" s="32"/>
      <c r="K114" s="32">
        <f t="shared" si="58"/>
        <v>8070.8333333333458</v>
      </c>
      <c r="L114" s="32"/>
      <c r="N114" s="38">
        <v>22</v>
      </c>
      <c r="O114" s="38"/>
      <c r="P114" s="40">
        <f t="shared" si="69"/>
        <v>14900</v>
      </c>
      <c r="Q114" s="40"/>
      <c r="R114" s="40">
        <f>0</f>
        <v>0</v>
      </c>
      <c r="S114" s="40"/>
      <c r="T114" s="40">
        <f t="shared" si="70"/>
        <v>366.29166666666663</v>
      </c>
      <c r="U114" s="40"/>
      <c r="V114" s="40">
        <f t="shared" si="59"/>
        <v>366.29166666666663</v>
      </c>
      <c r="W114" s="40"/>
      <c r="X114" s="40">
        <f t="shared" si="60"/>
        <v>14900</v>
      </c>
      <c r="Y114" s="40"/>
      <c r="AA114" s="46">
        <v>22</v>
      </c>
      <c r="AB114" s="46"/>
      <c r="AC114" s="48">
        <f t="shared" si="71"/>
        <v>13957.313156786491</v>
      </c>
      <c r="AD114" s="48"/>
      <c r="AE114" s="48">
        <f t="shared" si="61"/>
        <v>186.52829002742578</v>
      </c>
      <c r="AF114" s="48"/>
      <c r="AG114" s="48">
        <f t="shared" si="72"/>
        <v>343.11728177100122</v>
      </c>
      <c r="AH114" s="48"/>
      <c r="AI114" s="48">
        <f t="shared" si="62"/>
        <v>529.645571798427</v>
      </c>
      <c r="AJ114" s="48"/>
      <c r="AK114" s="48">
        <f t="shared" si="63"/>
        <v>13770.784866759066</v>
      </c>
      <c r="AL114" s="48"/>
      <c r="AN114" s="55">
        <v>22</v>
      </c>
      <c r="AO114" s="55"/>
      <c r="AP114" s="57">
        <f t="shared" si="73"/>
        <v>10410.948054450462</v>
      </c>
      <c r="AQ114" s="57"/>
      <c r="AR114" s="57">
        <f t="shared" si="64"/>
        <v>276.22917064903646</v>
      </c>
      <c r="AS114" s="57"/>
      <c r="AT114" s="57">
        <f t="shared" si="74"/>
        <v>255.93580633857385</v>
      </c>
      <c r="AU114" s="57"/>
      <c r="AV114" s="57">
        <f t="shared" si="65"/>
        <v>532.16497698761032</v>
      </c>
      <c r="AW114" s="57"/>
      <c r="AX114" s="57">
        <f t="shared" si="66"/>
        <v>10134.718883801426</v>
      </c>
      <c r="AY114" s="57"/>
    </row>
    <row r="115" spans="1:51" x14ac:dyDescent="0.25">
      <c r="A115" s="27">
        <v>23</v>
      </c>
      <c r="B115" s="27"/>
      <c r="C115" s="31">
        <f t="shared" si="67"/>
        <v>8070.8333333333458</v>
      </c>
      <c r="D115" s="31"/>
      <c r="E115" s="31">
        <f t="shared" si="56"/>
        <v>310.41666666666669</v>
      </c>
      <c r="F115" s="31"/>
      <c r="G115" s="31">
        <f t="shared" si="68"/>
        <v>198.4079861111114</v>
      </c>
      <c r="H115" s="31"/>
      <c r="I115" s="31">
        <f t="shared" si="57"/>
        <v>508.82465277777806</v>
      </c>
      <c r="J115" s="31"/>
      <c r="K115" s="31">
        <f t="shared" si="58"/>
        <v>7760.4166666666788</v>
      </c>
      <c r="L115" s="31"/>
      <c r="N115" s="37">
        <v>23</v>
      </c>
      <c r="O115" s="37"/>
      <c r="P115" s="39">
        <f t="shared" si="69"/>
        <v>14900</v>
      </c>
      <c r="Q115" s="39"/>
      <c r="R115" s="39">
        <f>0</f>
        <v>0</v>
      </c>
      <c r="S115" s="39"/>
      <c r="T115" s="39">
        <f t="shared" si="70"/>
        <v>366.29166666666663</v>
      </c>
      <c r="U115" s="39"/>
      <c r="V115" s="39">
        <f t="shared" si="59"/>
        <v>366.29166666666663</v>
      </c>
      <c r="W115" s="39"/>
      <c r="X115" s="39">
        <f t="shared" si="60"/>
        <v>14900</v>
      </c>
      <c r="Y115" s="39"/>
      <c r="AA115" s="45">
        <v>23</v>
      </c>
      <c r="AB115" s="45"/>
      <c r="AC115" s="47">
        <f t="shared" si="71"/>
        <v>13770.784866759066</v>
      </c>
      <c r="AD115" s="47"/>
      <c r="AE115" s="47">
        <f t="shared" si="61"/>
        <v>204.13423079731137</v>
      </c>
      <c r="AF115" s="47"/>
      <c r="AG115" s="47">
        <f t="shared" si="72"/>
        <v>338.53179464116033</v>
      </c>
      <c r="AH115" s="47"/>
      <c r="AI115" s="47">
        <f t="shared" si="62"/>
        <v>542.66602543847171</v>
      </c>
      <c r="AJ115" s="47"/>
      <c r="AK115" s="47">
        <f t="shared" si="63"/>
        <v>13566.650635961754</v>
      </c>
      <c r="AL115" s="47"/>
      <c r="AN115" s="54">
        <v>23</v>
      </c>
      <c r="AO115" s="54"/>
      <c r="AP115" s="56">
        <f t="shared" si="73"/>
        <v>10134.718883801426</v>
      </c>
      <c r="AQ115" s="56"/>
      <c r="AR115" s="56">
        <f t="shared" si="64"/>
        <v>283.01980442749192</v>
      </c>
      <c r="AS115" s="56"/>
      <c r="AT115" s="56">
        <f t="shared" si="74"/>
        <v>249.1451725601184</v>
      </c>
      <c r="AU115" s="56"/>
      <c r="AV115" s="56">
        <f t="shared" si="65"/>
        <v>532.16497698761032</v>
      </c>
      <c r="AW115" s="56"/>
      <c r="AX115" s="56">
        <f t="shared" si="66"/>
        <v>9851.6990793739351</v>
      </c>
      <c r="AY115" s="56"/>
    </row>
    <row r="116" spans="1:51" x14ac:dyDescent="0.25">
      <c r="A116" s="28">
        <v>24</v>
      </c>
      <c r="B116" s="28"/>
      <c r="C116" s="32">
        <f t="shared" si="67"/>
        <v>7760.4166666666788</v>
      </c>
      <c r="D116" s="32"/>
      <c r="E116" s="32">
        <f t="shared" si="56"/>
        <v>310.41666666666669</v>
      </c>
      <c r="F116" s="32"/>
      <c r="G116" s="32">
        <f t="shared" si="68"/>
        <v>190.77690972222251</v>
      </c>
      <c r="H116" s="32"/>
      <c r="I116" s="32">
        <f t="shared" si="57"/>
        <v>501.1935763888892</v>
      </c>
      <c r="J116" s="32"/>
      <c r="K116" s="32">
        <f t="shared" si="58"/>
        <v>7450.0000000000118</v>
      </c>
      <c r="L116" s="32"/>
      <c r="N116" s="38">
        <v>24</v>
      </c>
      <c r="O116" s="38"/>
      <c r="P116" s="40">
        <f t="shared" si="69"/>
        <v>14900</v>
      </c>
      <c r="Q116" s="40"/>
      <c r="R116" s="40">
        <f>0</f>
        <v>0</v>
      </c>
      <c r="S116" s="40"/>
      <c r="T116" s="40">
        <f t="shared" si="70"/>
        <v>366.29166666666663</v>
      </c>
      <c r="U116" s="40"/>
      <c r="V116" s="40">
        <f t="shared" si="59"/>
        <v>366.29166666666663</v>
      </c>
      <c r="W116" s="40"/>
      <c r="X116" s="40">
        <f t="shared" si="60"/>
        <v>14900</v>
      </c>
      <c r="Y116" s="40"/>
      <c r="AA116" s="46">
        <v>24</v>
      </c>
      <c r="AB116" s="46"/>
      <c r="AC116" s="48">
        <f t="shared" si="71"/>
        <v>13566.650635961754</v>
      </c>
      <c r="AD116" s="48"/>
      <c r="AE116" s="48">
        <f t="shared" si="61"/>
        <v>222.49307042977443</v>
      </c>
      <c r="AF116" s="48"/>
      <c r="AG116" s="48">
        <f t="shared" si="72"/>
        <v>333.51349480072645</v>
      </c>
      <c r="AH116" s="48"/>
      <c r="AI116" s="48">
        <f t="shared" si="62"/>
        <v>556.00656523050088</v>
      </c>
      <c r="AJ116" s="48"/>
      <c r="AK116" s="48">
        <f t="shared" si="63"/>
        <v>13344.157565531979</v>
      </c>
      <c r="AL116" s="48"/>
      <c r="AN116" s="55">
        <v>24</v>
      </c>
      <c r="AO116" s="55"/>
      <c r="AP116" s="57">
        <f t="shared" si="73"/>
        <v>9851.6990793739351</v>
      </c>
      <c r="AQ116" s="57"/>
      <c r="AR116" s="57">
        <f t="shared" si="64"/>
        <v>289.97737461966778</v>
      </c>
      <c r="AS116" s="57"/>
      <c r="AT116" s="57">
        <f t="shared" si="74"/>
        <v>242.18760236794256</v>
      </c>
      <c r="AU116" s="57"/>
      <c r="AV116" s="57">
        <f t="shared" si="65"/>
        <v>532.16497698761032</v>
      </c>
      <c r="AW116" s="57"/>
      <c r="AX116" s="57">
        <f t="shared" si="66"/>
        <v>9561.7217047542672</v>
      </c>
      <c r="AY116" s="57"/>
    </row>
    <row r="117" spans="1:51" x14ac:dyDescent="0.25">
      <c r="A117" s="27">
        <v>25</v>
      </c>
      <c r="B117" s="27"/>
      <c r="C117" s="31">
        <f t="shared" si="67"/>
        <v>7450.0000000000118</v>
      </c>
      <c r="D117" s="31"/>
      <c r="E117" s="31">
        <f t="shared" si="56"/>
        <v>310.41666666666669</v>
      </c>
      <c r="F117" s="31"/>
      <c r="G117" s="31">
        <f t="shared" si="68"/>
        <v>183.14583333333363</v>
      </c>
      <c r="H117" s="31"/>
      <c r="I117" s="31">
        <f t="shared" si="57"/>
        <v>493.56250000000034</v>
      </c>
      <c r="J117" s="31"/>
      <c r="K117" s="31">
        <f t="shared" si="58"/>
        <v>7139.5833333333449</v>
      </c>
      <c r="L117" s="31"/>
      <c r="N117" s="37">
        <v>25</v>
      </c>
      <c r="O117" s="37"/>
      <c r="P117" s="39">
        <f t="shared" si="69"/>
        <v>14900</v>
      </c>
      <c r="Q117" s="39"/>
      <c r="R117" s="39">
        <f>0</f>
        <v>0</v>
      </c>
      <c r="S117" s="39"/>
      <c r="T117" s="39">
        <f t="shared" si="70"/>
        <v>366.29166666666663</v>
      </c>
      <c r="U117" s="39"/>
      <c r="V117" s="39">
        <f t="shared" si="59"/>
        <v>366.29166666666663</v>
      </c>
      <c r="W117" s="39"/>
      <c r="X117" s="39">
        <f t="shared" si="60"/>
        <v>14900</v>
      </c>
      <c r="Y117" s="39"/>
      <c r="AA117" s="45">
        <v>25</v>
      </c>
      <c r="AB117" s="45"/>
      <c r="AC117" s="47">
        <f t="shared" si="71"/>
        <v>13344.157565531979</v>
      </c>
      <c r="AD117" s="47"/>
      <c r="AE117" s="47">
        <f t="shared" si="61"/>
        <v>241.63118647308954</v>
      </c>
      <c r="AF117" s="47"/>
      <c r="AG117" s="47">
        <f t="shared" si="72"/>
        <v>328.04387348599448</v>
      </c>
      <c r="AH117" s="47"/>
      <c r="AI117" s="47">
        <f t="shared" si="62"/>
        <v>569.67505995908402</v>
      </c>
      <c r="AJ117" s="47"/>
      <c r="AK117" s="47">
        <f t="shared" si="63"/>
        <v>13102.526379058891</v>
      </c>
      <c r="AL117" s="47"/>
      <c r="AN117" s="54">
        <v>25</v>
      </c>
      <c r="AO117" s="54"/>
      <c r="AP117" s="56">
        <f t="shared" si="73"/>
        <v>9561.7217047542672</v>
      </c>
      <c r="AQ117" s="56"/>
      <c r="AR117" s="56">
        <f t="shared" si="64"/>
        <v>297.10598507906792</v>
      </c>
      <c r="AS117" s="56"/>
      <c r="AT117" s="56">
        <f t="shared" si="74"/>
        <v>235.0589919085424</v>
      </c>
      <c r="AU117" s="56"/>
      <c r="AV117" s="56">
        <f t="shared" si="65"/>
        <v>532.16497698761032</v>
      </c>
      <c r="AW117" s="56"/>
      <c r="AX117" s="56">
        <f t="shared" si="66"/>
        <v>9264.6157196751992</v>
      </c>
      <c r="AY117" s="56"/>
    </row>
    <row r="118" spans="1:51" x14ac:dyDescent="0.25">
      <c r="A118" s="28">
        <v>26</v>
      </c>
      <c r="B118" s="28"/>
      <c r="C118" s="32">
        <f t="shared" si="67"/>
        <v>7139.5833333333449</v>
      </c>
      <c r="D118" s="32"/>
      <c r="E118" s="32">
        <f t="shared" si="56"/>
        <v>310.41666666666669</v>
      </c>
      <c r="F118" s="32"/>
      <c r="G118" s="32">
        <f t="shared" si="68"/>
        <v>175.51475694444471</v>
      </c>
      <c r="H118" s="32"/>
      <c r="I118" s="32">
        <f t="shared" si="57"/>
        <v>485.93142361111143</v>
      </c>
      <c r="J118" s="32"/>
      <c r="K118" s="32">
        <f t="shared" si="58"/>
        <v>6829.1666666666779</v>
      </c>
      <c r="L118" s="32"/>
      <c r="N118" s="38">
        <v>26</v>
      </c>
      <c r="O118" s="38"/>
      <c r="P118" s="40">
        <f t="shared" si="69"/>
        <v>14900</v>
      </c>
      <c r="Q118" s="40"/>
      <c r="R118" s="40">
        <f>0</f>
        <v>0</v>
      </c>
      <c r="S118" s="40"/>
      <c r="T118" s="40">
        <f t="shared" si="70"/>
        <v>366.29166666666663</v>
      </c>
      <c r="U118" s="40"/>
      <c r="V118" s="40">
        <f t="shared" si="59"/>
        <v>366.29166666666663</v>
      </c>
      <c r="W118" s="40"/>
      <c r="X118" s="40">
        <f t="shared" si="60"/>
        <v>14900</v>
      </c>
      <c r="Y118" s="40"/>
      <c r="AA118" s="46">
        <v>26</v>
      </c>
      <c r="AB118" s="46"/>
      <c r="AC118" s="48">
        <f t="shared" si="71"/>
        <v>13102.526379058891</v>
      </c>
      <c r="AD118" s="48"/>
      <c r="AE118" s="48">
        <f t="shared" si="61"/>
        <v>261.57579836454704</v>
      </c>
      <c r="AF118" s="48"/>
      <c r="AG118" s="48">
        <f t="shared" si="72"/>
        <v>322.10377348519773</v>
      </c>
      <c r="AH118" s="48"/>
      <c r="AI118" s="48">
        <f t="shared" si="62"/>
        <v>583.67957184974478</v>
      </c>
      <c r="AJ118" s="48"/>
      <c r="AK118" s="48">
        <f t="shared" si="63"/>
        <v>12840.950580694343</v>
      </c>
      <c r="AL118" s="48"/>
      <c r="AN118" s="55">
        <v>26</v>
      </c>
      <c r="AO118" s="55"/>
      <c r="AP118" s="57">
        <f t="shared" si="73"/>
        <v>9264.6157196751992</v>
      </c>
      <c r="AQ118" s="57"/>
      <c r="AR118" s="57">
        <f t="shared" si="64"/>
        <v>304.40984054559499</v>
      </c>
      <c r="AS118" s="57"/>
      <c r="AT118" s="57">
        <f t="shared" si="74"/>
        <v>227.7551364420153</v>
      </c>
      <c r="AU118" s="57"/>
      <c r="AV118" s="57">
        <f t="shared" si="65"/>
        <v>532.16497698761032</v>
      </c>
      <c r="AW118" s="57"/>
      <c r="AX118" s="57">
        <f t="shared" si="66"/>
        <v>8960.205879129604</v>
      </c>
      <c r="AY118" s="57"/>
    </row>
    <row r="119" spans="1:51" x14ac:dyDescent="0.25">
      <c r="A119" s="27">
        <v>27</v>
      </c>
      <c r="B119" s="27"/>
      <c r="C119" s="31">
        <f t="shared" si="67"/>
        <v>6829.1666666666779</v>
      </c>
      <c r="D119" s="31"/>
      <c r="E119" s="31">
        <f t="shared" si="56"/>
        <v>310.41666666666669</v>
      </c>
      <c r="F119" s="31"/>
      <c r="G119" s="31">
        <f t="shared" si="68"/>
        <v>167.88368055555583</v>
      </c>
      <c r="H119" s="31"/>
      <c r="I119" s="31">
        <f t="shared" si="57"/>
        <v>478.30034722222251</v>
      </c>
      <c r="J119" s="31"/>
      <c r="K119" s="31">
        <f t="shared" si="58"/>
        <v>6518.7500000000109</v>
      </c>
      <c r="L119" s="31"/>
      <c r="N119" s="37">
        <v>27</v>
      </c>
      <c r="O119" s="37"/>
      <c r="P119" s="39">
        <f t="shared" si="69"/>
        <v>14900</v>
      </c>
      <c r="Q119" s="39"/>
      <c r="R119" s="39">
        <f>0</f>
        <v>0</v>
      </c>
      <c r="S119" s="39"/>
      <c r="T119" s="39">
        <f t="shared" si="70"/>
        <v>366.29166666666663</v>
      </c>
      <c r="U119" s="39"/>
      <c r="V119" s="39">
        <f t="shared" si="59"/>
        <v>366.29166666666663</v>
      </c>
      <c r="W119" s="39"/>
      <c r="X119" s="39">
        <f t="shared" si="60"/>
        <v>14900</v>
      </c>
      <c r="Y119" s="39"/>
      <c r="AA119" s="45">
        <v>27</v>
      </c>
      <c r="AB119" s="45"/>
      <c r="AC119" s="47">
        <f t="shared" si="71"/>
        <v>12840.950580694343</v>
      </c>
      <c r="AD119" s="47"/>
      <c r="AE119" s="47">
        <f t="shared" si="61"/>
        <v>282.35499288231523</v>
      </c>
      <c r="AF119" s="47"/>
      <c r="AG119" s="47">
        <f t="shared" si="72"/>
        <v>315.67336844206926</v>
      </c>
      <c r="AH119" s="47"/>
      <c r="AI119" s="47">
        <f t="shared" si="62"/>
        <v>598.02836132438449</v>
      </c>
      <c r="AJ119" s="47"/>
      <c r="AK119" s="47">
        <f t="shared" si="63"/>
        <v>12558.595587812028</v>
      </c>
      <c r="AL119" s="47"/>
      <c r="AN119" s="54">
        <v>27</v>
      </c>
      <c r="AO119" s="54"/>
      <c r="AP119" s="56">
        <f t="shared" si="73"/>
        <v>8960.205879129604</v>
      </c>
      <c r="AQ119" s="56"/>
      <c r="AR119" s="56">
        <f t="shared" si="64"/>
        <v>311.89324912567423</v>
      </c>
      <c r="AS119" s="56"/>
      <c r="AT119" s="56">
        <f t="shared" si="74"/>
        <v>220.27172786193609</v>
      </c>
      <c r="AU119" s="56"/>
      <c r="AV119" s="56">
        <f t="shared" si="65"/>
        <v>532.16497698761032</v>
      </c>
      <c r="AW119" s="56"/>
      <c r="AX119" s="56">
        <f t="shared" si="66"/>
        <v>8648.3126300039294</v>
      </c>
      <c r="AY119" s="56"/>
    </row>
    <row r="120" spans="1:51" x14ac:dyDescent="0.25">
      <c r="A120" s="28">
        <v>28</v>
      </c>
      <c r="B120" s="28"/>
      <c r="C120" s="32">
        <f t="shared" si="67"/>
        <v>6518.7500000000109</v>
      </c>
      <c r="D120" s="32"/>
      <c r="E120" s="32">
        <f t="shared" si="56"/>
        <v>310.41666666666669</v>
      </c>
      <c r="F120" s="32"/>
      <c r="G120" s="32">
        <f t="shared" si="68"/>
        <v>160.25260416666691</v>
      </c>
      <c r="H120" s="32"/>
      <c r="I120" s="32">
        <f t="shared" si="57"/>
        <v>470.6692708333336</v>
      </c>
      <c r="J120" s="32"/>
      <c r="K120" s="32">
        <f t="shared" si="58"/>
        <v>6208.3333333333439</v>
      </c>
      <c r="L120" s="32"/>
      <c r="N120" s="38">
        <v>28</v>
      </c>
      <c r="O120" s="38"/>
      <c r="P120" s="40">
        <f t="shared" si="69"/>
        <v>14900</v>
      </c>
      <c r="Q120" s="40"/>
      <c r="R120" s="40">
        <f>0</f>
        <v>0</v>
      </c>
      <c r="S120" s="40"/>
      <c r="T120" s="40">
        <f t="shared" si="70"/>
        <v>366.29166666666663</v>
      </c>
      <c r="U120" s="40"/>
      <c r="V120" s="40">
        <f t="shared" si="59"/>
        <v>366.29166666666663</v>
      </c>
      <c r="W120" s="40"/>
      <c r="X120" s="40">
        <f t="shared" si="60"/>
        <v>14900</v>
      </c>
      <c r="Y120" s="40"/>
      <c r="AA120" s="46">
        <v>28</v>
      </c>
      <c r="AB120" s="46"/>
      <c r="AC120" s="48">
        <f t="shared" si="71"/>
        <v>12558.595587812028</v>
      </c>
      <c r="AD120" s="48"/>
      <c r="AE120" s="48">
        <f t="shared" si="61"/>
        <v>303.99775033989675</v>
      </c>
      <c r="AF120" s="48"/>
      <c r="AG120" s="48">
        <f t="shared" si="72"/>
        <v>308.73214153371231</v>
      </c>
      <c r="AH120" s="48"/>
      <c r="AI120" s="48">
        <f t="shared" si="62"/>
        <v>612.72989187360906</v>
      </c>
      <c r="AJ120" s="48"/>
      <c r="AK120" s="48">
        <f t="shared" si="63"/>
        <v>12254.597837472131</v>
      </c>
      <c r="AL120" s="48"/>
      <c r="AN120" s="55">
        <v>28</v>
      </c>
      <c r="AO120" s="55"/>
      <c r="AP120" s="57">
        <f t="shared" si="73"/>
        <v>8648.3126300039294</v>
      </c>
      <c r="AQ120" s="57"/>
      <c r="AR120" s="57">
        <f t="shared" si="64"/>
        <v>319.56062483334711</v>
      </c>
      <c r="AS120" s="57"/>
      <c r="AT120" s="57">
        <f t="shared" si="74"/>
        <v>212.60435215426324</v>
      </c>
      <c r="AU120" s="57"/>
      <c r="AV120" s="57">
        <f t="shared" si="65"/>
        <v>532.16497698761032</v>
      </c>
      <c r="AW120" s="57"/>
      <c r="AX120" s="57">
        <f t="shared" si="66"/>
        <v>8328.7520051705815</v>
      </c>
      <c r="AY120" s="57"/>
    </row>
    <row r="121" spans="1:51" x14ac:dyDescent="0.25">
      <c r="A121" s="27">
        <v>29</v>
      </c>
      <c r="B121" s="27"/>
      <c r="C121" s="31">
        <f t="shared" si="67"/>
        <v>6208.3333333333439</v>
      </c>
      <c r="D121" s="31"/>
      <c r="E121" s="31">
        <f t="shared" si="56"/>
        <v>310.41666666666669</v>
      </c>
      <c r="F121" s="31"/>
      <c r="G121" s="31">
        <f t="shared" si="68"/>
        <v>152.62152777777803</v>
      </c>
      <c r="H121" s="31"/>
      <c r="I121" s="31">
        <f t="shared" si="57"/>
        <v>463.03819444444468</v>
      </c>
      <c r="J121" s="31"/>
      <c r="K121" s="31">
        <f t="shared" si="58"/>
        <v>5897.916666666677</v>
      </c>
      <c r="L121" s="31"/>
      <c r="N121" s="37">
        <v>29</v>
      </c>
      <c r="O121" s="37"/>
      <c r="P121" s="39">
        <f t="shared" si="69"/>
        <v>14900</v>
      </c>
      <c r="Q121" s="39"/>
      <c r="R121" s="39">
        <f>0</f>
        <v>0</v>
      </c>
      <c r="S121" s="39"/>
      <c r="T121" s="39">
        <f t="shared" si="70"/>
        <v>366.29166666666663</v>
      </c>
      <c r="U121" s="39"/>
      <c r="V121" s="39">
        <f t="shared" si="59"/>
        <v>366.29166666666663</v>
      </c>
      <c r="W121" s="39"/>
      <c r="X121" s="39">
        <f t="shared" si="60"/>
        <v>14900</v>
      </c>
      <c r="Y121" s="39"/>
      <c r="AA121" s="45">
        <v>29</v>
      </c>
      <c r="AB121" s="45"/>
      <c r="AC121" s="47">
        <f t="shared" si="71"/>
        <v>12254.597837472131</v>
      </c>
      <c r="AD121" s="47"/>
      <c r="AE121" s="47">
        <f t="shared" si="61"/>
        <v>326.53397154431195</v>
      </c>
      <c r="AF121" s="47"/>
      <c r="AG121" s="47">
        <f t="shared" si="72"/>
        <v>301.25886350452322</v>
      </c>
      <c r="AH121" s="47"/>
      <c r="AI121" s="47">
        <f t="shared" si="62"/>
        <v>627.79283504883517</v>
      </c>
      <c r="AJ121" s="47"/>
      <c r="AK121" s="47">
        <f t="shared" si="63"/>
        <v>11928.063865927819</v>
      </c>
      <c r="AL121" s="47"/>
      <c r="AN121" s="54">
        <v>29</v>
      </c>
      <c r="AO121" s="54"/>
      <c r="AP121" s="56">
        <f t="shared" si="73"/>
        <v>8328.7520051705815</v>
      </c>
      <c r="AQ121" s="56"/>
      <c r="AR121" s="56">
        <f t="shared" si="64"/>
        <v>327.41649019383351</v>
      </c>
      <c r="AS121" s="56"/>
      <c r="AT121" s="56">
        <f t="shared" si="74"/>
        <v>204.74848679377678</v>
      </c>
      <c r="AU121" s="56"/>
      <c r="AV121" s="56">
        <f t="shared" si="65"/>
        <v>532.16497698761032</v>
      </c>
      <c r="AW121" s="56"/>
      <c r="AX121" s="56">
        <f t="shared" si="66"/>
        <v>8001.3355149767476</v>
      </c>
      <c r="AY121" s="56"/>
    </row>
    <row r="122" spans="1:51" x14ac:dyDescent="0.25">
      <c r="A122" s="28">
        <v>30</v>
      </c>
      <c r="B122" s="28"/>
      <c r="C122" s="32">
        <f t="shared" si="67"/>
        <v>5897.916666666677</v>
      </c>
      <c r="D122" s="32"/>
      <c r="E122" s="32">
        <f t="shared" si="56"/>
        <v>310.41666666666669</v>
      </c>
      <c r="F122" s="32"/>
      <c r="G122" s="32">
        <f t="shared" si="68"/>
        <v>144.99045138888914</v>
      </c>
      <c r="H122" s="32"/>
      <c r="I122" s="32">
        <f t="shared" si="57"/>
        <v>455.40711805555583</v>
      </c>
      <c r="J122" s="32"/>
      <c r="K122" s="32">
        <f t="shared" si="58"/>
        <v>5587.50000000001</v>
      </c>
      <c r="L122" s="32"/>
      <c r="N122" s="38">
        <v>30</v>
      </c>
      <c r="O122" s="38"/>
      <c r="P122" s="40">
        <f t="shared" si="69"/>
        <v>14900</v>
      </c>
      <c r="Q122" s="40"/>
      <c r="R122" s="40">
        <f>0</f>
        <v>0</v>
      </c>
      <c r="S122" s="40"/>
      <c r="T122" s="40">
        <f t="shared" si="70"/>
        <v>366.29166666666663</v>
      </c>
      <c r="U122" s="40"/>
      <c r="V122" s="40">
        <f t="shared" si="59"/>
        <v>366.29166666666663</v>
      </c>
      <c r="W122" s="40"/>
      <c r="X122" s="40">
        <f t="shared" si="60"/>
        <v>14900</v>
      </c>
      <c r="Y122" s="40"/>
      <c r="AA122" s="46">
        <v>30</v>
      </c>
      <c r="AB122" s="46"/>
      <c r="AC122" s="48">
        <f t="shared" si="71"/>
        <v>11928.063865927819</v>
      </c>
      <c r="AD122" s="48"/>
      <c r="AE122" s="48">
        <f t="shared" si="61"/>
        <v>349.99450553972702</v>
      </c>
      <c r="AF122" s="48"/>
      <c r="AG122" s="48">
        <f t="shared" si="72"/>
        <v>293.2315700373922</v>
      </c>
      <c r="AH122" s="48"/>
      <c r="AI122" s="48">
        <f t="shared" si="62"/>
        <v>643.22607557711922</v>
      </c>
      <c r="AJ122" s="48"/>
      <c r="AK122" s="48">
        <f t="shared" si="63"/>
        <v>11578.069360388092</v>
      </c>
      <c r="AL122" s="48"/>
      <c r="AN122" s="55">
        <v>30</v>
      </c>
      <c r="AO122" s="55"/>
      <c r="AP122" s="57">
        <f t="shared" si="73"/>
        <v>8001.3355149767476</v>
      </c>
      <c r="AQ122" s="57"/>
      <c r="AR122" s="57">
        <f t="shared" si="64"/>
        <v>335.46547891109861</v>
      </c>
      <c r="AS122" s="57"/>
      <c r="AT122" s="57">
        <f t="shared" si="74"/>
        <v>196.6994980765117</v>
      </c>
      <c r="AU122" s="57"/>
      <c r="AV122" s="57">
        <f t="shared" si="65"/>
        <v>532.16497698761032</v>
      </c>
      <c r="AW122" s="57"/>
      <c r="AX122" s="57">
        <f t="shared" si="66"/>
        <v>7665.8700360656494</v>
      </c>
      <c r="AY122" s="57"/>
    </row>
    <row r="123" spans="1:51" x14ac:dyDescent="0.25">
      <c r="A123" s="27">
        <v>31</v>
      </c>
      <c r="B123" s="27"/>
      <c r="C123" s="31">
        <f t="shared" si="67"/>
        <v>5587.50000000001</v>
      </c>
      <c r="D123" s="31"/>
      <c r="E123" s="31">
        <f t="shared" si="56"/>
        <v>310.41666666666669</v>
      </c>
      <c r="F123" s="31"/>
      <c r="G123" s="31">
        <f t="shared" si="68"/>
        <v>137.35937500000023</v>
      </c>
      <c r="H123" s="31"/>
      <c r="I123" s="31">
        <f t="shared" si="57"/>
        <v>447.77604166666691</v>
      </c>
      <c r="J123" s="31"/>
      <c r="K123" s="31">
        <f t="shared" si="58"/>
        <v>5277.083333333343</v>
      </c>
      <c r="L123" s="31"/>
      <c r="N123" s="37">
        <v>31</v>
      </c>
      <c r="O123" s="37"/>
      <c r="P123" s="39">
        <f t="shared" si="69"/>
        <v>14900</v>
      </c>
      <c r="Q123" s="39"/>
      <c r="R123" s="39">
        <f>0</f>
        <v>0</v>
      </c>
      <c r="S123" s="39"/>
      <c r="T123" s="39">
        <f t="shared" si="70"/>
        <v>366.29166666666663</v>
      </c>
      <c r="U123" s="39"/>
      <c r="V123" s="39">
        <f t="shared" si="59"/>
        <v>366.29166666666663</v>
      </c>
      <c r="W123" s="39"/>
      <c r="X123" s="39">
        <f t="shared" si="60"/>
        <v>14900</v>
      </c>
      <c r="Y123" s="39"/>
      <c r="AA123" s="45">
        <v>31</v>
      </c>
      <c r="AB123" s="45"/>
      <c r="AC123" s="47">
        <f t="shared" si="71"/>
        <v>11578.069360388092</v>
      </c>
      <c r="AD123" s="47"/>
      <c r="AE123" s="47">
        <f t="shared" si="61"/>
        <v>374.41117815884962</v>
      </c>
      <c r="AF123" s="47"/>
      <c r="AG123" s="47">
        <f t="shared" si="72"/>
        <v>284.62753844287391</v>
      </c>
      <c r="AH123" s="47"/>
      <c r="AI123" s="47">
        <f t="shared" si="62"/>
        <v>659.03871660172354</v>
      </c>
      <c r="AJ123" s="47"/>
      <c r="AK123" s="47">
        <f t="shared" si="63"/>
        <v>11203.658182229243</v>
      </c>
      <c r="AL123" s="47"/>
      <c r="AN123" s="54">
        <v>31</v>
      </c>
      <c r="AO123" s="54"/>
      <c r="AP123" s="56">
        <f t="shared" si="73"/>
        <v>7665.8700360656494</v>
      </c>
      <c r="AQ123" s="56"/>
      <c r="AR123" s="56">
        <f t="shared" si="64"/>
        <v>343.71233860099642</v>
      </c>
      <c r="AS123" s="56"/>
      <c r="AT123" s="56">
        <f t="shared" si="74"/>
        <v>188.45263838661387</v>
      </c>
      <c r="AU123" s="56"/>
      <c r="AV123" s="56">
        <f t="shared" si="65"/>
        <v>532.16497698761032</v>
      </c>
      <c r="AW123" s="56"/>
      <c r="AX123" s="56">
        <f t="shared" si="66"/>
        <v>7322.1576974646532</v>
      </c>
      <c r="AY123" s="56"/>
    </row>
    <row r="124" spans="1:51" x14ac:dyDescent="0.25">
      <c r="A124" s="28">
        <v>32</v>
      </c>
      <c r="B124" s="28"/>
      <c r="C124" s="32">
        <f t="shared" si="67"/>
        <v>5277.083333333343</v>
      </c>
      <c r="D124" s="32"/>
      <c r="E124" s="32">
        <f t="shared" si="56"/>
        <v>310.41666666666669</v>
      </c>
      <c r="F124" s="32"/>
      <c r="G124" s="32">
        <f t="shared" si="68"/>
        <v>129.72829861111134</v>
      </c>
      <c r="H124" s="32"/>
      <c r="I124" s="32">
        <f t="shared" si="57"/>
        <v>440.14496527777806</v>
      </c>
      <c r="J124" s="32"/>
      <c r="K124" s="32">
        <f t="shared" si="58"/>
        <v>4966.6666666666761</v>
      </c>
      <c r="L124" s="32"/>
      <c r="N124" s="38">
        <v>32</v>
      </c>
      <c r="O124" s="38"/>
      <c r="P124" s="40">
        <f t="shared" si="69"/>
        <v>14900</v>
      </c>
      <c r="Q124" s="40"/>
      <c r="R124" s="40">
        <f>0</f>
        <v>0</v>
      </c>
      <c r="S124" s="40"/>
      <c r="T124" s="40">
        <f t="shared" si="70"/>
        <v>366.29166666666663</v>
      </c>
      <c r="U124" s="40"/>
      <c r="V124" s="40">
        <f t="shared" si="59"/>
        <v>366.29166666666663</v>
      </c>
      <c r="W124" s="40"/>
      <c r="X124" s="40">
        <f t="shared" si="60"/>
        <v>14900</v>
      </c>
      <c r="Y124" s="40"/>
      <c r="AA124" s="46">
        <v>32</v>
      </c>
      <c r="AB124" s="46"/>
      <c r="AC124" s="48">
        <f t="shared" si="71"/>
        <v>11203.658182229243</v>
      </c>
      <c r="AD124" s="48"/>
      <c r="AE124" s="48">
        <f t="shared" si="61"/>
        <v>399.81682140504699</v>
      </c>
      <c r="AF124" s="48"/>
      <c r="AG124" s="48">
        <f t="shared" si="72"/>
        <v>275.42326364646885</v>
      </c>
      <c r="AH124" s="48"/>
      <c r="AI124" s="48">
        <f t="shared" si="62"/>
        <v>675.24008505151585</v>
      </c>
      <c r="AJ124" s="48"/>
      <c r="AK124" s="48">
        <f t="shared" si="63"/>
        <v>10803.841360824195</v>
      </c>
      <c r="AL124" s="48"/>
      <c r="AN124" s="55">
        <v>32</v>
      </c>
      <c r="AO124" s="55"/>
      <c r="AP124" s="57">
        <f t="shared" si="73"/>
        <v>7322.1576974646532</v>
      </c>
      <c r="AQ124" s="57"/>
      <c r="AR124" s="57">
        <f t="shared" si="64"/>
        <v>352.16193359160428</v>
      </c>
      <c r="AS124" s="57"/>
      <c r="AT124" s="57">
        <f t="shared" si="74"/>
        <v>180.00304339600603</v>
      </c>
      <c r="AU124" s="57"/>
      <c r="AV124" s="57">
        <f t="shared" si="65"/>
        <v>532.16497698761032</v>
      </c>
      <c r="AW124" s="57"/>
      <c r="AX124" s="57">
        <f t="shared" si="66"/>
        <v>6969.9957638730493</v>
      </c>
      <c r="AY124" s="57"/>
    </row>
    <row r="125" spans="1:51" x14ac:dyDescent="0.25">
      <c r="A125" s="27">
        <v>33</v>
      </c>
      <c r="B125" s="27"/>
      <c r="C125" s="31">
        <f t="shared" si="67"/>
        <v>4966.6666666666761</v>
      </c>
      <c r="D125" s="31"/>
      <c r="E125" s="31">
        <f t="shared" si="56"/>
        <v>310.41666666666669</v>
      </c>
      <c r="F125" s="31"/>
      <c r="G125" s="31">
        <f t="shared" si="68"/>
        <v>122.09722222222244</v>
      </c>
      <c r="H125" s="31"/>
      <c r="I125" s="31">
        <f t="shared" si="57"/>
        <v>432.51388888888914</v>
      </c>
      <c r="J125" s="31"/>
      <c r="K125" s="31">
        <f t="shared" si="58"/>
        <v>4656.2500000000091</v>
      </c>
      <c r="L125" s="31"/>
      <c r="N125" s="37">
        <v>33</v>
      </c>
      <c r="O125" s="37"/>
      <c r="P125" s="39">
        <f t="shared" si="69"/>
        <v>14900</v>
      </c>
      <c r="Q125" s="39"/>
      <c r="R125" s="39">
        <f>0</f>
        <v>0</v>
      </c>
      <c r="S125" s="39"/>
      <c r="T125" s="39">
        <f t="shared" si="70"/>
        <v>366.29166666666663</v>
      </c>
      <c r="U125" s="39"/>
      <c r="V125" s="39">
        <f t="shared" si="59"/>
        <v>366.29166666666663</v>
      </c>
      <c r="W125" s="39"/>
      <c r="X125" s="39">
        <f t="shared" si="60"/>
        <v>14900</v>
      </c>
      <c r="Y125" s="39"/>
      <c r="AA125" s="45">
        <v>33</v>
      </c>
      <c r="AB125" s="45"/>
      <c r="AC125" s="47">
        <f t="shared" si="71"/>
        <v>10803.841360824195</v>
      </c>
      <c r="AD125" s="47"/>
      <c r="AE125" s="47">
        <f t="shared" si="61"/>
        <v>426.24530368877095</v>
      </c>
      <c r="AF125" s="47"/>
      <c r="AG125" s="47">
        <f t="shared" si="72"/>
        <v>265.59443345359477</v>
      </c>
      <c r="AH125" s="47"/>
      <c r="AI125" s="47">
        <f t="shared" si="62"/>
        <v>691.83973714236572</v>
      </c>
      <c r="AJ125" s="47"/>
      <c r="AK125" s="47">
        <f t="shared" si="63"/>
        <v>10377.596057135424</v>
      </c>
      <c r="AL125" s="47"/>
      <c r="AN125" s="54">
        <v>33</v>
      </c>
      <c r="AO125" s="54"/>
      <c r="AP125" s="56">
        <f t="shared" si="73"/>
        <v>6969.9957638730493</v>
      </c>
      <c r="AQ125" s="56"/>
      <c r="AR125" s="56">
        <f t="shared" si="64"/>
        <v>360.81924779239785</v>
      </c>
      <c r="AS125" s="56"/>
      <c r="AT125" s="56">
        <f t="shared" si="74"/>
        <v>171.34572919521244</v>
      </c>
      <c r="AU125" s="56"/>
      <c r="AV125" s="56">
        <f t="shared" si="65"/>
        <v>532.16497698761032</v>
      </c>
      <c r="AW125" s="56"/>
      <c r="AX125" s="56">
        <f t="shared" si="66"/>
        <v>6609.1765160806517</v>
      </c>
      <c r="AY125" s="56"/>
    </row>
    <row r="126" spans="1:51" x14ac:dyDescent="0.25">
      <c r="A126" s="28">
        <v>34</v>
      </c>
      <c r="B126" s="28"/>
      <c r="C126" s="32">
        <f t="shared" si="67"/>
        <v>4656.2500000000091</v>
      </c>
      <c r="D126" s="32"/>
      <c r="E126" s="32">
        <f t="shared" si="56"/>
        <v>310.41666666666669</v>
      </c>
      <c r="F126" s="32"/>
      <c r="G126" s="32">
        <f t="shared" si="68"/>
        <v>114.46614583333356</v>
      </c>
      <c r="H126" s="32"/>
      <c r="I126" s="32">
        <f t="shared" si="57"/>
        <v>424.88281250000023</v>
      </c>
      <c r="J126" s="32"/>
      <c r="K126" s="32">
        <f t="shared" si="58"/>
        <v>4345.8333333333421</v>
      </c>
      <c r="L126" s="32"/>
      <c r="N126" s="38">
        <v>34</v>
      </c>
      <c r="O126" s="38"/>
      <c r="P126" s="40">
        <f t="shared" si="69"/>
        <v>14900</v>
      </c>
      <c r="Q126" s="40"/>
      <c r="R126" s="40">
        <f>0</f>
        <v>0</v>
      </c>
      <c r="S126" s="40"/>
      <c r="T126" s="40">
        <f t="shared" si="70"/>
        <v>366.29166666666663</v>
      </c>
      <c r="U126" s="40"/>
      <c r="V126" s="40">
        <f t="shared" si="59"/>
        <v>366.29166666666663</v>
      </c>
      <c r="W126" s="40"/>
      <c r="X126" s="40">
        <f t="shared" si="60"/>
        <v>14900</v>
      </c>
      <c r="Y126" s="40"/>
      <c r="AA126" s="46">
        <v>34</v>
      </c>
      <c r="AB126" s="46"/>
      <c r="AC126" s="48">
        <f t="shared" si="71"/>
        <v>10377.596057135424</v>
      </c>
      <c r="AD126" s="48"/>
      <c r="AE126" s="48">
        <f t="shared" si="61"/>
        <v>453.73156094253636</v>
      </c>
      <c r="AF126" s="48"/>
      <c r="AG126" s="48">
        <f t="shared" si="72"/>
        <v>255.11590307124584</v>
      </c>
      <c r="AH126" s="48"/>
      <c r="AI126" s="48">
        <f t="shared" si="62"/>
        <v>708.8474640137822</v>
      </c>
      <c r="AJ126" s="48"/>
      <c r="AK126" s="48">
        <f t="shared" si="63"/>
        <v>9923.8644961928876</v>
      </c>
      <c r="AL126" s="48"/>
      <c r="AN126" s="55">
        <v>34</v>
      </c>
      <c r="AO126" s="55"/>
      <c r="AP126" s="57">
        <f t="shared" si="73"/>
        <v>6609.1765160806517</v>
      </c>
      <c r="AQ126" s="57"/>
      <c r="AR126" s="57">
        <f t="shared" si="64"/>
        <v>369.68938763396096</v>
      </c>
      <c r="AS126" s="57"/>
      <c r="AT126" s="57">
        <f t="shared" si="74"/>
        <v>162.47558935364935</v>
      </c>
      <c r="AU126" s="57"/>
      <c r="AV126" s="57">
        <f t="shared" si="65"/>
        <v>532.16497698761032</v>
      </c>
      <c r="AW126" s="57"/>
      <c r="AX126" s="57">
        <f t="shared" si="66"/>
        <v>6239.4871284466908</v>
      </c>
      <c r="AY126" s="57"/>
    </row>
    <row r="127" spans="1:51" x14ac:dyDescent="0.25">
      <c r="A127" s="27">
        <v>35</v>
      </c>
      <c r="B127" s="27"/>
      <c r="C127" s="31">
        <f t="shared" si="67"/>
        <v>4345.8333333333421</v>
      </c>
      <c r="D127" s="31"/>
      <c r="E127" s="31">
        <f t="shared" si="56"/>
        <v>310.41666666666669</v>
      </c>
      <c r="F127" s="31"/>
      <c r="G127" s="31">
        <f t="shared" si="68"/>
        <v>106.83506944444466</v>
      </c>
      <c r="H127" s="31"/>
      <c r="I127" s="31">
        <f t="shared" si="57"/>
        <v>417.25173611111131</v>
      </c>
      <c r="J127" s="31"/>
      <c r="K127" s="31">
        <f t="shared" si="58"/>
        <v>4035.4166666666756</v>
      </c>
      <c r="L127" s="31"/>
      <c r="N127" s="37">
        <v>35</v>
      </c>
      <c r="O127" s="37"/>
      <c r="P127" s="39">
        <f t="shared" si="69"/>
        <v>14900</v>
      </c>
      <c r="Q127" s="39"/>
      <c r="R127" s="39">
        <f>0</f>
        <v>0</v>
      </c>
      <c r="S127" s="39"/>
      <c r="T127" s="39">
        <f t="shared" si="70"/>
        <v>366.29166666666663</v>
      </c>
      <c r="U127" s="39"/>
      <c r="V127" s="39">
        <f t="shared" si="59"/>
        <v>366.29166666666663</v>
      </c>
      <c r="W127" s="39"/>
      <c r="X127" s="39">
        <f t="shared" si="60"/>
        <v>14900</v>
      </c>
      <c r="Y127" s="39"/>
      <c r="AA127" s="45">
        <v>35</v>
      </c>
      <c r="AB127" s="45"/>
      <c r="AC127" s="47">
        <f t="shared" si="71"/>
        <v>9923.8644961928876</v>
      </c>
      <c r="AD127" s="47"/>
      <c r="AE127" s="47">
        <f t="shared" si="61"/>
        <v>482.31162863937936</v>
      </c>
      <c r="AF127" s="47"/>
      <c r="AG127" s="47">
        <f t="shared" si="72"/>
        <v>243.9616688647418</v>
      </c>
      <c r="AH127" s="47"/>
      <c r="AI127" s="47">
        <f t="shared" si="62"/>
        <v>726.27329750412116</v>
      </c>
      <c r="AJ127" s="47"/>
      <c r="AK127" s="47">
        <f t="shared" si="63"/>
        <v>9441.5528675535079</v>
      </c>
      <c r="AL127" s="47"/>
      <c r="AN127" s="54">
        <v>35</v>
      </c>
      <c r="AO127" s="54"/>
      <c r="AP127" s="56">
        <f t="shared" si="73"/>
        <v>6239.4871284466908</v>
      </c>
      <c r="AQ127" s="56"/>
      <c r="AR127" s="56">
        <f t="shared" si="64"/>
        <v>378.77758507996248</v>
      </c>
      <c r="AS127" s="56"/>
      <c r="AT127" s="56">
        <f t="shared" si="74"/>
        <v>153.38739190764781</v>
      </c>
      <c r="AU127" s="56"/>
      <c r="AV127" s="56">
        <f t="shared" si="65"/>
        <v>532.16497698761032</v>
      </c>
      <c r="AW127" s="56"/>
      <c r="AX127" s="56">
        <f t="shared" si="66"/>
        <v>5860.7095433667282</v>
      </c>
      <c r="AY127" s="56"/>
    </row>
    <row r="128" spans="1:51" x14ac:dyDescent="0.25">
      <c r="A128" s="28">
        <v>36</v>
      </c>
      <c r="B128" s="28"/>
      <c r="C128" s="32">
        <f t="shared" si="67"/>
        <v>4035.4166666666756</v>
      </c>
      <c r="D128" s="32"/>
      <c r="E128" s="32">
        <f t="shared" si="56"/>
        <v>310.41666666666669</v>
      </c>
      <c r="F128" s="32"/>
      <c r="G128" s="32">
        <f t="shared" si="68"/>
        <v>99.20399305555577</v>
      </c>
      <c r="H128" s="32"/>
      <c r="I128" s="32">
        <f t="shared" si="57"/>
        <v>409.62065972222246</v>
      </c>
      <c r="J128" s="32"/>
      <c r="K128" s="32">
        <f t="shared" si="58"/>
        <v>3725.0000000000091</v>
      </c>
      <c r="L128" s="32"/>
      <c r="N128" s="38">
        <v>36</v>
      </c>
      <c r="O128" s="38"/>
      <c r="P128" s="40">
        <f t="shared" si="69"/>
        <v>14900</v>
      </c>
      <c r="Q128" s="40"/>
      <c r="R128" s="40">
        <f>0</f>
        <v>0</v>
      </c>
      <c r="S128" s="40"/>
      <c r="T128" s="40">
        <f t="shared" si="70"/>
        <v>366.29166666666663</v>
      </c>
      <c r="U128" s="40"/>
      <c r="V128" s="40">
        <f t="shared" si="59"/>
        <v>366.29166666666663</v>
      </c>
      <c r="W128" s="40"/>
      <c r="X128" s="40">
        <f t="shared" si="60"/>
        <v>14900</v>
      </c>
      <c r="Y128" s="40"/>
      <c r="AA128" s="46">
        <v>36</v>
      </c>
      <c r="AB128" s="46"/>
      <c r="AC128" s="48">
        <f t="shared" si="71"/>
        <v>9441.5528675535079</v>
      </c>
      <c r="AD128" s="48"/>
      <c r="AE128" s="48">
        <f t="shared" si="61"/>
        <v>512.02267474040718</v>
      </c>
      <c r="AF128" s="48"/>
      <c r="AG128" s="48">
        <f t="shared" si="72"/>
        <v>232.10484132735706</v>
      </c>
      <c r="AH128" s="48"/>
      <c r="AI128" s="48">
        <f t="shared" si="62"/>
        <v>744.12751606776419</v>
      </c>
      <c r="AJ128" s="48"/>
      <c r="AK128" s="48">
        <f t="shared" si="63"/>
        <v>8929.5301928131012</v>
      </c>
      <c r="AL128" s="48"/>
      <c r="AN128" s="55">
        <v>36</v>
      </c>
      <c r="AO128" s="55"/>
      <c r="AP128" s="57">
        <f t="shared" si="73"/>
        <v>5860.7095433667282</v>
      </c>
      <c r="AQ128" s="57"/>
      <c r="AR128" s="57">
        <f t="shared" si="64"/>
        <v>388.08920071317823</v>
      </c>
      <c r="AS128" s="57"/>
      <c r="AT128" s="57">
        <f t="shared" si="74"/>
        <v>144.07577627443206</v>
      </c>
      <c r="AU128" s="57"/>
      <c r="AV128" s="57">
        <f t="shared" si="65"/>
        <v>532.16497698761032</v>
      </c>
      <c r="AW128" s="57"/>
      <c r="AX128" s="57">
        <f t="shared" si="66"/>
        <v>5472.6203426535503</v>
      </c>
      <c r="AY128" s="57"/>
    </row>
    <row r="129" spans="1:51" x14ac:dyDescent="0.25">
      <c r="A129" s="27">
        <v>37</v>
      </c>
      <c r="B129" s="27"/>
      <c r="C129" s="31">
        <f t="shared" si="67"/>
        <v>3725.0000000000091</v>
      </c>
      <c r="D129" s="31"/>
      <c r="E129" s="31">
        <f t="shared" si="56"/>
        <v>310.41666666666669</v>
      </c>
      <c r="F129" s="31"/>
      <c r="G129" s="31">
        <f t="shared" si="68"/>
        <v>91.572916666666885</v>
      </c>
      <c r="H129" s="31"/>
      <c r="I129" s="31">
        <f t="shared" si="57"/>
        <v>401.9895833333336</v>
      </c>
      <c r="J129" s="31"/>
      <c r="K129" s="31">
        <f t="shared" si="58"/>
        <v>3414.5833333333426</v>
      </c>
      <c r="L129" s="31"/>
      <c r="N129" s="37">
        <v>37</v>
      </c>
      <c r="O129" s="37"/>
      <c r="P129" s="39">
        <f t="shared" si="69"/>
        <v>14900</v>
      </c>
      <c r="Q129" s="39"/>
      <c r="R129" s="39">
        <f>0</f>
        <v>0</v>
      </c>
      <c r="S129" s="39"/>
      <c r="T129" s="39">
        <f t="shared" si="70"/>
        <v>366.29166666666663</v>
      </c>
      <c r="U129" s="39"/>
      <c r="V129" s="39">
        <f t="shared" si="59"/>
        <v>366.29166666666663</v>
      </c>
      <c r="W129" s="39"/>
      <c r="X129" s="39">
        <f t="shared" si="60"/>
        <v>14900</v>
      </c>
      <c r="Y129" s="39"/>
      <c r="AA129" s="45">
        <v>37</v>
      </c>
      <c r="AB129" s="45"/>
      <c r="AC129" s="47">
        <f t="shared" si="71"/>
        <v>8929.5301928131012</v>
      </c>
      <c r="AD129" s="47"/>
      <c r="AE129" s="47">
        <f t="shared" si="61"/>
        <v>542.90303359777477</v>
      </c>
      <c r="AF129" s="47"/>
      <c r="AG129" s="47">
        <f t="shared" si="72"/>
        <v>219.51761723998874</v>
      </c>
      <c r="AH129" s="47"/>
      <c r="AI129" s="47">
        <f t="shared" si="62"/>
        <v>762.42065083776345</v>
      </c>
      <c r="AJ129" s="47"/>
      <c r="AK129" s="47">
        <f t="shared" si="63"/>
        <v>8386.6271592153262</v>
      </c>
      <c r="AL129" s="47"/>
      <c r="AN129" s="54">
        <v>37</v>
      </c>
      <c r="AO129" s="54"/>
      <c r="AP129" s="56">
        <f t="shared" si="73"/>
        <v>5472.6203426535503</v>
      </c>
      <c r="AQ129" s="56"/>
      <c r="AR129" s="56">
        <f t="shared" si="64"/>
        <v>397.62972689737722</v>
      </c>
      <c r="AS129" s="56"/>
      <c r="AT129" s="56">
        <f t="shared" si="74"/>
        <v>134.53525009023309</v>
      </c>
      <c r="AU129" s="56"/>
      <c r="AV129" s="56">
        <f t="shared" si="65"/>
        <v>532.16497698761032</v>
      </c>
      <c r="AW129" s="56"/>
      <c r="AX129" s="56">
        <f t="shared" si="66"/>
        <v>5074.9906157561727</v>
      </c>
      <c r="AY129" s="56"/>
    </row>
    <row r="130" spans="1:51" x14ac:dyDescent="0.25">
      <c r="A130" s="28">
        <v>38</v>
      </c>
      <c r="B130" s="28"/>
      <c r="C130" s="32">
        <f t="shared" si="67"/>
        <v>3414.5833333333426</v>
      </c>
      <c r="D130" s="32"/>
      <c r="E130" s="32">
        <f t="shared" si="56"/>
        <v>310.41666666666669</v>
      </c>
      <c r="F130" s="32"/>
      <c r="G130" s="32">
        <f t="shared" si="68"/>
        <v>83.941840277777999</v>
      </c>
      <c r="H130" s="32"/>
      <c r="I130" s="32">
        <f t="shared" si="57"/>
        <v>394.35850694444468</v>
      </c>
      <c r="J130" s="32"/>
      <c r="K130" s="32">
        <f t="shared" si="58"/>
        <v>3104.1666666666761</v>
      </c>
      <c r="L130" s="32"/>
      <c r="N130" s="38">
        <v>38</v>
      </c>
      <c r="O130" s="38"/>
      <c r="P130" s="40">
        <f t="shared" si="69"/>
        <v>14900</v>
      </c>
      <c r="Q130" s="40"/>
      <c r="R130" s="40">
        <f>0</f>
        <v>0</v>
      </c>
      <c r="S130" s="40"/>
      <c r="T130" s="40">
        <f t="shared" si="70"/>
        <v>366.29166666666663</v>
      </c>
      <c r="U130" s="40"/>
      <c r="V130" s="40">
        <f t="shared" si="59"/>
        <v>366.29166666666663</v>
      </c>
      <c r="W130" s="40"/>
      <c r="X130" s="40">
        <f t="shared" si="60"/>
        <v>14900</v>
      </c>
      <c r="Y130" s="40"/>
      <c r="AA130" s="46">
        <v>38</v>
      </c>
      <c r="AB130" s="46"/>
      <c r="AC130" s="48">
        <f t="shared" si="71"/>
        <v>8386.6271592153262</v>
      </c>
      <c r="AD130" s="48"/>
      <c r="AE130" s="48">
        <f t="shared" si="61"/>
        <v>574.99224084014838</v>
      </c>
      <c r="AF130" s="48"/>
      <c r="AG130" s="48">
        <f t="shared" si="72"/>
        <v>206.17125099737675</v>
      </c>
      <c r="AH130" s="48"/>
      <c r="AI130" s="48">
        <f t="shared" si="62"/>
        <v>781.16349183752516</v>
      </c>
      <c r="AJ130" s="48"/>
      <c r="AK130" s="48">
        <f t="shared" si="63"/>
        <v>7811.6349183751781</v>
      </c>
      <c r="AL130" s="48"/>
      <c r="AN130" s="55">
        <v>38</v>
      </c>
      <c r="AO130" s="55"/>
      <c r="AP130" s="57">
        <f t="shared" si="73"/>
        <v>5074.9906157561727</v>
      </c>
      <c r="AQ130" s="57"/>
      <c r="AR130" s="57">
        <f t="shared" si="64"/>
        <v>407.40479101693774</v>
      </c>
      <c r="AS130" s="57"/>
      <c r="AT130" s="57">
        <f t="shared" si="74"/>
        <v>124.76018597067257</v>
      </c>
      <c r="AU130" s="57"/>
      <c r="AV130" s="57">
        <f t="shared" si="65"/>
        <v>532.16497698761032</v>
      </c>
      <c r="AW130" s="57"/>
      <c r="AX130" s="57">
        <f t="shared" si="66"/>
        <v>4667.5858247392352</v>
      </c>
      <c r="AY130" s="57"/>
    </row>
    <row r="131" spans="1:51" x14ac:dyDescent="0.25">
      <c r="A131" s="27">
        <v>39</v>
      </c>
      <c r="B131" s="27"/>
      <c r="C131" s="31">
        <f t="shared" si="67"/>
        <v>3104.1666666666761</v>
      </c>
      <c r="D131" s="31"/>
      <c r="E131" s="31">
        <f t="shared" si="56"/>
        <v>310.41666666666669</v>
      </c>
      <c r="F131" s="31"/>
      <c r="G131" s="31">
        <f t="shared" si="68"/>
        <v>76.310763888889113</v>
      </c>
      <c r="H131" s="31"/>
      <c r="I131" s="31">
        <f t="shared" si="57"/>
        <v>386.72743055555577</v>
      </c>
      <c r="J131" s="31"/>
      <c r="K131" s="31">
        <f t="shared" si="58"/>
        <v>2793.7500000000095</v>
      </c>
      <c r="L131" s="31"/>
      <c r="N131" s="37">
        <v>39</v>
      </c>
      <c r="O131" s="37"/>
      <c r="P131" s="39">
        <f t="shared" si="69"/>
        <v>14900</v>
      </c>
      <c r="Q131" s="39"/>
      <c r="R131" s="39">
        <f>0</f>
        <v>0</v>
      </c>
      <c r="S131" s="39"/>
      <c r="T131" s="39">
        <f t="shared" si="70"/>
        <v>366.29166666666663</v>
      </c>
      <c r="U131" s="39"/>
      <c r="V131" s="39">
        <f t="shared" si="59"/>
        <v>366.29166666666663</v>
      </c>
      <c r="W131" s="39"/>
      <c r="X131" s="39">
        <f t="shared" si="60"/>
        <v>14900</v>
      </c>
      <c r="Y131" s="39"/>
      <c r="AA131" s="45">
        <v>39</v>
      </c>
      <c r="AB131" s="45"/>
      <c r="AC131" s="47">
        <f t="shared" si="71"/>
        <v>7811.6349183751781</v>
      </c>
      <c r="AD131" s="47"/>
      <c r="AE131" s="47">
        <f t="shared" si="61"/>
        <v>608.33106926847461</v>
      </c>
      <c r="AF131" s="47"/>
      <c r="AG131" s="47">
        <f t="shared" si="72"/>
        <v>192.03602507672312</v>
      </c>
      <c r="AH131" s="47"/>
      <c r="AI131" s="47">
        <f t="shared" si="62"/>
        <v>800.36709434519776</v>
      </c>
      <c r="AJ131" s="47"/>
      <c r="AK131" s="47">
        <f t="shared" si="63"/>
        <v>7203.3038491067036</v>
      </c>
      <c r="AL131" s="47"/>
      <c r="AN131" s="54">
        <v>39</v>
      </c>
      <c r="AO131" s="54"/>
      <c r="AP131" s="56">
        <f t="shared" si="73"/>
        <v>4667.5858247392352</v>
      </c>
      <c r="AQ131" s="56"/>
      <c r="AR131" s="56">
        <f t="shared" si="64"/>
        <v>417.42015879610415</v>
      </c>
      <c r="AS131" s="56"/>
      <c r="AT131" s="56">
        <f t="shared" si="74"/>
        <v>114.7448181915062</v>
      </c>
      <c r="AU131" s="56"/>
      <c r="AV131" s="56">
        <f t="shared" si="65"/>
        <v>532.16497698761032</v>
      </c>
      <c r="AW131" s="56"/>
      <c r="AX131" s="56">
        <f t="shared" si="66"/>
        <v>4250.165665943131</v>
      </c>
      <c r="AY131" s="56"/>
    </row>
    <row r="132" spans="1:51" x14ac:dyDescent="0.25">
      <c r="A132" s="28">
        <v>40</v>
      </c>
      <c r="B132" s="28"/>
      <c r="C132" s="32">
        <f t="shared" si="67"/>
        <v>2793.7500000000095</v>
      </c>
      <c r="D132" s="32"/>
      <c r="E132" s="32">
        <f t="shared" si="56"/>
        <v>310.41666666666669</v>
      </c>
      <c r="F132" s="32"/>
      <c r="G132" s="32">
        <f t="shared" si="68"/>
        <v>68.679687500000227</v>
      </c>
      <c r="H132" s="32"/>
      <c r="I132" s="32">
        <f t="shared" si="57"/>
        <v>379.09635416666691</v>
      </c>
      <c r="J132" s="32"/>
      <c r="K132" s="32">
        <f t="shared" si="58"/>
        <v>2483.333333333343</v>
      </c>
      <c r="L132" s="32"/>
      <c r="N132" s="38">
        <v>40</v>
      </c>
      <c r="O132" s="38"/>
      <c r="P132" s="40">
        <f t="shared" si="69"/>
        <v>14900</v>
      </c>
      <c r="Q132" s="40"/>
      <c r="R132" s="40">
        <f>0</f>
        <v>0</v>
      </c>
      <c r="S132" s="40"/>
      <c r="T132" s="40">
        <f t="shared" si="70"/>
        <v>366.29166666666663</v>
      </c>
      <c r="U132" s="40"/>
      <c r="V132" s="40">
        <f t="shared" si="59"/>
        <v>366.29166666666663</v>
      </c>
      <c r="W132" s="40"/>
      <c r="X132" s="40">
        <f t="shared" si="60"/>
        <v>14900</v>
      </c>
      <c r="Y132" s="40"/>
      <c r="AA132" s="46">
        <v>40</v>
      </c>
      <c r="AB132" s="46"/>
      <c r="AC132" s="48">
        <f t="shared" si="71"/>
        <v>7203.3038491067036</v>
      </c>
      <c r="AD132" s="48"/>
      <c r="AE132" s="48">
        <f t="shared" si="61"/>
        <v>642.96156579064404</v>
      </c>
      <c r="AF132" s="48"/>
      <c r="AG132" s="48">
        <f t="shared" si="72"/>
        <v>177.08121962387312</v>
      </c>
      <c r="AH132" s="48"/>
      <c r="AI132" s="48">
        <f t="shared" si="62"/>
        <v>820.0427854145172</v>
      </c>
      <c r="AJ132" s="48"/>
      <c r="AK132" s="48">
        <f t="shared" si="63"/>
        <v>6560.3422833160594</v>
      </c>
      <c r="AL132" s="48"/>
      <c r="AN132" s="55">
        <v>40</v>
      </c>
      <c r="AO132" s="55"/>
      <c r="AP132" s="57">
        <f t="shared" si="73"/>
        <v>4250.165665943131</v>
      </c>
      <c r="AQ132" s="57"/>
      <c r="AR132" s="57">
        <f t="shared" si="64"/>
        <v>427.68173769984168</v>
      </c>
      <c r="AS132" s="57"/>
      <c r="AT132" s="57">
        <f t="shared" si="74"/>
        <v>104.48323928776863</v>
      </c>
      <c r="AU132" s="57"/>
      <c r="AV132" s="57">
        <f t="shared" si="65"/>
        <v>532.16497698761032</v>
      </c>
      <c r="AW132" s="57"/>
      <c r="AX132" s="57">
        <f t="shared" si="66"/>
        <v>3822.4839282432895</v>
      </c>
      <c r="AY132" s="57"/>
    </row>
    <row r="133" spans="1:51" x14ac:dyDescent="0.25">
      <c r="A133" s="27">
        <v>41</v>
      </c>
      <c r="B133" s="27"/>
      <c r="C133" s="31">
        <f t="shared" si="67"/>
        <v>2483.333333333343</v>
      </c>
      <c r="D133" s="31"/>
      <c r="E133" s="31">
        <f t="shared" si="56"/>
        <v>310.41666666666669</v>
      </c>
      <c r="F133" s="31"/>
      <c r="G133" s="31">
        <f t="shared" si="68"/>
        <v>61.048611111111349</v>
      </c>
      <c r="H133" s="31"/>
      <c r="I133" s="31">
        <f t="shared" si="57"/>
        <v>371.46527777777806</v>
      </c>
      <c r="J133" s="31"/>
      <c r="K133" s="31">
        <f t="shared" si="58"/>
        <v>2172.9166666666765</v>
      </c>
      <c r="L133" s="31"/>
      <c r="N133" s="37">
        <v>41</v>
      </c>
      <c r="O133" s="37"/>
      <c r="P133" s="39">
        <f t="shared" si="69"/>
        <v>14900</v>
      </c>
      <c r="Q133" s="39"/>
      <c r="R133" s="39">
        <f>0</f>
        <v>0</v>
      </c>
      <c r="S133" s="39"/>
      <c r="T133" s="39">
        <f t="shared" si="70"/>
        <v>366.29166666666663</v>
      </c>
      <c r="U133" s="39"/>
      <c r="V133" s="39">
        <f t="shared" si="59"/>
        <v>366.29166666666663</v>
      </c>
      <c r="W133" s="39"/>
      <c r="X133" s="39">
        <f t="shared" si="60"/>
        <v>14900</v>
      </c>
      <c r="Y133" s="39"/>
      <c r="AA133" s="45">
        <v>41</v>
      </c>
      <c r="AB133" s="45"/>
      <c r="AC133" s="47">
        <f t="shared" si="71"/>
        <v>6560.3422833160594</v>
      </c>
      <c r="AD133" s="47"/>
      <c r="AE133" s="47">
        <f t="shared" si="61"/>
        <v>678.92708942443778</v>
      </c>
      <c r="AF133" s="47"/>
      <c r="AG133" s="47">
        <f t="shared" si="72"/>
        <v>161.27508113151978</v>
      </c>
      <c r="AH133" s="47"/>
      <c r="AI133" s="47">
        <f t="shared" si="62"/>
        <v>840.20217055595754</v>
      </c>
      <c r="AJ133" s="47"/>
      <c r="AK133" s="47">
        <f t="shared" si="63"/>
        <v>5881.415193891622</v>
      </c>
      <c r="AL133" s="47"/>
      <c r="AN133" s="54">
        <v>41</v>
      </c>
      <c r="AO133" s="54"/>
      <c r="AP133" s="56">
        <f t="shared" si="73"/>
        <v>3822.4839282432895</v>
      </c>
      <c r="AQ133" s="56"/>
      <c r="AR133" s="56">
        <f t="shared" si="64"/>
        <v>438.19558041829612</v>
      </c>
      <c r="AS133" s="56"/>
      <c r="AT133" s="56">
        <f t="shared" si="74"/>
        <v>93.969396569314199</v>
      </c>
      <c r="AU133" s="56"/>
      <c r="AV133" s="56">
        <f t="shared" si="65"/>
        <v>532.16497698761032</v>
      </c>
      <c r="AW133" s="56"/>
      <c r="AX133" s="56">
        <f t="shared" si="66"/>
        <v>3384.2883478249933</v>
      </c>
      <c r="AY133" s="56"/>
    </row>
    <row r="134" spans="1:51" x14ac:dyDescent="0.25">
      <c r="A134" s="28">
        <v>42</v>
      </c>
      <c r="B134" s="28"/>
      <c r="C134" s="32">
        <f t="shared" si="67"/>
        <v>2172.9166666666765</v>
      </c>
      <c r="D134" s="32"/>
      <c r="E134" s="32">
        <f t="shared" si="56"/>
        <v>310.41666666666669</v>
      </c>
      <c r="F134" s="32"/>
      <c r="G134" s="32">
        <f t="shared" si="68"/>
        <v>53.417534722222463</v>
      </c>
      <c r="H134" s="32"/>
      <c r="I134" s="32">
        <f t="shared" si="57"/>
        <v>363.83420138888914</v>
      </c>
      <c r="J134" s="32"/>
      <c r="K134" s="32">
        <f t="shared" si="58"/>
        <v>1862.5000000000098</v>
      </c>
      <c r="L134" s="32"/>
      <c r="N134" s="38">
        <v>42</v>
      </c>
      <c r="O134" s="38"/>
      <c r="P134" s="40">
        <f t="shared" si="69"/>
        <v>14900</v>
      </c>
      <c r="Q134" s="40"/>
      <c r="R134" s="40">
        <f>0</f>
        <v>0</v>
      </c>
      <c r="S134" s="40"/>
      <c r="T134" s="40">
        <f t="shared" si="70"/>
        <v>366.29166666666663</v>
      </c>
      <c r="U134" s="40"/>
      <c r="V134" s="40">
        <f t="shared" si="59"/>
        <v>366.29166666666663</v>
      </c>
      <c r="W134" s="40"/>
      <c r="X134" s="40">
        <f t="shared" si="60"/>
        <v>14900</v>
      </c>
      <c r="Y134" s="40"/>
      <c r="AA134" s="46">
        <v>42</v>
      </c>
      <c r="AB134" s="46"/>
      <c r="AC134" s="48">
        <f t="shared" si="71"/>
        <v>5881.415193891622</v>
      </c>
      <c r="AD134" s="48"/>
      <c r="AE134" s="48">
        <f t="shared" si="61"/>
        <v>716.27235039895572</v>
      </c>
      <c r="AF134" s="48"/>
      <c r="AG134" s="48">
        <f t="shared" si="72"/>
        <v>144.58479018316905</v>
      </c>
      <c r="AH134" s="48"/>
      <c r="AI134" s="48">
        <f t="shared" si="62"/>
        <v>860.85714058212477</v>
      </c>
      <c r="AJ134" s="48"/>
      <c r="AK134" s="48">
        <f t="shared" si="63"/>
        <v>5165.1428434926665</v>
      </c>
      <c r="AL134" s="48"/>
      <c r="AN134" s="55">
        <v>42</v>
      </c>
      <c r="AO134" s="55"/>
      <c r="AP134" s="57">
        <f t="shared" si="73"/>
        <v>3384.2883478249933</v>
      </c>
      <c r="AQ134" s="57"/>
      <c r="AR134" s="57">
        <f t="shared" si="64"/>
        <v>448.96788843691257</v>
      </c>
      <c r="AS134" s="57"/>
      <c r="AT134" s="57">
        <f t="shared" si="74"/>
        <v>83.197088550697742</v>
      </c>
      <c r="AU134" s="57"/>
      <c r="AV134" s="57">
        <f t="shared" si="65"/>
        <v>532.16497698761032</v>
      </c>
      <c r="AW134" s="57"/>
      <c r="AX134" s="57">
        <f t="shared" si="66"/>
        <v>2935.3204593880805</v>
      </c>
      <c r="AY134" s="57"/>
    </row>
    <row r="135" spans="1:51" x14ac:dyDescent="0.25">
      <c r="A135" s="27">
        <v>43</v>
      </c>
      <c r="B135" s="27"/>
      <c r="C135" s="31">
        <f t="shared" si="67"/>
        <v>1862.5000000000098</v>
      </c>
      <c r="D135" s="31"/>
      <c r="E135" s="31">
        <f t="shared" si="56"/>
        <v>310.41666666666669</v>
      </c>
      <c r="F135" s="31"/>
      <c r="G135" s="31">
        <f t="shared" si="68"/>
        <v>45.78645833333357</v>
      </c>
      <c r="H135" s="31"/>
      <c r="I135" s="31">
        <f t="shared" si="57"/>
        <v>356.20312500000023</v>
      </c>
      <c r="J135" s="31"/>
      <c r="K135" s="31">
        <f t="shared" si="58"/>
        <v>1552.083333333343</v>
      </c>
      <c r="L135" s="31"/>
      <c r="N135" s="37">
        <v>43</v>
      </c>
      <c r="O135" s="37"/>
      <c r="P135" s="39">
        <f t="shared" si="69"/>
        <v>14900</v>
      </c>
      <c r="Q135" s="39"/>
      <c r="R135" s="39">
        <f>0</f>
        <v>0</v>
      </c>
      <c r="S135" s="39"/>
      <c r="T135" s="39">
        <f t="shared" si="70"/>
        <v>366.29166666666663</v>
      </c>
      <c r="U135" s="39"/>
      <c r="V135" s="39">
        <f t="shared" si="59"/>
        <v>366.29166666666663</v>
      </c>
      <c r="W135" s="39"/>
      <c r="X135" s="39">
        <f t="shared" si="60"/>
        <v>14900</v>
      </c>
      <c r="Y135" s="39"/>
      <c r="AA135" s="45">
        <v>43</v>
      </c>
      <c r="AB135" s="45"/>
      <c r="AC135" s="47">
        <f t="shared" si="71"/>
        <v>5165.1428434926665</v>
      </c>
      <c r="AD135" s="47"/>
      <c r="AE135" s="47">
        <f t="shared" si="61"/>
        <v>755.04345038557403</v>
      </c>
      <c r="AF135" s="47"/>
      <c r="AG135" s="47">
        <f t="shared" si="72"/>
        <v>126.97642823586138</v>
      </c>
      <c r="AH135" s="47"/>
      <c r="AI135" s="47">
        <f t="shared" si="62"/>
        <v>882.0198786214354</v>
      </c>
      <c r="AJ135" s="47"/>
      <c r="AK135" s="47">
        <f t="shared" si="63"/>
        <v>4410.0993931070925</v>
      </c>
      <c r="AL135" s="47"/>
      <c r="AN135" s="54">
        <v>43</v>
      </c>
      <c r="AO135" s="54"/>
      <c r="AP135" s="56">
        <f t="shared" si="73"/>
        <v>2935.3204593880805</v>
      </c>
      <c r="AQ135" s="56"/>
      <c r="AR135" s="56">
        <f t="shared" si="64"/>
        <v>460.00501569432004</v>
      </c>
      <c r="AS135" s="56"/>
      <c r="AT135" s="56">
        <f t="shared" si="74"/>
        <v>72.159961293290309</v>
      </c>
      <c r="AU135" s="56"/>
      <c r="AV135" s="56">
        <f t="shared" si="65"/>
        <v>532.16497698761032</v>
      </c>
      <c r="AW135" s="56"/>
      <c r="AX135" s="56">
        <f t="shared" si="66"/>
        <v>2475.3154436937602</v>
      </c>
      <c r="AY135" s="56"/>
    </row>
    <row r="136" spans="1:51" x14ac:dyDescent="0.25">
      <c r="A136" s="28">
        <v>44</v>
      </c>
      <c r="B136" s="28"/>
      <c r="C136" s="32">
        <f t="shared" si="67"/>
        <v>1552.083333333343</v>
      </c>
      <c r="D136" s="32"/>
      <c r="E136" s="32">
        <f t="shared" si="56"/>
        <v>310.41666666666669</v>
      </c>
      <c r="F136" s="32"/>
      <c r="G136" s="32">
        <f t="shared" si="68"/>
        <v>38.155381944444684</v>
      </c>
      <c r="H136" s="32"/>
      <c r="I136" s="32">
        <f t="shared" si="57"/>
        <v>348.57204861111137</v>
      </c>
      <c r="J136" s="32"/>
      <c r="K136" s="32">
        <f t="shared" si="58"/>
        <v>1241.6666666666763</v>
      </c>
      <c r="L136" s="32"/>
      <c r="N136" s="38">
        <v>44</v>
      </c>
      <c r="O136" s="38"/>
      <c r="P136" s="40">
        <f t="shared" si="69"/>
        <v>14900</v>
      </c>
      <c r="Q136" s="40"/>
      <c r="R136" s="40">
        <f>0</f>
        <v>0</v>
      </c>
      <c r="S136" s="40"/>
      <c r="T136" s="40">
        <f t="shared" si="70"/>
        <v>366.29166666666663</v>
      </c>
      <c r="U136" s="40"/>
      <c r="V136" s="40">
        <f t="shared" si="59"/>
        <v>366.29166666666663</v>
      </c>
      <c r="W136" s="40"/>
      <c r="X136" s="40">
        <f t="shared" si="60"/>
        <v>14900</v>
      </c>
      <c r="Y136" s="40"/>
      <c r="AA136" s="46">
        <v>44</v>
      </c>
      <c r="AB136" s="46"/>
      <c r="AC136" s="48">
        <f t="shared" si="71"/>
        <v>4410.0993931070925</v>
      </c>
      <c r="AD136" s="48"/>
      <c r="AE136" s="48">
        <f t="shared" si="61"/>
        <v>795.28792389032992</v>
      </c>
      <c r="AF136" s="48"/>
      <c r="AG136" s="48">
        <f t="shared" si="72"/>
        <v>108.41494341388268</v>
      </c>
      <c r="AH136" s="48"/>
      <c r="AI136" s="48">
        <f t="shared" si="62"/>
        <v>903.70286730421265</v>
      </c>
      <c r="AJ136" s="48"/>
      <c r="AK136" s="48">
        <f t="shared" si="63"/>
        <v>3614.8114692167628</v>
      </c>
      <c r="AL136" s="48"/>
      <c r="AN136" s="55">
        <v>44</v>
      </c>
      <c r="AO136" s="55"/>
      <c r="AP136" s="57">
        <f t="shared" si="73"/>
        <v>2475.3154436937602</v>
      </c>
      <c r="AQ136" s="57"/>
      <c r="AR136" s="57">
        <f t="shared" si="64"/>
        <v>471.31347233013872</v>
      </c>
      <c r="AS136" s="57"/>
      <c r="AT136" s="57">
        <f t="shared" si="74"/>
        <v>60.851504657471601</v>
      </c>
      <c r="AU136" s="57"/>
      <c r="AV136" s="57">
        <f t="shared" si="65"/>
        <v>532.16497698761032</v>
      </c>
      <c r="AW136" s="57"/>
      <c r="AX136" s="57">
        <f t="shared" si="66"/>
        <v>2004.0019713636216</v>
      </c>
      <c r="AY136" s="57"/>
    </row>
    <row r="137" spans="1:51" x14ac:dyDescent="0.25">
      <c r="A137" s="27">
        <v>45</v>
      </c>
      <c r="B137" s="27"/>
      <c r="C137" s="31">
        <f t="shared" si="67"/>
        <v>1241.6666666666763</v>
      </c>
      <c r="D137" s="31"/>
      <c r="E137" s="31">
        <f t="shared" si="56"/>
        <v>310.41666666666669</v>
      </c>
      <c r="F137" s="31"/>
      <c r="G137" s="31">
        <f t="shared" si="68"/>
        <v>30.524305555555792</v>
      </c>
      <c r="H137" s="31"/>
      <c r="I137" s="31">
        <f t="shared" si="57"/>
        <v>340.94097222222246</v>
      </c>
      <c r="J137" s="31"/>
      <c r="K137" s="31">
        <f t="shared" si="58"/>
        <v>931.25000000000955</v>
      </c>
      <c r="L137" s="31"/>
      <c r="N137" s="37">
        <v>45</v>
      </c>
      <c r="O137" s="37"/>
      <c r="P137" s="39">
        <f t="shared" si="69"/>
        <v>14900</v>
      </c>
      <c r="Q137" s="39"/>
      <c r="R137" s="39">
        <f>0</f>
        <v>0</v>
      </c>
      <c r="S137" s="39"/>
      <c r="T137" s="39">
        <f t="shared" si="70"/>
        <v>366.29166666666663</v>
      </c>
      <c r="U137" s="39"/>
      <c r="V137" s="39">
        <f t="shared" si="59"/>
        <v>366.29166666666663</v>
      </c>
      <c r="W137" s="39"/>
      <c r="X137" s="39">
        <f t="shared" si="60"/>
        <v>14900</v>
      </c>
      <c r="Y137" s="39"/>
      <c r="AA137" s="45">
        <v>45</v>
      </c>
      <c r="AB137" s="45"/>
      <c r="AC137" s="47">
        <f t="shared" si="71"/>
        <v>3614.8114692167628</v>
      </c>
      <c r="AD137" s="47"/>
      <c r="AE137" s="47">
        <f t="shared" si="61"/>
        <v>837.05478084052913</v>
      </c>
      <c r="AF137" s="47"/>
      <c r="AG137" s="47">
        <f t="shared" si="72"/>
        <v>88.864115284912074</v>
      </c>
      <c r="AH137" s="47"/>
      <c r="AI137" s="47">
        <f t="shared" si="62"/>
        <v>925.91889612544117</v>
      </c>
      <c r="AJ137" s="47"/>
      <c r="AK137" s="47">
        <f t="shared" si="63"/>
        <v>2777.7566883762338</v>
      </c>
      <c r="AL137" s="47"/>
      <c r="AN137" s="54">
        <v>45</v>
      </c>
      <c r="AO137" s="54"/>
      <c r="AP137" s="56">
        <f t="shared" si="73"/>
        <v>2004.0019713636216</v>
      </c>
      <c r="AQ137" s="56"/>
      <c r="AR137" s="56">
        <f t="shared" si="64"/>
        <v>482.89992852492128</v>
      </c>
      <c r="AS137" s="56"/>
      <c r="AT137" s="56">
        <f t="shared" si="74"/>
        <v>49.26504846268903</v>
      </c>
      <c r="AU137" s="56"/>
      <c r="AV137" s="56">
        <f t="shared" si="65"/>
        <v>532.16497698761032</v>
      </c>
      <c r="AW137" s="56"/>
      <c r="AX137" s="56">
        <f t="shared" si="66"/>
        <v>1521.1020428387003</v>
      </c>
      <c r="AY137" s="56"/>
    </row>
    <row r="138" spans="1:51" x14ac:dyDescent="0.25">
      <c r="A138" s="28">
        <v>46</v>
      </c>
      <c r="B138" s="28"/>
      <c r="C138" s="32">
        <f t="shared" si="67"/>
        <v>931.25000000000955</v>
      </c>
      <c r="D138" s="32"/>
      <c r="E138" s="32">
        <f t="shared" si="56"/>
        <v>310.41666666666669</v>
      </c>
      <c r="F138" s="32"/>
      <c r="G138" s="32">
        <f t="shared" si="68"/>
        <v>22.893229166666899</v>
      </c>
      <c r="H138" s="32"/>
      <c r="I138" s="32">
        <f t="shared" si="57"/>
        <v>333.3098958333336</v>
      </c>
      <c r="J138" s="32"/>
      <c r="K138" s="32">
        <f t="shared" si="58"/>
        <v>620.83333333334281</v>
      </c>
      <c r="L138" s="32"/>
      <c r="N138" s="38">
        <v>46</v>
      </c>
      <c r="O138" s="38"/>
      <c r="P138" s="40">
        <f t="shared" si="69"/>
        <v>14900</v>
      </c>
      <c r="Q138" s="40"/>
      <c r="R138" s="40">
        <f>0</f>
        <v>0</v>
      </c>
      <c r="S138" s="40"/>
      <c r="T138" s="40">
        <f t="shared" si="70"/>
        <v>366.29166666666663</v>
      </c>
      <c r="U138" s="40"/>
      <c r="V138" s="40">
        <f t="shared" si="59"/>
        <v>366.29166666666663</v>
      </c>
      <c r="W138" s="40"/>
      <c r="X138" s="40">
        <f t="shared" si="60"/>
        <v>14900</v>
      </c>
      <c r="Y138" s="40"/>
      <c r="AA138" s="46">
        <v>46</v>
      </c>
      <c r="AB138" s="46"/>
      <c r="AC138" s="48">
        <f t="shared" si="71"/>
        <v>2777.7566883762338</v>
      </c>
      <c r="AD138" s="48"/>
      <c r="AE138" s="48">
        <f t="shared" si="61"/>
        <v>880.394550399276</v>
      </c>
      <c r="AF138" s="48"/>
      <c r="AG138" s="48">
        <f t="shared" si="72"/>
        <v>68.286518589249084</v>
      </c>
      <c r="AH138" s="48"/>
      <c r="AI138" s="48">
        <f t="shared" si="62"/>
        <v>948.68106898852511</v>
      </c>
      <c r="AJ138" s="48"/>
      <c r="AK138" s="48">
        <f t="shared" si="63"/>
        <v>1897.3621379769579</v>
      </c>
      <c r="AL138" s="48"/>
      <c r="AN138" s="55">
        <v>46</v>
      </c>
      <c r="AO138" s="55"/>
      <c r="AP138" s="57">
        <f t="shared" si="73"/>
        <v>1521.1020428387003</v>
      </c>
      <c r="AQ138" s="57"/>
      <c r="AR138" s="57">
        <f t="shared" si="64"/>
        <v>494.77121843449225</v>
      </c>
      <c r="AS138" s="57"/>
      <c r="AT138" s="57">
        <f t="shared" si="74"/>
        <v>37.393758553118047</v>
      </c>
      <c r="AU138" s="57"/>
      <c r="AV138" s="57">
        <f t="shared" si="65"/>
        <v>532.16497698761032</v>
      </c>
      <c r="AW138" s="57"/>
      <c r="AX138" s="57">
        <f t="shared" si="66"/>
        <v>1026.330824404208</v>
      </c>
      <c r="AY138" s="57"/>
    </row>
    <row r="139" spans="1:51" x14ac:dyDescent="0.25">
      <c r="A139" s="27">
        <v>47</v>
      </c>
      <c r="B139" s="27"/>
      <c r="C139" s="31">
        <f t="shared" si="67"/>
        <v>620.83333333334281</v>
      </c>
      <c r="D139" s="31"/>
      <c r="E139" s="31">
        <f t="shared" si="56"/>
        <v>310.41666666666669</v>
      </c>
      <c r="F139" s="31"/>
      <c r="G139" s="31">
        <f t="shared" si="68"/>
        <v>15.262152777778009</v>
      </c>
      <c r="H139" s="31"/>
      <c r="I139" s="31">
        <f t="shared" si="57"/>
        <v>325.67881944444468</v>
      </c>
      <c r="J139" s="31"/>
      <c r="K139" s="31">
        <f t="shared" si="58"/>
        <v>310.41666666667612</v>
      </c>
      <c r="L139" s="31"/>
      <c r="N139" s="37">
        <v>47</v>
      </c>
      <c r="O139" s="37"/>
      <c r="P139" s="39">
        <f t="shared" si="69"/>
        <v>14900</v>
      </c>
      <c r="Q139" s="39"/>
      <c r="R139" s="39">
        <f>0</f>
        <v>0</v>
      </c>
      <c r="S139" s="39"/>
      <c r="T139" s="39">
        <f t="shared" si="70"/>
        <v>366.29166666666663</v>
      </c>
      <c r="U139" s="39"/>
      <c r="V139" s="39">
        <f t="shared" si="59"/>
        <v>366.29166666666663</v>
      </c>
      <c r="W139" s="39"/>
      <c r="X139" s="39">
        <f t="shared" si="60"/>
        <v>14900</v>
      </c>
      <c r="Y139" s="39"/>
      <c r="AA139" s="45">
        <v>47</v>
      </c>
      <c r="AB139" s="45"/>
      <c r="AC139" s="47">
        <f t="shared" si="71"/>
        <v>1897.3621379769579</v>
      </c>
      <c r="AD139" s="47"/>
      <c r="AE139" s="47">
        <f t="shared" si="61"/>
        <v>925.35932604255947</v>
      </c>
      <c r="AF139" s="47"/>
      <c r="AG139" s="47">
        <f t="shared" si="72"/>
        <v>46.643485891933544</v>
      </c>
      <c r="AH139" s="47"/>
      <c r="AI139" s="47">
        <f>($AC$93/48)*((1+$E$4)^AA139)</f>
        <v>972.00281193449302</v>
      </c>
      <c r="AJ139" s="47"/>
      <c r="AK139" s="47">
        <f t="shared" si="63"/>
        <v>972.00281193439844</v>
      </c>
      <c r="AL139" s="47"/>
      <c r="AN139" s="54">
        <v>47</v>
      </c>
      <c r="AO139" s="54"/>
      <c r="AP139" s="56">
        <f t="shared" si="73"/>
        <v>1026.330824404208</v>
      </c>
      <c r="AQ139" s="56"/>
      <c r="AR139" s="56">
        <f t="shared" si="64"/>
        <v>506.93434422100688</v>
      </c>
      <c r="AS139" s="56"/>
      <c r="AT139" s="56">
        <f t="shared" si="74"/>
        <v>25.230632766603446</v>
      </c>
      <c r="AU139" s="56"/>
      <c r="AV139" s="56">
        <f t="shared" si="65"/>
        <v>532.16497698761032</v>
      </c>
      <c r="AW139" s="56"/>
      <c r="AX139" s="56">
        <f t="shared" si="66"/>
        <v>519.39648018320111</v>
      </c>
      <c r="AY139" s="56"/>
    </row>
    <row r="140" spans="1:51" x14ac:dyDescent="0.25">
      <c r="A140" s="28">
        <v>48</v>
      </c>
      <c r="B140" s="28"/>
      <c r="C140" s="32">
        <f t="shared" si="67"/>
        <v>310.41666666667612</v>
      </c>
      <c r="D140" s="32"/>
      <c r="E140" s="32">
        <f t="shared" si="56"/>
        <v>310.41666666666669</v>
      </c>
      <c r="F140" s="32"/>
      <c r="G140" s="32">
        <f t="shared" si="68"/>
        <v>7.6310763888891211</v>
      </c>
      <c r="H140" s="32"/>
      <c r="I140" s="32">
        <f t="shared" si="57"/>
        <v>318.04774305555583</v>
      </c>
      <c r="J140" s="32"/>
      <c r="K140" s="32">
        <f t="shared" si="58"/>
        <v>9.4360075308941305E-12</v>
      </c>
      <c r="L140" s="32"/>
      <c r="N140" s="38">
        <v>48</v>
      </c>
      <c r="O140" s="38"/>
      <c r="P140" s="40">
        <f t="shared" si="69"/>
        <v>14900</v>
      </c>
      <c r="Q140" s="40"/>
      <c r="R140" s="40">
        <f>C4</f>
        <v>14900</v>
      </c>
      <c r="S140" s="40"/>
      <c r="T140" s="40">
        <f t="shared" si="70"/>
        <v>366.29166666666663</v>
      </c>
      <c r="U140" s="40"/>
      <c r="V140" s="40">
        <f t="shared" si="59"/>
        <v>15266.291666666666</v>
      </c>
      <c r="W140" s="40"/>
      <c r="X140" s="40">
        <f t="shared" si="60"/>
        <v>0</v>
      </c>
      <c r="Y140" s="40"/>
      <c r="AA140" s="46">
        <v>48</v>
      </c>
      <c r="AB140" s="46"/>
      <c r="AC140" s="48">
        <f t="shared" si="71"/>
        <v>972.00281193439844</v>
      </c>
      <c r="AD140" s="48"/>
      <c r="AE140" s="48">
        <f t="shared" si="61"/>
        <v>972.00281193449553</v>
      </c>
      <c r="AF140" s="48"/>
      <c r="AG140" s="48">
        <f t="shared" si="72"/>
        <v>23.895069126720628</v>
      </c>
      <c r="AH140" s="48"/>
      <c r="AI140" s="48">
        <f t="shared" si="62"/>
        <v>995.89788106121614</v>
      </c>
      <c r="AJ140" s="48"/>
      <c r="AK140" s="48">
        <f t="shared" si="63"/>
        <v>-9.7088559414260089E-11</v>
      </c>
      <c r="AL140" s="48"/>
      <c r="AN140" s="55">
        <v>48</v>
      </c>
      <c r="AO140" s="55"/>
      <c r="AP140" s="57">
        <f t="shared" si="73"/>
        <v>519.39648018320111</v>
      </c>
      <c r="AQ140" s="57"/>
      <c r="AR140" s="57">
        <f t="shared" si="64"/>
        <v>519.39648018310663</v>
      </c>
      <c r="AS140" s="57"/>
      <c r="AT140" s="57">
        <f t="shared" si="74"/>
        <v>12.768496804503693</v>
      </c>
      <c r="AU140" s="57"/>
      <c r="AV140" s="57">
        <f>$AP$93*($E$4/(1-((1+$E$4)^(-48))))</f>
        <v>532.16497698761032</v>
      </c>
      <c r="AW140" s="57"/>
      <c r="AX140" s="57">
        <f t="shared" si="66"/>
        <v>9.4473762146662921E-11</v>
      </c>
      <c r="AY140" s="57"/>
    </row>
    <row r="141" spans="1:51" ht="15.75" x14ac:dyDescent="0.3">
      <c r="A141" s="34" t="s">
        <v>43</v>
      </c>
      <c r="B141" s="34"/>
      <c r="C141" s="34"/>
      <c r="D141" s="34"/>
      <c r="E141" s="34"/>
      <c r="F141" s="34"/>
      <c r="G141" s="33">
        <f>SUM(G93:H140)</f>
        <v>8974.145833333343</v>
      </c>
      <c r="H141" s="27"/>
      <c r="I141" s="33">
        <f>I140+I139+I138+I137+I136+I135+I134+I133+I132+I131+I130+I129+I128+I127+I126+I125+I124+I123+I122+I121+I120+I119+I118+I117+I116+I115+I114+I113+I112+I111+I110+I109+I108+I107+I106+I105+I104+I103+I102+I101+I100+I99+I98+I97+I96+I95+I94+I93</f>
        <v>23874.145833333343</v>
      </c>
      <c r="J141" s="27"/>
      <c r="K141" s="5"/>
      <c r="L141" s="5"/>
      <c r="N141" s="42" t="s">
        <v>43</v>
      </c>
      <c r="O141" s="42"/>
      <c r="P141" s="42"/>
      <c r="Q141" s="42"/>
      <c r="R141" s="42"/>
      <c r="S141" s="42"/>
      <c r="T141" s="41">
        <f>SUM(T93:U140)</f>
        <v>17581.999999999993</v>
      </c>
      <c r="U141" s="37"/>
      <c r="V141" s="41">
        <f>V140+V139+V138+V137+V136+V135+V134+V133+V132+V131+V130+V129+V128+V127+V126+V125+V124+V123+V122+V121+V120+V119+V118+V117+V116+V115+V114+V113+V112+V111+V110+V109+V108+V107+V106+V105+V104+V103+V102+V101+V100+V99+V98+V97+V96+V95+V94+V93</f>
        <v>32482.000000000051</v>
      </c>
      <c r="W141" s="37"/>
      <c r="X141" s="6"/>
      <c r="Y141" s="6"/>
      <c r="AA141" s="51" t="s">
        <v>43</v>
      </c>
      <c r="AB141" s="51"/>
      <c r="AC141" s="51"/>
      <c r="AD141" s="51"/>
      <c r="AE141" s="51"/>
      <c r="AF141" s="51"/>
      <c r="AG141" s="49">
        <f>SUM(AG93:AH140)</f>
        <v>13669.462816884494</v>
      </c>
      <c r="AH141" s="45"/>
      <c r="AI141" s="49">
        <f>AI140+AI139+AI138+AI137+AI136+AI135+AI134+AI133+AI132+AI131+AI130+AI129+AI128+AI127+AI126+AI125+AI124+AI123+AI122+AI121+AI120+AI119+AI118+AI117+AI116+AI115+AI114+AI113+AI112+AI111+AI110+AI109+AI108+AI107+AI106+AI105+AI104+AI103+AI102+AI101+AI100+AI99+AI98+AI97+AI96+AI95+AI94+AI93</f>
        <v>28569.462816884599</v>
      </c>
      <c r="AJ141" s="45"/>
      <c r="AK141" s="7"/>
      <c r="AL141" s="7"/>
      <c r="AN141" s="59" t="s">
        <v>43</v>
      </c>
      <c r="AO141" s="59"/>
      <c r="AP141" s="59"/>
      <c r="AQ141" s="59"/>
      <c r="AR141" s="59"/>
      <c r="AS141" s="59"/>
      <c r="AT141" s="58">
        <f>SUM(AT93:AU140)</f>
        <v>10643.91889540539</v>
      </c>
      <c r="AU141" s="54"/>
      <c r="AV141" s="58">
        <f>AV140+AV139+AV138+AV137+AV136+AV135+AV134+AV133+AV132+AV131+AV130+AV129+AV128+AV127+AV126+AV125+AV124+AV123+AV122+AV121+AV120+AV119+AV118+AV117+AV116+AV115+AV114+AV113+AV112+AV111+AV110+AV109+AV108+AV107+AV106+AV105+AV104+AV103+AV102+AV101+AV100+AV99+AV98+AV97+AV96+AV95+AV94+AV93</f>
        <v>25543.918895405266</v>
      </c>
      <c r="AW141" s="54"/>
      <c r="AX141" s="8"/>
      <c r="AY141" s="8"/>
    </row>
    <row r="142" spans="1:51" x14ac:dyDescent="0.25">
      <c r="AA142" s="3"/>
      <c r="AB142" s="3"/>
      <c r="AC142" s="3"/>
      <c r="AD142" s="3"/>
      <c r="AE142" s="3"/>
      <c r="AF142" s="3"/>
      <c r="AG142" s="3"/>
      <c r="AH142" s="3"/>
      <c r="AI142" s="3"/>
      <c r="AJ142" s="3"/>
      <c r="AK142" s="3"/>
      <c r="AL142" s="3"/>
      <c r="AN142" s="3"/>
      <c r="AO142" s="3"/>
      <c r="AP142" s="3"/>
      <c r="AQ142" s="3"/>
      <c r="AR142" s="3"/>
      <c r="AS142" s="3"/>
      <c r="AT142" s="3"/>
      <c r="AU142" s="3"/>
      <c r="AV142" s="3"/>
      <c r="AW142" s="3"/>
      <c r="AX142" s="3"/>
      <c r="AY142" s="3"/>
    </row>
    <row r="143" spans="1:51" x14ac:dyDescent="0.25">
      <c r="A143" s="27" t="s">
        <v>44</v>
      </c>
      <c r="B143" s="27"/>
      <c r="C143" s="27"/>
      <c r="D143" s="27"/>
      <c r="E143" s="27"/>
      <c r="F143" s="27"/>
      <c r="G143" s="27"/>
      <c r="H143" s="27"/>
      <c r="I143" s="27"/>
      <c r="J143" s="27"/>
      <c r="K143" s="27"/>
      <c r="L143" s="27"/>
      <c r="N143" s="37" t="s">
        <v>44</v>
      </c>
      <c r="O143" s="37"/>
      <c r="P143" s="37"/>
      <c r="Q143" s="37"/>
      <c r="R143" s="37"/>
      <c r="S143" s="37"/>
      <c r="T143" s="37"/>
      <c r="U143" s="37"/>
      <c r="V143" s="37"/>
      <c r="W143" s="37"/>
      <c r="X143" s="37"/>
      <c r="Y143" s="37"/>
      <c r="AA143" s="45" t="s">
        <v>44</v>
      </c>
      <c r="AB143" s="45"/>
      <c r="AC143" s="45"/>
      <c r="AD143" s="45"/>
      <c r="AE143" s="45"/>
      <c r="AF143" s="45"/>
      <c r="AG143" s="45"/>
      <c r="AH143" s="45"/>
      <c r="AI143" s="45"/>
      <c r="AJ143" s="45"/>
      <c r="AK143" s="45"/>
      <c r="AL143" s="45"/>
      <c r="AN143" s="54" t="s">
        <v>44</v>
      </c>
      <c r="AO143" s="54"/>
      <c r="AP143" s="54"/>
      <c r="AQ143" s="54"/>
      <c r="AR143" s="54"/>
      <c r="AS143" s="54"/>
      <c r="AT143" s="54"/>
      <c r="AU143" s="54"/>
      <c r="AV143" s="54"/>
      <c r="AW143" s="54"/>
      <c r="AX143" s="54"/>
      <c r="AY143" s="54"/>
    </row>
    <row r="144" spans="1:51" x14ac:dyDescent="0.25">
      <c r="A144" s="28" t="s">
        <v>29</v>
      </c>
      <c r="B144" s="28"/>
      <c r="C144" s="28" t="s">
        <v>30</v>
      </c>
      <c r="D144" s="28"/>
      <c r="E144" s="28" t="s">
        <v>31</v>
      </c>
      <c r="F144" s="28"/>
      <c r="G144" s="28" t="s">
        <v>32</v>
      </c>
      <c r="H144" s="28"/>
      <c r="I144" s="28" t="s">
        <v>33</v>
      </c>
      <c r="J144" s="28"/>
      <c r="K144" s="28" t="s">
        <v>34</v>
      </c>
      <c r="L144" s="28"/>
      <c r="N144" s="38" t="s">
        <v>29</v>
      </c>
      <c r="O144" s="38"/>
      <c r="P144" s="38" t="s">
        <v>30</v>
      </c>
      <c r="Q144" s="38"/>
      <c r="R144" s="38" t="s">
        <v>31</v>
      </c>
      <c r="S144" s="38"/>
      <c r="T144" s="38" t="s">
        <v>32</v>
      </c>
      <c r="U144" s="38"/>
      <c r="V144" s="38" t="s">
        <v>33</v>
      </c>
      <c r="W144" s="38"/>
      <c r="X144" s="38" t="s">
        <v>34</v>
      </c>
      <c r="Y144" s="38"/>
      <c r="AA144" s="46" t="s">
        <v>29</v>
      </c>
      <c r="AB144" s="46"/>
      <c r="AC144" s="46" t="s">
        <v>30</v>
      </c>
      <c r="AD144" s="46"/>
      <c r="AE144" s="46" t="s">
        <v>31</v>
      </c>
      <c r="AF144" s="46"/>
      <c r="AG144" s="46" t="s">
        <v>32</v>
      </c>
      <c r="AH144" s="46"/>
      <c r="AI144" s="46" t="s">
        <v>33</v>
      </c>
      <c r="AJ144" s="46"/>
      <c r="AK144" s="46" t="s">
        <v>34</v>
      </c>
      <c r="AL144" s="46"/>
      <c r="AN144" s="55" t="s">
        <v>29</v>
      </c>
      <c r="AO144" s="55"/>
      <c r="AP144" s="55" t="s">
        <v>30</v>
      </c>
      <c r="AQ144" s="55"/>
      <c r="AR144" s="55" t="s">
        <v>31</v>
      </c>
      <c r="AS144" s="55"/>
      <c r="AT144" s="55" t="s">
        <v>32</v>
      </c>
      <c r="AU144" s="55"/>
      <c r="AV144" s="55" t="s">
        <v>33</v>
      </c>
      <c r="AW144" s="55"/>
      <c r="AX144" s="55" t="s">
        <v>34</v>
      </c>
      <c r="AY144" s="55"/>
    </row>
    <row r="145" spans="1:51" x14ac:dyDescent="0.25">
      <c r="A145" s="27">
        <v>1</v>
      </c>
      <c r="B145" s="27"/>
      <c r="C145" s="31">
        <f>C4</f>
        <v>14900</v>
      </c>
      <c r="D145" s="31"/>
      <c r="E145" s="31">
        <f>$C$4/60</f>
        <v>248.33333333333334</v>
      </c>
      <c r="F145" s="31"/>
      <c r="G145" s="31">
        <f>C145*E4</f>
        <v>366.29166666666663</v>
      </c>
      <c r="H145" s="31"/>
      <c r="I145" s="31">
        <f>E145+G145</f>
        <v>614.625</v>
      </c>
      <c r="J145" s="31"/>
      <c r="K145" s="31">
        <f>C145-E145</f>
        <v>14651.666666666666</v>
      </c>
      <c r="L145" s="31"/>
      <c r="N145" s="37">
        <v>1</v>
      </c>
      <c r="O145" s="37"/>
      <c r="P145" s="39">
        <f>C4</f>
        <v>14900</v>
      </c>
      <c r="Q145" s="39"/>
      <c r="R145" s="39">
        <f>0</f>
        <v>0</v>
      </c>
      <c r="S145" s="39"/>
      <c r="T145" s="39">
        <f>C4*$E$4</f>
        <v>366.29166666666663</v>
      </c>
      <c r="U145" s="39"/>
      <c r="V145" s="39">
        <f>R145+T145</f>
        <v>366.29166666666663</v>
      </c>
      <c r="W145" s="39"/>
      <c r="X145" s="39">
        <f>P145-R145</f>
        <v>14900</v>
      </c>
      <c r="Y145" s="39"/>
      <c r="AA145" s="45">
        <v>1</v>
      </c>
      <c r="AB145" s="45"/>
      <c r="AC145" s="47">
        <f>C4</f>
        <v>14900</v>
      </c>
      <c r="AD145" s="47"/>
      <c r="AE145" s="47">
        <f>AI145-AG145</f>
        <v>-111.85347222222217</v>
      </c>
      <c r="AF145" s="47"/>
      <c r="AG145" s="47">
        <f>AC145*$E$4</f>
        <v>366.29166666666663</v>
      </c>
      <c r="AH145" s="47"/>
      <c r="AI145" s="47">
        <f>($AC$145/60)*((1+$E$4)^AA145)</f>
        <v>254.43819444444446</v>
      </c>
      <c r="AJ145" s="47"/>
      <c r="AK145" s="47">
        <f>AC145-AE145</f>
        <v>15011.853472222223</v>
      </c>
      <c r="AL145" s="47"/>
      <c r="AN145" s="54">
        <v>1</v>
      </c>
      <c r="AO145" s="54"/>
      <c r="AP145" s="56">
        <f>C4</f>
        <v>14900</v>
      </c>
      <c r="AQ145" s="56"/>
      <c r="AR145" s="56">
        <f>AV145-AT145</f>
        <v>111.20794017849738</v>
      </c>
      <c r="AS145" s="56"/>
      <c r="AT145" s="56">
        <f>AP145*$E$4</f>
        <v>366.29166666666663</v>
      </c>
      <c r="AU145" s="56"/>
      <c r="AV145" s="56">
        <f>$AP$145*($E$4/(1-((1+$E$4)^(-60))))</f>
        <v>477.49960684516401</v>
      </c>
      <c r="AW145" s="56"/>
      <c r="AX145" s="56">
        <f>AP145-AR145</f>
        <v>14788.792059821502</v>
      </c>
      <c r="AY145" s="56"/>
    </row>
    <row r="146" spans="1:51" x14ac:dyDescent="0.25">
      <c r="A146" s="28">
        <v>2</v>
      </c>
      <c r="B146" s="28"/>
      <c r="C146" s="32">
        <f>K145</f>
        <v>14651.666666666666</v>
      </c>
      <c r="D146" s="32"/>
      <c r="E146" s="32">
        <f t="shared" ref="E146:E204" si="75">$C$4/60</f>
        <v>248.33333333333334</v>
      </c>
      <c r="F146" s="32"/>
      <c r="G146" s="32">
        <f>C146*$E$4</f>
        <v>360.18680555555551</v>
      </c>
      <c r="H146" s="32"/>
      <c r="I146" s="32">
        <f t="shared" ref="I146:I204" si="76">E146+G146</f>
        <v>608.52013888888882</v>
      </c>
      <c r="J146" s="32"/>
      <c r="K146" s="32">
        <f t="shared" ref="K146:K204" si="77">C146-E146</f>
        <v>14403.333333333332</v>
      </c>
      <c r="L146" s="32"/>
      <c r="N146" s="38">
        <v>2</v>
      </c>
      <c r="O146" s="38"/>
      <c r="P146" s="40">
        <f>X145</f>
        <v>14900</v>
      </c>
      <c r="Q146" s="40"/>
      <c r="R146" s="40">
        <f>0</f>
        <v>0</v>
      </c>
      <c r="S146" s="40"/>
      <c r="T146" s="40">
        <f>P146*$E$4</f>
        <v>366.29166666666663</v>
      </c>
      <c r="U146" s="40"/>
      <c r="V146" s="40">
        <f t="shared" ref="V146:V204" si="78">R146+T146</f>
        <v>366.29166666666663</v>
      </c>
      <c r="W146" s="40"/>
      <c r="X146" s="40">
        <f t="shared" ref="X146:X204" si="79">P146-R146</f>
        <v>14900</v>
      </c>
      <c r="Y146" s="40"/>
      <c r="AA146" s="46">
        <v>2</v>
      </c>
      <c r="AB146" s="46"/>
      <c r="AC146" s="48">
        <f>AK145</f>
        <v>15011.853472222223</v>
      </c>
      <c r="AD146" s="48"/>
      <c r="AE146" s="48">
        <f t="shared" ref="AE146:AE204" si="80">AI146-AG146</f>
        <v>-108.34826446759257</v>
      </c>
      <c r="AF146" s="48"/>
      <c r="AG146" s="48">
        <f>AC146*$E$4</f>
        <v>369.0413978587963</v>
      </c>
      <c r="AH146" s="48"/>
      <c r="AI146" s="48">
        <f t="shared" ref="AI146:AI204" si="81">($AC$145/60)*((1+$E$4)^AA146)</f>
        <v>260.69313339120373</v>
      </c>
      <c r="AJ146" s="48"/>
      <c r="AK146" s="48">
        <f t="shared" ref="AK146:AK204" si="82">AC146-AE146</f>
        <v>15120.201736689816</v>
      </c>
      <c r="AL146" s="48"/>
      <c r="AN146" s="55">
        <v>2</v>
      </c>
      <c r="AO146" s="55"/>
      <c r="AP146" s="57">
        <f>AX145</f>
        <v>14788.792059821502</v>
      </c>
      <c r="AQ146" s="57"/>
      <c r="AR146" s="57">
        <f t="shared" ref="AR146:AR204" si="83">AV146-AT146</f>
        <v>113.94180204121875</v>
      </c>
      <c r="AS146" s="57"/>
      <c r="AT146" s="57">
        <f>AP146*$E$4</f>
        <v>363.55780480394526</v>
      </c>
      <c r="AU146" s="57"/>
      <c r="AV146" s="57">
        <f t="shared" ref="AV146:AV204" si="84">$AP$145*($E$4/(1-((1+$E$4)^(-60))))</f>
        <v>477.49960684516401</v>
      </c>
      <c r="AW146" s="57"/>
      <c r="AX146" s="57">
        <f t="shared" ref="AX146:AX204" si="85">AP146-AR146</f>
        <v>14674.850257780283</v>
      </c>
      <c r="AY146" s="57"/>
    </row>
    <row r="147" spans="1:51" x14ac:dyDescent="0.25">
      <c r="A147" s="27">
        <v>3</v>
      </c>
      <c r="B147" s="27"/>
      <c r="C147" s="31">
        <f t="shared" ref="C147:C204" si="86">K146</f>
        <v>14403.333333333332</v>
      </c>
      <c r="D147" s="31"/>
      <c r="E147" s="31">
        <f t="shared" si="75"/>
        <v>248.33333333333334</v>
      </c>
      <c r="F147" s="31"/>
      <c r="G147" s="31">
        <f t="shared" ref="G147:G204" si="87">C147*$E$4</f>
        <v>354.08194444444439</v>
      </c>
      <c r="H147" s="31"/>
      <c r="I147" s="31">
        <f t="shared" si="76"/>
        <v>602.41527777777776</v>
      </c>
      <c r="J147" s="31"/>
      <c r="K147" s="31">
        <f t="shared" si="77"/>
        <v>14154.999999999998</v>
      </c>
      <c r="L147" s="31"/>
      <c r="N147" s="37">
        <v>3</v>
      </c>
      <c r="O147" s="37"/>
      <c r="P147" s="39">
        <f t="shared" ref="P147:P204" si="88">X146</f>
        <v>14900</v>
      </c>
      <c r="Q147" s="39"/>
      <c r="R147" s="39">
        <f>0</f>
        <v>0</v>
      </c>
      <c r="S147" s="39"/>
      <c r="T147" s="39">
        <f t="shared" ref="T147:T204" si="89">P147*$E$4</f>
        <v>366.29166666666663</v>
      </c>
      <c r="U147" s="39"/>
      <c r="V147" s="39">
        <f t="shared" si="78"/>
        <v>366.29166666666663</v>
      </c>
      <c r="W147" s="39"/>
      <c r="X147" s="39">
        <f t="shared" si="79"/>
        <v>14900</v>
      </c>
      <c r="Y147" s="39"/>
      <c r="AA147" s="45">
        <v>3</v>
      </c>
      <c r="AB147" s="45"/>
      <c r="AC147" s="47">
        <f t="shared" ref="AC147:AC204" si="90">AK146</f>
        <v>15120.201736689816</v>
      </c>
      <c r="AD147" s="47"/>
      <c r="AE147" s="47">
        <f t="shared" si="80"/>
        <v>-104.60311977322044</v>
      </c>
      <c r="AF147" s="47"/>
      <c r="AG147" s="47">
        <f t="shared" ref="AG147:AG204" si="91">AC147*$E$4</f>
        <v>371.7049593602913</v>
      </c>
      <c r="AH147" s="47"/>
      <c r="AI147" s="47">
        <f t="shared" si="81"/>
        <v>267.10183958707086</v>
      </c>
      <c r="AJ147" s="47"/>
      <c r="AK147" s="47">
        <f t="shared" si="82"/>
        <v>15224.804856463037</v>
      </c>
      <c r="AL147" s="47"/>
      <c r="AN147" s="54">
        <v>3</v>
      </c>
      <c r="AO147" s="54"/>
      <c r="AP147" s="56">
        <f t="shared" ref="AP147:AP204" si="92">AX146</f>
        <v>14674.850257780283</v>
      </c>
      <c r="AQ147" s="56"/>
      <c r="AR147" s="56">
        <f t="shared" si="83"/>
        <v>116.74287134139877</v>
      </c>
      <c r="AS147" s="56"/>
      <c r="AT147" s="56">
        <f t="shared" ref="AT147:AT204" si="93">AP147*$E$4</f>
        <v>360.75673550376524</v>
      </c>
      <c r="AU147" s="56"/>
      <c r="AV147" s="56">
        <f t="shared" si="84"/>
        <v>477.49960684516401</v>
      </c>
      <c r="AW147" s="56"/>
      <c r="AX147" s="56">
        <f t="shared" si="85"/>
        <v>14558.107386438884</v>
      </c>
      <c r="AY147" s="56"/>
    </row>
    <row r="148" spans="1:51" x14ac:dyDescent="0.25">
      <c r="A148" s="28">
        <v>4</v>
      </c>
      <c r="B148" s="28"/>
      <c r="C148" s="32">
        <f t="shared" si="86"/>
        <v>14154.999999999998</v>
      </c>
      <c r="D148" s="32"/>
      <c r="E148" s="32">
        <f t="shared" si="75"/>
        <v>248.33333333333334</v>
      </c>
      <c r="F148" s="32"/>
      <c r="G148" s="32">
        <f t="shared" si="87"/>
        <v>347.97708333333327</v>
      </c>
      <c r="H148" s="32"/>
      <c r="I148" s="32">
        <f t="shared" si="76"/>
        <v>596.31041666666658</v>
      </c>
      <c r="J148" s="32"/>
      <c r="K148" s="32">
        <f t="shared" si="77"/>
        <v>13906.666666666664</v>
      </c>
      <c r="L148" s="32"/>
      <c r="N148" s="38">
        <v>4</v>
      </c>
      <c r="O148" s="38"/>
      <c r="P148" s="40">
        <f t="shared" si="88"/>
        <v>14900</v>
      </c>
      <c r="Q148" s="40"/>
      <c r="R148" s="40">
        <f>0</f>
        <v>0</v>
      </c>
      <c r="S148" s="40"/>
      <c r="T148" s="40">
        <f t="shared" si="89"/>
        <v>366.29166666666663</v>
      </c>
      <c r="U148" s="40"/>
      <c r="V148" s="40">
        <f t="shared" si="78"/>
        <v>366.29166666666663</v>
      </c>
      <c r="W148" s="40"/>
      <c r="X148" s="40">
        <f t="shared" si="79"/>
        <v>14900</v>
      </c>
      <c r="Y148" s="40"/>
      <c r="AA148" s="46">
        <v>4</v>
      </c>
      <c r="AB148" s="46"/>
      <c r="AC148" s="48">
        <f t="shared" si="90"/>
        <v>15224.804856463037</v>
      </c>
      <c r="AD148" s="48"/>
      <c r="AE148" s="48">
        <f t="shared" si="80"/>
        <v>-100.60835957779653</v>
      </c>
      <c r="AF148" s="48"/>
      <c r="AG148" s="48">
        <f t="shared" si="91"/>
        <v>374.27645272138295</v>
      </c>
      <c r="AH148" s="48"/>
      <c r="AI148" s="48">
        <f t="shared" si="81"/>
        <v>273.66809314358642</v>
      </c>
      <c r="AJ148" s="48"/>
      <c r="AK148" s="48">
        <f t="shared" si="82"/>
        <v>15325.413216040834</v>
      </c>
      <c r="AL148" s="48"/>
      <c r="AN148" s="55">
        <v>4</v>
      </c>
      <c r="AO148" s="55"/>
      <c r="AP148" s="57">
        <f t="shared" si="92"/>
        <v>14558.107386438884</v>
      </c>
      <c r="AQ148" s="57"/>
      <c r="AR148" s="57">
        <f t="shared" si="83"/>
        <v>119.61280026187478</v>
      </c>
      <c r="AS148" s="57"/>
      <c r="AT148" s="57">
        <f t="shared" si="93"/>
        <v>357.88680658328923</v>
      </c>
      <c r="AU148" s="57"/>
      <c r="AV148" s="57">
        <f t="shared" si="84"/>
        <v>477.49960684516401</v>
      </c>
      <c r="AW148" s="57"/>
      <c r="AX148" s="57">
        <f t="shared" si="85"/>
        <v>14438.494586177008</v>
      </c>
      <c r="AY148" s="57"/>
    </row>
    <row r="149" spans="1:51" x14ac:dyDescent="0.25">
      <c r="A149" s="27">
        <v>5</v>
      </c>
      <c r="B149" s="27"/>
      <c r="C149" s="31">
        <f t="shared" si="86"/>
        <v>13906.666666666664</v>
      </c>
      <c r="D149" s="31"/>
      <c r="E149" s="31">
        <f t="shared" si="75"/>
        <v>248.33333333333334</v>
      </c>
      <c r="F149" s="31"/>
      <c r="G149" s="31">
        <f t="shared" si="87"/>
        <v>341.87222222222215</v>
      </c>
      <c r="H149" s="31"/>
      <c r="I149" s="31">
        <f t="shared" si="76"/>
        <v>590.20555555555552</v>
      </c>
      <c r="J149" s="31"/>
      <c r="K149" s="31">
        <f t="shared" si="77"/>
        <v>13658.33333333333</v>
      </c>
      <c r="L149" s="31"/>
      <c r="N149" s="37">
        <v>5</v>
      </c>
      <c r="O149" s="37"/>
      <c r="P149" s="39">
        <f t="shared" si="88"/>
        <v>14900</v>
      </c>
      <c r="Q149" s="39"/>
      <c r="R149" s="39">
        <f>0</f>
        <v>0</v>
      </c>
      <c r="S149" s="39"/>
      <c r="T149" s="39">
        <f t="shared" si="89"/>
        <v>366.29166666666663</v>
      </c>
      <c r="U149" s="39"/>
      <c r="V149" s="39">
        <f t="shared" si="78"/>
        <v>366.29166666666663</v>
      </c>
      <c r="W149" s="39"/>
      <c r="X149" s="39">
        <f t="shared" si="79"/>
        <v>14900</v>
      </c>
      <c r="Y149" s="39"/>
      <c r="AA149" s="45">
        <v>5</v>
      </c>
      <c r="AB149" s="45"/>
      <c r="AC149" s="47">
        <f t="shared" si="90"/>
        <v>15325.413216040834</v>
      </c>
      <c r="AD149" s="47"/>
      <c r="AE149" s="47">
        <f t="shared" si="80"/>
        <v>-96.353974460970903</v>
      </c>
      <c r="AF149" s="47"/>
      <c r="AG149" s="47">
        <f t="shared" si="91"/>
        <v>376.74974156100382</v>
      </c>
      <c r="AH149" s="47"/>
      <c r="AI149" s="47">
        <f t="shared" si="81"/>
        <v>280.39576710003291</v>
      </c>
      <c r="AJ149" s="47"/>
      <c r="AK149" s="47">
        <f t="shared" si="82"/>
        <v>15421.767190501805</v>
      </c>
      <c r="AL149" s="47"/>
      <c r="AN149" s="54">
        <v>5</v>
      </c>
      <c r="AO149" s="54"/>
      <c r="AP149" s="56">
        <f t="shared" si="92"/>
        <v>14438.494586177008</v>
      </c>
      <c r="AQ149" s="56"/>
      <c r="AR149" s="56">
        <f t="shared" si="83"/>
        <v>122.55328160164589</v>
      </c>
      <c r="AS149" s="56"/>
      <c r="AT149" s="56">
        <f t="shared" si="93"/>
        <v>354.94632524351812</v>
      </c>
      <c r="AU149" s="56"/>
      <c r="AV149" s="56">
        <f t="shared" si="84"/>
        <v>477.49960684516401</v>
      </c>
      <c r="AW149" s="56"/>
      <c r="AX149" s="56">
        <f t="shared" si="85"/>
        <v>14315.941304575363</v>
      </c>
      <c r="AY149" s="56"/>
    </row>
    <row r="150" spans="1:51" x14ac:dyDescent="0.25">
      <c r="A150" s="28">
        <v>6</v>
      </c>
      <c r="B150" s="28"/>
      <c r="C150" s="32">
        <f t="shared" si="86"/>
        <v>13658.33333333333</v>
      </c>
      <c r="D150" s="32"/>
      <c r="E150" s="32">
        <f t="shared" si="75"/>
        <v>248.33333333333334</v>
      </c>
      <c r="F150" s="32"/>
      <c r="G150" s="32">
        <f t="shared" si="87"/>
        <v>335.76736111111103</v>
      </c>
      <c r="H150" s="32"/>
      <c r="I150" s="32">
        <f t="shared" si="76"/>
        <v>584.10069444444434</v>
      </c>
      <c r="J150" s="32"/>
      <c r="K150" s="32">
        <f t="shared" si="77"/>
        <v>13409.999999999996</v>
      </c>
      <c r="L150" s="32"/>
      <c r="N150" s="38">
        <v>6</v>
      </c>
      <c r="O150" s="38"/>
      <c r="P150" s="40">
        <f t="shared" si="88"/>
        <v>14900</v>
      </c>
      <c r="Q150" s="40"/>
      <c r="R150" s="40">
        <f>0</f>
        <v>0</v>
      </c>
      <c r="S150" s="40"/>
      <c r="T150" s="40">
        <f t="shared" si="89"/>
        <v>366.29166666666663</v>
      </c>
      <c r="U150" s="40"/>
      <c r="V150" s="40">
        <f t="shared" si="78"/>
        <v>366.29166666666663</v>
      </c>
      <c r="W150" s="40"/>
      <c r="X150" s="40">
        <f t="shared" si="79"/>
        <v>14900</v>
      </c>
      <c r="Y150" s="40"/>
      <c r="AA150" s="46">
        <v>6</v>
      </c>
      <c r="AB150" s="46"/>
      <c r="AC150" s="48">
        <f t="shared" si="90"/>
        <v>15421.767190501805</v>
      </c>
      <c r="AD150" s="48"/>
      <c r="AE150" s="48">
        <f t="shared" si="80"/>
        <v>-91.829613725260629</v>
      </c>
      <c r="AF150" s="48"/>
      <c r="AG150" s="48">
        <f t="shared" si="91"/>
        <v>379.11844343316938</v>
      </c>
      <c r="AH150" s="48"/>
      <c r="AI150" s="48">
        <f t="shared" si="81"/>
        <v>287.28882970790875</v>
      </c>
      <c r="AJ150" s="48"/>
      <c r="AK150" s="48">
        <f t="shared" si="82"/>
        <v>15513.596804227065</v>
      </c>
      <c r="AL150" s="48"/>
      <c r="AN150" s="55">
        <v>6</v>
      </c>
      <c r="AO150" s="55"/>
      <c r="AP150" s="57">
        <f t="shared" si="92"/>
        <v>14315.941304575363</v>
      </c>
      <c r="AQ150" s="57"/>
      <c r="AR150" s="57">
        <f t="shared" si="83"/>
        <v>125.56604977435302</v>
      </c>
      <c r="AS150" s="57"/>
      <c r="AT150" s="57">
        <f t="shared" si="93"/>
        <v>351.93355707081099</v>
      </c>
      <c r="AU150" s="57"/>
      <c r="AV150" s="57">
        <f t="shared" si="84"/>
        <v>477.49960684516401</v>
      </c>
      <c r="AW150" s="57"/>
      <c r="AX150" s="57">
        <f t="shared" si="85"/>
        <v>14190.375254801009</v>
      </c>
      <c r="AY150" s="57"/>
    </row>
    <row r="151" spans="1:51" x14ac:dyDescent="0.25">
      <c r="A151" s="27">
        <v>7</v>
      </c>
      <c r="B151" s="27"/>
      <c r="C151" s="31">
        <f t="shared" si="86"/>
        <v>13409.999999999996</v>
      </c>
      <c r="D151" s="31"/>
      <c r="E151" s="31">
        <f t="shared" si="75"/>
        <v>248.33333333333334</v>
      </c>
      <c r="F151" s="31"/>
      <c r="G151" s="31">
        <f t="shared" si="87"/>
        <v>329.66249999999991</v>
      </c>
      <c r="H151" s="31"/>
      <c r="I151" s="31">
        <f t="shared" si="76"/>
        <v>577.99583333333328</v>
      </c>
      <c r="J151" s="31"/>
      <c r="K151" s="31">
        <f t="shared" si="77"/>
        <v>13161.666666666662</v>
      </c>
      <c r="L151" s="31"/>
      <c r="N151" s="37">
        <v>7</v>
      </c>
      <c r="O151" s="37"/>
      <c r="P151" s="39">
        <f t="shared" si="88"/>
        <v>14900</v>
      </c>
      <c r="Q151" s="39"/>
      <c r="R151" s="39">
        <f>0</f>
        <v>0</v>
      </c>
      <c r="S151" s="39"/>
      <c r="T151" s="39">
        <f t="shared" si="89"/>
        <v>366.29166666666663</v>
      </c>
      <c r="U151" s="39"/>
      <c r="V151" s="39">
        <f t="shared" si="78"/>
        <v>366.29166666666663</v>
      </c>
      <c r="W151" s="39"/>
      <c r="X151" s="39">
        <f t="shared" si="79"/>
        <v>14900</v>
      </c>
      <c r="Y151" s="39"/>
      <c r="AA151" s="45">
        <v>7</v>
      </c>
      <c r="AB151" s="45"/>
      <c r="AC151" s="47">
        <f t="shared" si="90"/>
        <v>15513.596804227065</v>
      </c>
      <c r="AD151" s="47"/>
      <c r="AE151" s="47">
        <f t="shared" si="80"/>
        <v>-87.024574665687112</v>
      </c>
      <c r="AF151" s="47"/>
      <c r="AG151" s="47">
        <f t="shared" si="91"/>
        <v>381.37592143724868</v>
      </c>
      <c r="AH151" s="47"/>
      <c r="AI151" s="47">
        <f t="shared" si="81"/>
        <v>294.35134677156157</v>
      </c>
      <c r="AJ151" s="47"/>
      <c r="AK151" s="47">
        <f t="shared" si="82"/>
        <v>15600.621378892753</v>
      </c>
      <c r="AL151" s="47"/>
      <c r="AN151" s="54">
        <v>7</v>
      </c>
      <c r="AO151" s="54"/>
      <c r="AP151" s="56">
        <f t="shared" si="92"/>
        <v>14190.375254801009</v>
      </c>
      <c r="AQ151" s="56"/>
      <c r="AR151" s="56">
        <f t="shared" si="83"/>
        <v>128.65288183130588</v>
      </c>
      <c r="AS151" s="56"/>
      <c r="AT151" s="56">
        <f t="shared" si="93"/>
        <v>348.84672501385813</v>
      </c>
      <c r="AU151" s="56"/>
      <c r="AV151" s="56">
        <f t="shared" si="84"/>
        <v>477.49960684516401</v>
      </c>
      <c r="AW151" s="56"/>
      <c r="AX151" s="56">
        <f t="shared" si="85"/>
        <v>14061.722372969703</v>
      </c>
      <c r="AY151" s="56"/>
    </row>
    <row r="152" spans="1:51" x14ac:dyDescent="0.25">
      <c r="A152" s="28">
        <v>8</v>
      </c>
      <c r="B152" s="28"/>
      <c r="C152" s="32">
        <f t="shared" si="86"/>
        <v>13161.666666666662</v>
      </c>
      <c r="D152" s="32"/>
      <c r="E152" s="32">
        <f t="shared" si="75"/>
        <v>248.33333333333334</v>
      </c>
      <c r="F152" s="32"/>
      <c r="G152" s="32">
        <f t="shared" si="87"/>
        <v>323.55763888888879</v>
      </c>
      <c r="H152" s="32"/>
      <c r="I152" s="32">
        <f t="shared" si="76"/>
        <v>571.8909722222221</v>
      </c>
      <c r="J152" s="32"/>
      <c r="K152" s="32">
        <f t="shared" si="77"/>
        <v>12913.333333333328</v>
      </c>
      <c r="L152" s="32"/>
      <c r="N152" s="38">
        <v>8</v>
      </c>
      <c r="O152" s="38"/>
      <c r="P152" s="40">
        <f t="shared" si="88"/>
        <v>14900</v>
      </c>
      <c r="Q152" s="40"/>
      <c r="R152" s="40">
        <f>0</f>
        <v>0</v>
      </c>
      <c r="S152" s="40"/>
      <c r="T152" s="40">
        <f t="shared" si="89"/>
        <v>366.29166666666663</v>
      </c>
      <c r="U152" s="40"/>
      <c r="V152" s="40">
        <f t="shared" si="78"/>
        <v>366.29166666666663</v>
      </c>
      <c r="W152" s="40"/>
      <c r="X152" s="40">
        <f t="shared" si="79"/>
        <v>14900</v>
      </c>
      <c r="Y152" s="40"/>
      <c r="AA152" s="46">
        <v>8</v>
      </c>
      <c r="AB152" s="46"/>
      <c r="AC152" s="48">
        <f t="shared" si="90"/>
        <v>15600.621378892753</v>
      </c>
      <c r="AD152" s="48"/>
      <c r="AE152" s="48">
        <f t="shared" si="80"/>
        <v>-81.927791518084405</v>
      </c>
      <c r="AF152" s="48"/>
      <c r="AG152" s="48">
        <f t="shared" si="91"/>
        <v>383.51527556444682</v>
      </c>
      <c r="AH152" s="48"/>
      <c r="AI152" s="48">
        <f t="shared" si="81"/>
        <v>301.58748404636242</v>
      </c>
      <c r="AJ152" s="48"/>
      <c r="AK152" s="48">
        <f t="shared" si="82"/>
        <v>15682.549170410837</v>
      </c>
      <c r="AL152" s="48"/>
      <c r="AN152" s="55">
        <v>8</v>
      </c>
      <c r="AO152" s="55"/>
      <c r="AP152" s="57">
        <f t="shared" si="92"/>
        <v>14061.722372969703</v>
      </c>
      <c r="AQ152" s="57"/>
      <c r="AR152" s="57">
        <f t="shared" si="83"/>
        <v>131.8155985096588</v>
      </c>
      <c r="AS152" s="57"/>
      <c r="AT152" s="57">
        <f t="shared" si="93"/>
        <v>345.68400833550521</v>
      </c>
      <c r="AU152" s="57"/>
      <c r="AV152" s="57">
        <f t="shared" si="84"/>
        <v>477.49960684516401</v>
      </c>
      <c r="AW152" s="57"/>
      <c r="AX152" s="57">
        <f t="shared" si="85"/>
        <v>13929.906774460045</v>
      </c>
      <c r="AY152" s="57"/>
    </row>
    <row r="153" spans="1:51" x14ac:dyDescent="0.25">
      <c r="A153" s="27">
        <v>9</v>
      </c>
      <c r="B153" s="27"/>
      <c r="C153" s="31">
        <f t="shared" si="86"/>
        <v>12913.333333333328</v>
      </c>
      <c r="D153" s="31"/>
      <c r="E153" s="31">
        <f t="shared" si="75"/>
        <v>248.33333333333334</v>
      </c>
      <c r="F153" s="31"/>
      <c r="G153" s="31">
        <f t="shared" si="87"/>
        <v>317.45277777777767</v>
      </c>
      <c r="H153" s="31"/>
      <c r="I153" s="31">
        <f t="shared" si="76"/>
        <v>565.78611111111104</v>
      </c>
      <c r="J153" s="31"/>
      <c r="K153" s="31">
        <f t="shared" si="77"/>
        <v>12664.999999999995</v>
      </c>
      <c r="L153" s="31"/>
      <c r="N153" s="37">
        <v>9</v>
      </c>
      <c r="O153" s="37"/>
      <c r="P153" s="39">
        <f t="shared" si="88"/>
        <v>14900</v>
      </c>
      <c r="Q153" s="39"/>
      <c r="R153" s="39">
        <f>0</f>
        <v>0</v>
      </c>
      <c r="S153" s="39"/>
      <c r="T153" s="39">
        <f t="shared" si="89"/>
        <v>366.29166666666663</v>
      </c>
      <c r="U153" s="39"/>
      <c r="V153" s="39">
        <f t="shared" si="78"/>
        <v>366.29166666666663</v>
      </c>
      <c r="W153" s="39"/>
      <c r="X153" s="39">
        <f t="shared" si="79"/>
        <v>14900</v>
      </c>
      <c r="Y153" s="39"/>
      <c r="AA153" s="45">
        <v>9</v>
      </c>
      <c r="AB153" s="45"/>
      <c r="AC153" s="47">
        <f t="shared" si="90"/>
        <v>15682.549170410837</v>
      </c>
      <c r="AD153" s="47"/>
      <c r="AE153" s="47">
        <f t="shared" si="80"/>
        <v>-76.527824076764205</v>
      </c>
      <c r="AF153" s="47"/>
      <c r="AG153" s="47">
        <f t="shared" si="91"/>
        <v>385.52933377259973</v>
      </c>
      <c r="AH153" s="47"/>
      <c r="AI153" s="47">
        <f t="shared" si="81"/>
        <v>309.00150969583552</v>
      </c>
      <c r="AJ153" s="47"/>
      <c r="AK153" s="47">
        <f t="shared" si="82"/>
        <v>15759.076994487601</v>
      </c>
      <c r="AL153" s="47"/>
      <c r="AN153" s="54">
        <v>9</v>
      </c>
      <c r="AO153" s="54"/>
      <c r="AP153" s="56">
        <f t="shared" si="92"/>
        <v>13929.906774460045</v>
      </c>
      <c r="AQ153" s="56"/>
      <c r="AR153" s="56">
        <f t="shared" si="83"/>
        <v>135.05606530635458</v>
      </c>
      <c r="AS153" s="56"/>
      <c r="AT153" s="56">
        <f t="shared" si="93"/>
        <v>342.44354153880943</v>
      </c>
      <c r="AU153" s="56"/>
      <c r="AV153" s="56">
        <f t="shared" si="84"/>
        <v>477.49960684516401</v>
      </c>
      <c r="AW153" s="56"/>
      <c r="AX153" s="56">
        <f t="shared" si="85"/>
        <v>13794.85070915369</v>
      </c>
      <c r="AY153" s="56"/>
    </row>
    <row r="154" spans="1:51" x14ac:dyDescent="0.25">
      <c r="A154" s="28">
        <v>10</v>
      </c>
      <c r="B154" s="28"/>
      <c r="C154" s="32">
        <f t="shared" si="86"/>
        <v>12664.999999999995</v>
      </c>
      <c r="D154" s="32"/>
      <c r="E154" s="32">
        <f t="shared" si="75"/>
        <v>248.33333333333334</v>
      </c>
      <c r="F154" s="32"/>
      <c r="G154" s="32">
        <f t="shared" si="87"/>
        <v>311.34791666666649</v>
      </c>
      <c r="H154" s="32"/>
      <c r="I154" s="32">
        <f t="shared" si="76"/>
        <v>559.68124999999986</v>
      </c>
      <c r="J154" s="32"/>
      <c r="K154" s="32">
        <f t="shared" si="77"/>
        <v>12416.666666666661</v>
      </c>
      <c r="L154" s="32"/>
      <c r="N154" s="38">
        <v>10</v>
      </c>
      <c r="O154" s="38"/>
      <c r="P154" s="40">
        <f t="shared" si="88"/>
        <v>14900</v>
      </c>
      <c r="Q154" s="40"/>
      <c r="R154" s="40">
        <f>0</f>
        <v>0</v>
      </c>
      <c r="S154" s="40"/>
      <c r="T154" s="40">
        <f t="shared" si="89"/>
        <v>366.29166666666663</v>
      </c>
      <c r="U154" s="40"/>
      <c r="V154" s="40">
        <f t="shared" si="78"/>
        <v>366.29166666666663</v>
      </c>
      <c r="W154" s="40"/>
      <c r="X154" s="40">
        <f t="shared" si="79"/>
        <v>14900</v>
      </c>
      <c r="Y154" s="40"/>
      <c r="AA154" s="46">
        <v>10</v>
      </c>
      <c r="AB154" s="46"/>
      <c r="AC154" s="48">
        <f t="shared" si="90"/>
        <v>15759.076994487601</v>
      </c>
      <c r="AD154" s="48"/>
      <c r="AE154" s="48">
        <f t="shared" si="80"/>
        <v>-70.81284597196202</v>
      </c>
      <c r="AF154" s="48"/>
      <c r="AG154" s="48">
        <f t="shared" si="91"/>
        <v>387.41064278115351</v>
      </c>
      <c r="AH154" s="48"/>
      <c r="AI154" s="48">
        <f t="shared" si="81"/>
        <v>316.59779680919149</v>
      </c>
      <c r="AJ154" s="48"/>
      <c r="AK154" s="48">
        <f t="shared" si="82"/>
        <v>15829.889840459564</v>
      </c>
      <c r="AL154" s="48"/>
      <c r="AN154" s="55">
        <v>10</v>
      </c>
      <c r="AO154" s="55"/>
      <c r="AP154" s="57">
        <f t="shared" si="92"/>
        <v>13794.85070915369</v>
      </c>
      <c r="AQ154" s="57"/>
      <c r="AR154" s="57">
        <f t="shared" si="83"/>
        <v>138.37619357846916</v>
      </c>
      <c r="AS154" s="57"/>
      <c r="AT154" s="57">
        <f t="shared" si="93"/>
        <v>339.12341326669485</v>
      </c>
      <c r="AU154" s="57"/>
      <c r="AV154" s="57">
        <f t="shared" si="84"/>
        <v>477.49960684516401</v>
      </c>
      <c r="AW154" s="57"/>
      <c r="AX154" s="57">
        <f t="shared" si="85"/>
        <v>13656.474515575221</v>
      </c>
      <c r="AY154" s="57"/>
    </row>
    <row r="155" spans="1:51" x14ac:dyDescent="0.25">
      <c r="A155" s="27">
        <v>11</v>
      </c>
      <c r="B155" s="27"/>
      <c r="C155" s="31">
        <f t="shared" si="86"/>
        <v>12416.666666666661</v>
      </c>
      <c r="D155" s="31"/>
      <c r="E155" s="31">
        <f t="shared" si="75"/>
        <v>248.33333333333334</v>
      </c>
      <c r="F155" s="31"/>
      <c r="G155" s="31">
        <f t="shared" si="87"/>
        <v>305.24305555555537</v>
      </c>
      <c r="H155" s="31"/>
      <c r="I155" s="31">
        <f t="shared" si="76"/>
        <v>553.57638888888869</v>
      </c>
      <c r="J155" s="31"/>
      <c r="K155" s="31">
        <f t="shared" si="77"/>
        <v>12168.333333333327</v>
      </c>
      <c r="L155" s="31"/>
      <c r="N155" s="37">
        <v>11</v>
      </c>
      <c r="O155" s="37"/>
      <c r="P155" s="39">
        <f t="shared" si="88"/>
        <v>14900</v>
      </c>
      <c r="Q155" s="39"/>
      <c r="R155" s="39">
        <f>0</f>
        <v>0</v>
      </c>
      <c r="S155" s="39"/>
      <c r="T155" s="39">
        <f t="shared" si="89"/>
        <v>366.29166666666663</v>
      </c>
      <c r="U155" s="39"/>
      <c r="V155" s="39">
        <f t="shared" si="78"/>
        <v>366.29166666666663</v>
      </c>
      <c r="W155" s="39"/>
      <c r="X155" s="39">
        <f t="shared" si="79"/>
        <v>14900</v>
      </c>
      <c r="Y155" s="39"/>
      <c r="AA155" s="45">
        <v>11</v>
      </c>
      <c r="AB155" s="45"/>
      <c r="AC155" s="47">
        <f t="shared" si="90"/>
        <v>15829.889840459564</v>
      </c>
      <c r="AD155" s="47"/>
      <c r="AE155" s="47">
        <f t="shared" si="80"/>
        <v>-64.770632597213421</v>
      </c>
      <c r="AF155" s="47"/>
      <c r="AG155" s="47">
        <f t="shared" si="91"/>
        <v>389.15145857796426</v>
      </c>
      <c r="AH155" s="47"/>
      <c r="AI155" s="47">
        <f t="shared" si="81"/>
        <v>324.38082598075084</v>
      </c>
      <c r="AJ155" s="47"/>
      <c r="AK155" s="47">
        <f t="shared" si="82"/>
        <v>15894.660473056778</v>
      </c>
      <c r="AL155" s="47"/>
      <c r="AN155" s="54">
        <v>11</v>
      </c>
      <c r="AO155" s="54"/>
      <c r="AP155" s="56">
        <f t="shared" si="92"/>
        <v>13656.474515575221</v>
      </c>
      <c r="AQ155" s="56"/>
      <c r="AR155" s="56">
        <f t="shared" si="83"/>
        <v>141.77794167060654</v>
      </c>
      <c r="AS155" s="56"/>
      <c r="AT155" s="56">
        <f t="shared" si="93"/>
        <v>335.72166517455747</v>
      </c>
      <c r="AU155" s="56"/>
      <c r="AV155" s="56">
        <f t="shared" si="84"/>
        <v>477.49960684516401</v>
      </c>
      <c r="AW155" s="56"/>
      <c r="AX155" s="56">
        <f t="shared" si="85"/>
        <v>13514.696573904614</v>
      </c>
      <c r="AY155" s="56"/>
    </row>
    <row r="156" spans="1:51" x14ac:dyDescent="0.25">
      <c r="A156" s="28">
        <v>12</v>
      </c>
      <c r="B156" s="28"/>
      <c r="C156" s="32">
        <f t="shared" si="86"/>
        <v>12168.333333333327</v>
      </c>
      <c r="D156" s="32"/>
      <c r="E156" s="32">
        <f t="shared" si="75"/>
        <v>248.33333333333334</v>
      </c>
      <c r="F156" s="32"/>
      <c r="G156" s="32">
        <f t="shared" si="87"/>
        <v>299.13819444444425</v>
      </c>
      <c r="H156" s="32"/>
      <c r="I156" s="32">
        <f t="shared" si="76"/>
        <v>547.47152777777762</v>
      </c>
      <c r="J156" s="32"/>
      <c r="K156" s="32">
        <f t="shared" si="77"/>
        <v>11919.999999999993</v>
      </c>
      <c r="L156" s="32"/>
      <c r="N156" s="38">
        <v>12</v>
      </c>
      <c r="O156" s="38"/>
      <c r="P156" s="40">
        <f t="shared" si="88"/>
        <v>14900</v>
      </c>
      <c r="Q156" s="40"/>
      <c r="R156" s="40">
        <f>0</f>
        <v>0</v>
      </c>
      <c r="S156" s="40"/>
      <c r="T156" s="40">
        <f t="shared" si="89"/>
        <v>366.29166666666663</v>
      </c>
      <c r="U156" s="40"/>
      <c r="V156" s="40">
        <f t="shared" si="78"/>
        <v>366.29166666666663</v>
      </c>
      <c r="W156" s="40"/>
      <c r="X156" s="40">
        <f t="shared" si="79"/>
        <v>14900</v>
      </c>
      <c r="Y156" s="40"/>
      <c r="AA156" s="46">
        <v>12</v>
      </c>
      <c r="AB156" s="46"/>
      <c r="AC156" s="48">
        <f t="shared" si="90"/>
        <v>15894.660473056778</v>
      </c>
      <c r="AD156" s="48"/>
      <c r="AE156" s="48">
        <f t="shared" si="80"/>
        <v>-58.388548676534754</v>
      </c>
      <c r="AF156" s="48"/>
      <c r="AG156" s="48">
        <f t="shared" si="91"/>
        <v>390.74373662931242</v>
      </c>
      <c r="AH156" s="48"/>
      <c r="AI156" s="48">
        <f t="shared" si="81"/>
        <v>332.35518795277767</v>
      </c>
      <c r="AJ156" s="48"/>
      <c r="AK156" s="48">
        <f t="shared" si="82"/>
        <v>15953.049021733312</v>
      </c>
      <c r="AL156" s="48"/>
      <c r="AN156" s="55">
        <v>12</v>
      </c>
      <c r="AO156" s="55"/>
      <c r="AP156" s="57">
        <f t="shared" si="92"/>
        <v>13514.696573904614</v>
      </c>
      <c r="AQ156" s="57"/>
      <c r="AR156" s="57">
        <f t="shared" si="83"/>
        <v>145.26331607000895</v>
      </c>
      <c r="AS156" s="57"/>
      <c r="AT156" s="57">
        <f t="shared" si="93"/>
        <v>332.23629077515506</v>
      </c>
      <c r="AU156" s="57"/>
      <c r="AV156" s="57">
        <f t="shared" si="84"/>
        <v>477.49960684516401</v>
      </c>
      <c r="AW156" s="57"/>
      <c r="AX156" s="57">
        <f t="shared" si="85"/>
        <v>13369.433257834604</v>
      </c>
      <c r="AY156" s="57"/>
    </row>
    <row r="157" spans="1:51" x14ac:dyDescent="0.25">
      <c r="A157" s="27">
        <v>13</v>
      </c>
      <c r="B157" s="27"/>
      <c r="C157" s="31">
        <f t="shared" si="86"/>
        <v>11919.999999999993</v>
      </c>
      <c r="D157" s="31"/>
      <c r="E157" s="31">
        <f t="shared" si="75"/>
        <v>248.33333333333334</v>
      </c>
      <c r="F157" s="31"/>
      <c r="G157" s="31">
        <f t="shared" si="87"/>
        <v>293.03333333333313</v>
      </c>
      <c r="H157" s="31"/>
      <c r="I157" s="31">
        <f t="shared" si="76"/>
        <v>541.36666666666645</v>
      </c>
      <c r="J157" s="31"/>
      <c r="K157" s="31">
        <f t="shared" si="77"/>
        <v>11671.666666666659</v>
      </c>
      <c r="L157" s="31"/>
      <c r="N157" s="37">
        <v>13</v>
      </c>
      <c r="O157" s="37"/>
      <c r="P157" s="39">
        <f t="shared" si="88"/>
        <v>14900</v>
      </c>
      <c r="Q157" s="39"/>
      <c r="R157" s="39">
        <f>0</f>
        <v>0</v>
      </c>
      <c r="S157" s="39"/>
      <c r="T157" s="39">
        <f t="shared" si="89"/>
        <v>366.29166666666663</v>
      </c>
      <c r="U157" s="39"/>
      <c r="V157" s="39">
        <f t="shared" si="78"/>
        <v>366.29166666666663</v>
      </c>
      <c r="W157" s="39"/>
      <c r="X157" s="39">
        <f t="shared" si="79"/>
        <v>14900</v>
      </c>
      <c r="Y157" s="39"/>
      <c r="AA157" s="45">
        <v>13</v>
      </c>
      <c r="AB157" s="45"/>
      <c r="AC157" s="47">
        <f t="shared" si="90"/>
        <v>15953.049021733312</v>
      </c>
      <c r="AD157" s="47"/>
      <c r="AE157" s="47">
        <f t="shared" si="80"/>
        <v>-51.653535460993794</v>
      </c>
      <c r="AF157" s="47"/>
      <c r="AG157" s="47">
        <f t="shared" si="91"/>
        <v>392.17912178427724</v>
      </c>
      <c r="AH157" s="47"/>
      <c r="AI157" s="47">
        <f t="shared" si="81"/>
        <v>340.52558632328345</v>
      </c>
      <c r="AJ157" s="47"/>
      <c r="AK157" s="47">
        <f t="shared" si="82"/>
        <v>16004.702557194305</v>
      </c>
      <c r="AL157" s="47"/>
      <c r="AN157" s="54">
        <v>13</v>
      </c>
      <c r="AO157" s="54"/>
      <c r="AP157" s="56">
        <f t="shared" si="92"/>
        <v>13369.433257834604</v>
      </c>
      <c r="AQ157" s="56"/>
      <c r="AR157" s="56">
        <f t="shared" si="83"/>
        <v>148.83437259006337</v>
      </c>
      <c r="AS157" s="56"/>
      <c r="AT157" s="56">
        <f t="shared" si="93"/>
        <v>328.66523425510064</v>
      </c>
      <c r="AU157" s="56"/>
      <c r="AV157" s="56">
        <f t="shared" si="84"/>
        <v>477.49960684516401</v>
      </c>
      <c r="AW157" s="56"/>
      <c r="AX157" s="56">
        <f t="shared" si="85"/>
        <v>13220.598885244541</v>
      </c>
      <c r="AY157" s="56"/>
    </row>
    <row r="158" spans="1:51" x14ac:dyDescent="0.25">
      <c r="A158" s="28">
        <v>14</v>
      </c>
      <c r="B158" s="28"/>
      <c r="C158" s="32">
        <f t="shared" si="86"/>
        <v>11671.666666666659</v>
      </c>
      <c r="D158" s="32"/>
      <c r="E158" s="32">
        <f t="shared" si="75"/>
        <v>248.33333333333334</v>
      </c>
      <c r="F158" s="32"/>
      <c r="G158" s="32">
        <f t="shared" si="87"/>
        <v>286.92847222222201</v>
      </c>
      <c r="H158" s="32"/>
      <c r="I158" s="32">
        <f t="shared" si="76"/>
        <v>535.26180555555538</v>
      </c>
      <c r="J158" s="32"/>
      <c r="K158" s="32">
        <f t="shared" si="77"/>
        <v>11423.333333333325</v>
      </c>
      <c r="L158" s="32"/>
      <c r="N158" s="38">
        <v>14</v>
      </c>
      <c r="O158" s="38"/>
      <c r="P158" s="40">
        <f t="shared" si="88"/>
        <v>14900</v>
      </c>
      <c r="Q158" s="40"/>
      <c r="R158" s="40">
        <f>0</f>
        <v>0</v>
      </c>
      <c r="S158" s="40"/>
      <c r="T158" s="40">
        <f t="shared" si="89"/>
        <v>366.29166666666663</v>
      </c>
      <c r="U158" s="40"/>
      <c r="V158" s="40">
        <f t="shared" si="78"/>
        <v>366.29166666666663</v>
      </c>
      <c r="W158" s="40"/>
      <c r="X158" s="40">
        <f t="shared" si="79"/>
        <v>14900</v>
      </c>
      <c r="Y158" s="40"/>
      <c r="AA158" s="46">
        <v>14</v>
      </c>
      <c r="AB158" s="46"/>
      <c r="AC158" s="48">
        <f t="shared" si="90"/>
        <v>16004.702557194305</v>
      </c>
      <c r="AD158" s="48"/>
      <c r="AE158" s="48">
        <f t="shared" si="80"/>
        <v>-44.552097543962418</v>
      </c>
      <c r="AF158" s="48"/>
      <c r="AG158" s="48">
        <f t="shared" si="91"/>
        <v>393.44893786436</v>
      </c>
      <c r="AH158" s="48"/>
      <c r="AI158" s="48">
        <f t="shared" si="81"/>
        <v>348.89684032039759</v>
      </c>
      <c r="AJ158" s="48"/>
      <c r="AK158" s="48">
        <f t="shared" si="82"/>
        <v>16049.254654738268</v>
      </c>
      <c r="AL158" s="48"/>
      <c r="AN158" s="55">
        <v>14</v>
      </c>
      <c r="AO158" s="55"/>
      <c r="AP158" s="57">
        <f t="shared" si="92"/>
        <v>13220.598885244541</v>
      </c>
      <c r="AQ158" s="57"/>
      <c r="AR158" s="57">
        <f t="shared" si="83"/>
        <v>152.49321758290239</v>
      </c>
      <c r="AS158" s="57"/>
      <c r="AT158" s="57">
        <f t="shared" si="93"/>
        <v>325.00638926226162</v>
      </c>
      <c r="AU158" s="57"/>
      <c r="AV158" s="57">
        <f t="shared" si="84"/>
        <v>477.49960684516401</v>
      </c>
      <c r="AW158" s="57"/>
      <c r="AX158" s="57">
        <f t="shared" si="85"/>
        <v>13068.105667661639</v>
      </c>
      <c r="AY158" s="57"/>
    </row>
    <row r="159" spans="1:51" x14ac:dyDescent="0.25">
      <c r="A159" s="27">
        <v>15</v>
      </c>
      <c r="B159" s="27"/>
      <c r="C159" s="31">
        <f t="shared" si="86"/>
        <v>11423.333333333325</v>
      </c>
      <c r="D159" s="31"/>
      <c r="E159" s="31">
        <f t="shared" si="75"/>
        <v>248.33333333333334</v>
      </c>
      <c r="F159" s="31"/>
      <c r="G159" s="31">
        <f t="shared" si="87"/>
        <v>280.82361111111089</v>
      </c>
      <c r="H159" s="31"/>
      <c r="I159" s="31">
        <f t="shared" si="76"/>
        <v>529.15694444444421</v>
      </c>
      <c r="J159" s="31"/>
      <c r="K159" s="31">
        <f t="shared" si="77"/>
        <v>11174.999999999991</v>
      </c>
      <c r="L159" s="31"/>
      <c r="N159" s="37">
        <v>15</v>
      </c>
      <c r="O159" s="37"/>
      <c r="P159" s="39">
        <f t="shared" si="88"/>
        <v>14900</v>
      </c>
      <c r="Q159" s="39"/>
      <c r="R159" s="39">
        <f>0</f>
        <v>0</v>
      </c>
      <c r="S159" s="39"/>
      <c r="T159" s="39">
        <f t="shared" si="89"/>
        <v>366.29166666666663</v>
      </c>
      <c r="U159" s="39"/>
      <c r="V159" s="39">
        <f t="shared" si="78"/>
        <v>366.29166666666663</v>
      </c>
      <c r="W159" s="39"/>
      <c r="X159" s="39">
        <f t="shared" si="79"/>
        <v>14900</v>
      </c>
      <c r="Y159" s="39"/>
      <c r="AA159" s="45">
        <v>15</v>
      </c>
      <c r="AB159" s="45"/>
      <c r="AC159" s="47">
        <f t="shared" si="90"/>
        <v>16049.254654738268</v>
      </c>
      <c r="AD159" s="47"/>
      <c r="AE159" s="47">
        <f t="shared" si="80"/>
        <v>-37.070289284041678</v>
      </c>
      <c r="AF159" s="47"/>
      <c r="AG159" s="47">
        <f t="shared" si="91"/>
        <v>394.54417692898238</v>
      </c>
      <c r="AH159" s="47"/>
      <c r="AI159" s="47">
        <f t="shared" si="81"/>
        <v>357.4738876449407</v>
      </c>
      <c r="AJ159" s="47"/>
      <c r="AK159" s="47">
        <f t="shared" si="82"/>
        <v>16086.32494402231</v>
      </c>
      <c r="AL159" s="47"/>
      <c r="AN159" s="54">
        <v>15</v>
      </c>
      <c r="AO159" s="54"/>
      <c r="AP159" s="56">
        <f t="shared" si="92"/>
        <v>13068.105667661639</v>
      </c>
      <c r="AQ159" s="56"/>
      <c r="AR159" s="56">
        <f t="shared" si="83"/>
        <v>156.24200918181538</v>
      </c>
      <c r="AS159" s="56"/>
      <c r="AT159" s="56">
        <f t="shared" si="93"/>
        <v>321.25759766334863</v>
      </c>
      <c r="AU159" s="56"/>
      <c r="AV159" s="56">
        <f t="shared" si="84"/>
        <v>477.49960684516401</v>
      </c>
      <c r="AW159" s="56"/>
      <c r="AX159" s="56">
        <f t="shared" si="85"/>
        <v>12911.863658479824</v>
      </c>
      <c r="AY159" s="56"/>
    </row>
    <row r="160" spans="1:51" x14ac:dyDescent="0.25">
      <c r="A160" s="28">
        <v>16</v>
      </c>
      <c r="B160" s="28"/>
      <c r="C160" s="32">
        <f t="shared" si="86"/>
        <v>11174.999999999991</v>
      </c>
      <c r="D160" s="32"/>
      <c r="E160" s="32">
        <f t="shared" si="75"/>
        <v>248.33333333333334</v>
      </c>
      <c r="F160" s="32"/>
      <c r="G160" s="32">
        <f t="shared" si="87"/>
        <v>274.71874999999977</v>
      </c>
      <c r="H160" s="32"/>
      <c r="I160" s="32">
        <f t="shared" si="76"/>
        <v>523.05208333333314</v>
      </c>
      <c r="J160" s="32"/>
      <c r="K160" s="32">
        <f t="shared" si="77"/>
        <v>10926.666666666657</v>
      </c>
      <c r="L160" s="32"/>
      <c r="N160" s="38">
        <v>16</v>
      </c>
      <c r="O160" s="38"/>
      <c r="P160" s="40">
        <f t="shared" si="88"/>
        <v>14900</v>
      </c>
      <c r="Q160" s="40"/>
      <c r="R160" s="40">
        <f>0</f>
        <v>0</v>
      </c>
      <c r="S160" s="40"/>
      <c r="T160" s="40">
        <f t="shared" si="89"/>
        <v>366.29166666666663</v>
      </c>
      <c r="U160" s="40"/>
      <c r="V160" s="40">
        <f t="shared" si="78"/>
        <v>366.29166666666663</v>
      </c>
      <c r="W160" s="40"/>
      <c r="X160" s="40">
        <f t="shared" si="79"/>
        <v>14900</v>
      </c>
      <c r="Y160" s="40"/>
      <c r="AA160" s="46">
        <v>16</v>
      </c>
      <c r="AB160" s="46"/>
      <c r="AC160" s="48">
        <f t="shared" si="90"/>
        <v>16086.32494402231</v>
      </c>
      <c r="AD160" s="48"/>
      <c r="AE160" s="48">
        <f t="shared" si="80"/>
        <v>-29.193700824336247</v>
      </c>
      <c r="AF160" s="48"/>
      <c r="AG160" s="48">
        <f t="shared" si="91"/>
        <v>395.45548820721507</v>
      </c>
      <c r="AH160" s="48"/>
      <c r="AI160" s="48">
        <f t="shared" si="81"/>
        <v>366.26178738287882</v>
      </c>
      <c r="AJ160" s="48"/>
      <c r="AK160" s="48">
        <f t="shared" si="82"/>
        <v>16115.518644846647</v>
      </c>
      <c r="AL160" s="48"/>
      <c r="AN160" s="55">
        <v>16</v>
      </c>
      <c r="AO160" s="55"/>
      <c r="AP160" s="57">
        <f t="shared" si="92"/>
        <v>12911.863658479824</v>
      </c>
      <c r="AQ160" s="57"/>
      <c r="AR160" s="57">
        <f t="shared" si="83"/>
        <v>160.08295857420165</v>
      </c>
      <c r="AS160" s="57"/>
      <c r="AT160" s="57">
        <f t="shared" si="93"/>
        <v>317.41664827096236</v>
      </c>
      <c r="AU160" s="57"/>
      <c r="AV160" s="57">
        <f t="shared" si="84"/>
        <v>477.49960684516401</v>
      </c>
      <c r="AW160" s="57"/>
      <c r="AX160" s="57">
        <f t="shared" si="85"/>
        <v>12751.780699905623</v>
      </c>
      <c r="AY160" s="57"/>
    </row>
    <row r="161" spans="1:51" x14ac:dyDescent="0.25">
      <c r="A161" s="27">
        <v>17</v>
      </c>
      <c r="B161" s="27"/>
      <c r="C161" s="31">
        <f t="shared" si="86"/>
        <v>10926.666666666657</v>
      </c>
      <c r="D161" s="31"/>
      <c r="E161" s="31">
        <f t="shared" si="75"/>
        <v>248.33333333333334</v>
      </c>
      <c r="F161" s="31"/>
      <c r="G161" s="31">
        <f t="shared" si="87"/>
        <v>268.61388888888865</v>
      </c>
      <c r="H161" s="31"/>
      <c r="I161" s="31">
        <f t="shared" si="76"/>
        <v>516.94722222222197</v>
      </c>
      <c r="J161" s="31"/>
      <c r="K161" s="31">
        <f t="shared" si="77"/>
        <v>10678.333333333323</v>
      </c>
      <c r="L161" s="31"/>
      <c r="N161" s="37">
        <v>17</v>
      </c>
      <c r="O161" s="37"/>
      <c r="P161" s="39">
        <f t="shared" si="88"/>
        <v>14900</v>
      </c>
      <c r="Q161" s="39"/>
      <c r="R161" s="39">
        <f>0</f>
        <v>0</v>
      </c>
      <c r="S161" s="39"/>
      <c r="T161" s="39">
        <f t="shared" si="89"/>
        <v>366.29166666666663</v>
      </c>
      <c r="U161" s="39"/>
      <c r="V161" s="39">
        <f t="shared" si="78"/>
        <v>366.29166666666663</v>
      </c>
      <c r="W161" s="39"/>
      <c r="X161" s="39">
        <f t="shared" si="79"/>
        <v>14900</v>
      </c>
      <c r="Y161" s="39"/>
      <c r="AA161" s="45">
        <v>17</v>
      </c>
      <c r="AB161" s="45"/>
      <c r="AC161" s="47">
        <f t="shared" si="90"/>
        <v>16115.518644846647</v>
      </c>
      <c r="AD161" s="47"/>
      <c r="AE161" s="47">
        <f t="shared" si="80"/>
        <v>-20.907443696438747</v>
      </c>
      <c r="AF161" s="47"/>
      <c r="AG161" s="47">
        <f t="shared" si="91"/>
        <v>396.17316668581338</v>
      </c>
      <c r="AH161" s="47"/>
      <c r="AI161" s="47">
        <f t="shared" si="81"/>
        <v>375.26572298937464</v>
      </c>
      <c r="AJ161" s="47"/>
      <c r="AK161" s="47">
        <f t="shared" si="82"/>
        <v>16136.426088543085</v>
      </c>
      <c r="AL161" s="47"/>
      <c r="AN161" s="54">
        <v>17</v>
      </c>
      <c r="AO161" s="54"/>
      <c r="AP161" s="56">
        <f t="shared" si="92"/>
        <v>12751.780699905623</v>
      </c>
      <c r="AQ161" s="56"/>
      <c r="AR161" s="56">
        <f t="shared" si="83"/>
        <v>164.01833130581747</v>
      </c>
      <c r="AS161" s="56"/>
      <c r="AT161" s="56">
        <f t="shared" si="93"/>
        <v>313.48127553934654</v>
      </c>
      <c r="AU161" s="56"/>
      <c r="AV161" s="56">
        <f t="shared" si="84"/>
        <v>477.49960684516401</v>
      </c>
      <c r="AW161" s="56"/>
      <c r="AX161" s="56">
        <f t="shared" si="85"/>
        <v>12587.762368599806</v>
      </c>
      <c r="AY161" s="56"/>
    </row>
    <row r="162" spans="1:51" x14ac:dyDescent="0.25">
      <c r="A162" s="28">
        <v>18</v>
      </c>
      <c r="B162" s="28"/>
      <c r="C162" s="32">
        <f t="shared" si="86"/>
        <v>10678.333333333323</v>
      </c>
      <c r="D162" s="32"/>
      <c r="E162" s="32">
        <f t="shared" si="75"/>
        <v>248.33333333333334</v>
      </c>
      <c r="F162" s="32"/>
      <c r="G162" s="32">
        <f t="shared" si="87"/>
        <v>262.50902777777753</v>
      </c>
      <c r="H162" s="32"/>
      <c r="I162" s="32">
        <f t="shared" si="76"/>
        <v>510.8423611111109</v>
      </c>
      <c r="J162" s="32"/>
      <c r="K162" s="32">
        <f t="shared" si="77"/>
        <v>10429.999999999989</v>
      </c>
      <c r="L162" s="32"/>
      <c r="N162" s="38">
        <v>18</v>
      </c>
      <c r="O162" s="38"/>
      <c r="P162" s="40">
        <f t="shared" si="88"/>
        <v>14900</v>
      </c>
      <c r="Q162" s="40"/>
      <c r="R162" s="40">
        <f>0</f>
        <v>0</v>
      </c>
      <c r="S162" s="40"/>
      <c r="T162" s="40">
        <f t="shared" si="89"/>
        <v>366.29166666666663</v>
      </c>
      <c r="U162" s="40"/>
      <c r="V162" s="40">
        <f t="shared" si="78"/>
        <v>366.29166666666663</v>
      </c>
      <c r="W162" s="40"/>
      <c r="X162" s="40">
        <f t="shared" si="79"/>
        <v>14900</v>
      </c>
      <c r="Y162" s="40"/>
      <c r="AA162" s="46">
        <v>18</v>
      </c>
      <c r="AB162" s="46"/>
      <c r="AC162" s="48">
        <f t="shared" si="90"/>
        <v>16136.426088543085</v>
      </c>
      <c r="AD162" s="48"/>
      <c r="AE162" s="48">
        <f t="shared" si="80"/>
        <v>-12.196135997153988</v>
      </c>
      <c r="AF162" s="48"/>
      <c r="AG162" s="48">
        <f t="shared" si="91"/>
        <v>396.68714134335079</v>
      </c>
      <c r="AH162" s="48"/>
      <c r="AI162" s="48">
        <f t="shared" si="81"/>
        <v>384.4910053461968</v>
      </c>
      <c r="AJ162" s="48"/>
      <c r="AK162" s="48">
        <f t="shared" si="82"/>
        <v>16148.622224540239</v>
      </c>
      <c r="AL162" s="48"/>
      <c r="AN162" s="55">
        <v>18</v>
      </c>
      <c r="AO162" s="55"/>
      <c r="AP162" s="57">
        <f t="shared" si="92"/>
        <v>12587.762368599806</v>
      </c>
      <c r="AQ162" s="57"/>
      <c r="AR162" s="57">
        <f t="shared" si="83"/>
        <v>168.05044861708546</v>
      </c>
      <c r="AS162" s="57"/>
      <c r="AT162" s="57">
        <f t="shared" si="93"/>
        <v>309.44915822807855</v>
      </c>
      <c r="AU162" s="57"/>
      <c r="AV162" s="57">
        <f t="shared" si="84"/>
        <v>477.49960684516401</v>
      </c>
      <c r="AW162" s="57"/>
      <c r="AX162" s="57">
        <f t="shared" si="85"/>
        <v>12419.711919982721</v>
      </c>
      <c r="AY162" s="57"/>
    </row>
    <row r="163" spans="1:51" x14ac:dyDescent="0.25">
      <c r="A163" s="27">
        <v>19</v>
      </c>
      <c r="B163" s="27"/>
      <c r="C163" s="31">
        <f t="shared" si="86"/>
        <v>10429.999999999989</v>
      </c>
      <c r="D163" s="31"/>
      <c r="E163" s="31">
        <f t="shared" si="75"/>
        <v>248.33333333333334</v>
      </c>
      <c r="F163" s="31"/>
      <c r="G163" s="31">
        <f t="shared" si="87"/>
        <v>256.40416666666641</v>
      </c>
      <c r="H163" s="31"/>
      <c r="I163" s="31">
        <f t="shared" si="76"/>
        <v>504.73749999999973</v>
      </c>
      <c r="J163" s="31"/>
      <c r="K163" s="31">
        <f t="shared" si="77"/>
        <v>10181.666666666655</v>
      </c>
      <c r="L163" s="31"/>
      <c r="N163" s="37">
        <v>19</v>
      </c>
      <c r="O163" s="37"/>
      <c r="P163" s="39">
        <f t="shared" si="88"/>
        <v>14900</v>
      </c>
      <c r="Q163" s="39"/>
      <c r="R163" s="39">
        <f>0</f>
        <v>0</v>
      </c>
      <c r="S163" s="39"/>
      <c r="T163" s="39">
        <f t="shared" si="89"/>
        <v>366.29166666666663</v>
      </c>
      <c r="U163" s="39"/>
      <c r="V163" s="39">
        <f t="shared" si="78"/>
        <v>366.29166666666663</v>
      </c>
      <c r="W163" s="39"/>
      <c r="X163" s="39">
        <f t="shared" si="79"/>
        <v>14900</v>
      </c>
      <c r="Y163" s="39"/>
      <c r="AA163" s="45">
        <v>19</v>
      </c>
      <c r="AB163" s="45"/>
      <c r="AC163" s="47">
        <f t="shared" si="90"/>
        <v>16148.622224540239</v>
      </c>
      <c r="AD163" s="47"/>
      <c r="AE163" s="47">
        <f t="shared" si="80"/>
        <v>-3.0438871256566244</v>
      </c>
      <c r="AF163" s="47"/>
      <c r="AG163" s="47">
        <f t="shared" si="91"/>
        <v>396.9869630199475</v>
      </c>
      <c r="AH163" s="47"/>
      <c r="AI163" s="47">
        <f t="shared" si="81"/>
        <v>393.94307589429087</v>
      </c>
      <c r="AJ163" s="47"/>
      <c r="AK163" s="47">
        <f t="shared" si="82"/>
        <v>16151.666111665896</v>
      </c>
      <c r="AL163" s="47"/>
      <c r="AN163" s="54">
        <v>19</v>
      </c>
      <c r="AO163" s="54"/>
      <c r="AP163" s="56">
        <f t="shared" si="92"/>
        <v>12419.711919982721</v>
      </c>
      <c r="AQ163" s="56"/>
      <c r="AR163" s="56">
        <f t="shared" si="83"/>
        <v>172.18168881225546</v>
      </c>
      <c r="AS163" s="56"/>
      <c r="AT163" s="56">
        <f t="shared" si="93"/>
        <v>305.31791803290855</v>
      </c>
      <c r="AU163" s="56"/>
      <c r="AV163" s="56">
        <f t="shared" si="84"/>
        <v>477.49960684516401</v>
      </c>
      <c r="AW163" s="56"/>
      <c r="AX163" s="56">
        <f t="shared" si="85"/>
        <v>12247.530231170465</v>
      </c>
      <c r="AY163" s="56"/>
    </row>
    <row r="164" spans="1:51" x14ac:dyDescent="0.25">
      <c r="A164" s="28">
        <v>20</v>
      </c>
      <c r="B164" s="28"/>
      <c r="C164" s="32">
        <f t="shared" si="86"/>
        <v>10181.666666666655</v>
      </c>
      <c r="D164" s="32"/>
      <c r="E164" s="32">
        <f t="shared" si="75"/>
        <v>248.33333333333334</v>
      </c>
      <c r="F164" s="32"/>
      <c r="G164" s="32">
        <f t="shared" si="87"/>
        <v>250.29930555555526</v>
      </c>
      <c r="H164" s="32"/>
      <c r="I164" s="32">
        <f t="shared" si="76"/>
        <v>498.63263888888861</v>
      </c>
      <c r="J164" s="32"/>
      <c r="K164" s="32">
        <f t="shared" si="77"/>
        <v>9933.3333333333212</v>
      </c>
      <c r="L164" s="32"/>
      <c r="N164" s="38">
        <v>20</v>
      </c>
      <c r="O164" s="38"/>
      <c r="P164" s="40">
        <f t="shared" si="88"/>
        <v>14900</v>
      </c>
      <c r="Q164" s="40"/>
      <c r="R164" s="40">
        <f>0</f>
        <v>0</v>
      </c>
      <c r="S164" s="40"/>
      <c r="T164" s="40">
        <f t="shared" si="89"/>
        <v>366.29166666666663</v>
      </c>
      <c r="U164" s="40"/>
      <c r="V164" s="40">
        <f t="shared" si="78"/>
        <v>366.29166666666663</v>
      </c>
      <c r="W164" s="40"/>
      <c r="X164" s="40">
        <f t="shared" si="79"/>
        <v>14900</v>
      </c>
      <c r="Y164" s="40"/>
      <c r="AA164" s="46">
        <v>20</v>
      </c>
      <c r="AB164" s="46"/>
      <c r="AC164" s="48">
        <f t="shared" si="90"/>
        <v>16151.666111665896</v>
      </c>
      <c r="AD164" s="48"/>
      <c r="AE164" s="48">
        <f t="shared" si="80"/>
        <v>6.5657179315722942</v>
      </c>
      <c r="AF164" s="48"/>
      <c r="AG164" s="48">
        <f t="shared" si="91"/>
        <v>397.0617919117866</v>
      </c>
      <c r="AH164" s="48"/>
      <c r="AI164" s="48">
        <f t="shared" si="81"/>
        <v>403.62750984335889</v>
      </c>
      <c r="AJ164" s="48"/>
      <c r="AK164" s="48">
        <f t="shared" si="82"/>
        <v>16145.100393734323</v>
      </c>
      <c r="AL164" s="48"/>
      <c r="AN164" s="55">
        <v>20</v>
      </c>
      <c r="AO164" s="55"/>
      <c r="AP164" s="57">
        <f t="shared" si="92"/>
        <v>12247.530231170465</v>
      </c>
      <c r="AQ164" s="57"/>
      <c r="AR164" s="57">
        <f t="shared" si="83"/>
        <v>176.41448866222339</v>
      </c>
      <c r="AS164" s="57"/>
      <c r="AT164" s="57">
        <f t="shared" si="93"/>
        <v>301.08511818294062</v>
      </c>
      <c r="AU164" s="57"/>
      <c r="AV164" s="57">
        <f t="shared" si="84"/>
        <v>477.49960684516401</v>
      </c>
      <c r="AW164" s="57"/>
      <c r="AX164" s="57">
        <f t="shared" si="85"/>
        <v>12071.115742508242</v>
      </c>
      <c r="AY164" s="57"/>
    </row>
    <row r="165" spans="1:51" x14ac:dyDescent="0.25">
      <c r="A165" s="27">
        <v>21</v>
      </c>
      <c r="B165" s="27"/>
      <c r="C165" s="31">
        <f t="shared" si="86"/>
        <v>9933.3333333333212</v>
      </c>
      <c r="D165" s="31"/>
      <c r="E165" s="31">
        <f t="shared" si="75"/>
        <v>248.33333333333334</v>
      </c>
      <c r="F165" s="31"/>
      <c r="G165" s="31">
        <f t="shared" si="87"/>
        <v>244.19444444444414</v>
      </c>
      <c r="H165" s="31"/>
      <c r="I165" s="31">
        <f t="shared" si="76"/>
        <v>492.52777777777749</v>
      </c>
      <c r="J165" s="31"/>
      <c r="K165" s="31">
        <f t="shared" si="77"/>
        <v>9684.9999999999873</v>
      </c>
      <c r="L165" s="31"/>
      <c r="N165" s="37">
        <v>21</v>
      </c>
      <c r="O165" s="37"/>
      <c r="P165" s="39">
        <f t="shared" si="88"/>
        <v>14900</v>
      </c>
      <c r="Q165" s="39"/>
      <c r="R165" s="39">
        <f>0</f>
        <v>0</v>
      </c>
      <c r="S165" s="39"/>
      <c r="T165" s="39">
        <f t="shared" si="89"/>
        <v>366.29166666666663</v>
      </c>
      <c r="U165" s="39"/>
      <c r="V165" s="39">
        <f t="shared" si="78"/>
        <v>366.29166666666663</v>
      </c>
      <c r="W165" s="39"/>
      <c r="X165" s="39">
        <f t="shared" si="79"/>
        <v>14900</v>
      </c>
      <c r="Y165" s="39"/>
      <c r="AA165" s="45">
        <v>21</v>
      </c>
      <c r="AB165" s="45"/>
      <c r="AC165" s="47">
        <f t="shared" si="90"/>
        <v>16145.100393734323</v>
      </c>
      <c r="AD165" s="47"/>
      <c r="AE165" s="47">
        <f t="shared" si="80"/>
        <v>16.649634781039367</v>
      </c>
      <c r="AF165" s="47"/>
      <c r="AG165" s="47">
        <f t="shared" si="91"/>
        <v>396.90038467930208</v>
      </c>
      <c r="AH165" s="47"/>
      <c r="AI165" s="47">
        <f t="shared" si="81"/>
        <v>413.55001946034145</v>
      </c>
      <c r="AJ165" s="47"/>
      <c r="AK165" s="47">
        <f t="shared" si="82"/>
        <v>16128.450758953284</v>
      </c>
      <c r="AL165" s="47"/>
      <c r="AN165" s="54">
        <v>21</v>
      </c>
      <c r="AO165" s="54"/>
      <c r="AP165" s="56">
        <f t="shared" si="92"/>
        <v>12071.115742508242</v>
      </c>
      <c r="AQ165" s="56"/>
      <c r="AR165" s="56">
        <f t="shared" si="83"/>
        <v>180.75134484183639</v>
      </c>
      <c r="AS165" s="56"/>
      <c r="AT165" s="56">
        <f t="shared" si="93"/>
        <v>296.74826200332762</v>
      </c>
      <c r="AU165" s="56"/>
      <c r="AV165" s="56">
        <f t="shared" si="84"/>
        <v>477.49960684516401</v>
      </c>
      <c r="AW165" s="56"/>
      <c r="AX165" s="56">
        <f t="shared" si="85"/>
        <v>11890.364397666406</v>
      </c>
      <c r="AY165" s="56"/>
    </row>
    <row r="166" spans="1:51" x14ac:dyDescent="0.25">
      <c r="A166" s="28">
        <v>22</v>
      </c>
      <c r="B166" s="28"/>
      <c r="C166" s="32">
        <f t="shared" si="86"/>
        <v>9684.9999999999873</v>
      </c>
      <c r="D166" s="32"/>
      <c r="E166" s="32">
        <f t="shared" si="75"/>
        <v>248.33333333333334</v>
      </c>
      <c r="F166" s="32"/>
      <c r="G166" s="32">
        <f t="shared" si="87"/>
        <v>238.089583333333</v>
      </c>
      <c r="H166" s="32"/>
      <c r="I166" s="32">
        <f t="shared" si="76"/>
        <v>486.42291666666631</v>
      </c>
      <c r="J166" s="32"/>
      <c r="K166" s="32">
        <f t="shared" si="77"/>
        <v>9436.6666666666533</v>
      </c>
      <c r="L166" s="32"/>
      <c r="N166" s="38">
        <v>22</v>
      </c>
      <c r="O166" s="38"/>
      <c r="P166" s="40">
        <f t="shared" si="88"/>
        <v>14900</v>
      </c>
      <c r="Q166" s="40"/>
      <c r="R166" s="40">
        <f>0</f>
        <v>0</v>
      </c>
      <c r="S166" s="40"/>
      <c r="T166" s="40">
        <f t="shared" si="89"/>
        <v>366.29166666666663</v>
      </c>
      <c r="U166" s="40"/>
      <c r="V166" s="40">
        <f t="shared" si="78"/>
        <v>366.29166666666663</v>
      </c>
      <c r="W166" s="40"/>
      <c r="X166" s="40">
        <f t="shared" si="79"/>
        <v>14900</v>
      </c>
      <c r="Y166" s="40"/>
      <c r="AA166" s="46">
        <v>22</v>
      </c>
      <c r="AB166" s="46"/>
      <c r="AC166" s="48">
        <f t="shared" si="90"/>
        <v>16128.450758953284</v>
      </c>
      <c r="AD166" s="48"/>
      <c r="AE166" s="48">
        <f t="shared" si="80"/>
        <v>27.225376281140029</v>
      </c>
      <c r="AF166" s="48"/>
      <c r="AG166" s="48">
        <f t="shared" si="91"/>
        <v>396.49108115760157</v>
      </c>
      <c r="AH166" s="48"/>
      <c r="AI166" s="48">
        <f t="shared" si="81"/>
        <v>423.7164574387416</v>
      </c>
      <c r="AJ166" s="48"/>
      <c r="AK166" s="48">
        <f t="shared" si="82"/>
        <v>16101.225382672144</v>
      </c>
      <c r="AL166" s="48"/>
      <c r="AN166" s="55">
        <v>22</v>
      </c>
      <c r="AO166" s="55"/>
      <c r="AP166" s="57">
        <f t="shared" si="92"/>
        <v>11890.364397666406</v>
      </c>
      <c r="AQ166" s="57"/>
      <c r="AR166" s="57">
        <f t="shared" si="83"/>
        <v>185.19481540253156</v>
      </c>
      <c r="AS166" s="57"/>
      <c r="AT166" s="57">
        <f t="shared" si="93"/>
        <v>292.30479144263245</v>
      </c>
      <c r="AU166" s="57"/>
      <c r="AV166" s="57">
        <f t="shared" si="84"/>
        <v>477.49960684516401</v>
      </c>
      <c r="AW166" s="57"/>
      <c r="AX166" s="57">
        <f t="shared" si="85"/>
        <v>11705.169582263874</v>
      </c>
      <c r="AY166" s="57"/>
    </row>
    <row r="167" spans="1:51" x14ac:dyDescent="0.25">
      <c r="A167" s="27">
        <v>23</v>
      </c>
      <c r="B167" s="27"/>
      <c r="C167" s="31">
        <f t="shared" si="86"/>
        <v>9436.6666666666533</v>
      </c>
      <c r="D167" s="31"/>
      <c r="E167" s="31">
        <f t="shared" si="75"/>
        <v>248.33333333333334</v>
      </c>
      <c r="F167" s="31"/>
      <c r="G167" s="31">
        <f t="shared" si="87"/>
        <v>231.98472222222188</v>
      </c>
      <c r="H167" s="31"/>
      <c r="I167" s="31">
        <f t="shared" si="76"/>
        <v>480.31805555555525</v>
      </c>
      <c r="J167" s="31"/>
      <c r="K167" s="31">
        <f t="shared" si="77"/>
        <v>9188.3333333333194</v>
      </c>
      <c r="L167" s="31"/>
      <c r="N167" s="37">
        <v>23</v>
      </c>
      <c r="O167" s="37"/>
      <c r="P167" s="39">
        <f t="shared" si="88"/>
        <v>14900</v>
      </c>
      <c r="Q167" s="39"/>
      <c r="R167" s="39">
        <f>0</f>
        <v>0</v>
      </c>
      <c r="S167" s="39"/>
      <c r="T167" s="39">
        <f t="shared" si="89"/>
        <v>366.29166666666663</v>
      </c>
      <c r="U167" s="39"/>
      <c r="V167" s="39">
        <f t="shared" si="78"/>
        <v>366.29166666666663</v>
      </c>
      <c r="W167" s="39"/>
      <c r="X167" s="39">
        <f t="shared" si="79"/>
        <v>14900</v>
      </c>
      <c r="Y167" s="39"/>
      <c r="AA167" s="45">
        <v>23</v>
      </c>
      <c r="AB167" s="45"/>
      <c r="AC167" s="47">
        <f t="shared" si="90"/>
        <v>16101.225382672144</v>
      </c>
      <c r="AD167" s="47"/>
      <c r="AE167" s="47">
        <f t="shared" si="80"/>
        <v>38.311029693420494</v>
      </c>
      <c r="AF167" s="47"/>
      <c r="AG167" s="47">
        <f t="shared" si="91"/>
        <v>395.82179065735687</v>
      </c>
      <c r="AH167" s="47"/>
      <c r="AI167" s="47">
        <f t="shared" si="81"/>
        <v>434.13282035077737</v>
      </c>
      <c r="AJ167" s="47"/>
      <c r="AK167" s="47">
        <f t="shared" si="82"/>
        <v>16062.914352978723</v>
      </c>
      <c r="AL167" s="47"/>
      <c r="AN167" s="54">
        <v>23</v>
      </c>
      <c r="AO167" s="54"/>
      <c r="AP167" s="56">
        <f t="shared" si="92"/>
        <v>11705.169582263874</v>
      </c>
      <c r="AQ167" s="56"/>
      <c r="AR167" s="56">
        <f t="shared" si="83"/>
        <v>189.74752128117711</v>
      </c>
      <c r="AS167" s="56"/>
      <c r="AT167" s="56">
        <f t="shared" si="93"/>
        <v>287.7520855639869</v>
      </c>
      <c r="AU167" s="56"/>
      <c r="AV167" s="56">
        <f t="shared" si="84"/>
        <v>477.49960684516401</v>
      </c>
      <c r="AW167" s="56"/>
      <c r="AX167" s="56">
        <f t="shared" si="85"/>
        <v>11515.422060982697</v>
      </c>
      <c r="AY167" s="56"/>
    </row>
    <row r="168" spans="1:51" x14ac:dyDescent="0.25">
      <c r="A168" s="28">
        <v>24</v>
      </c>
      <c r="B168" s="28"/>
      <c r="C168" s="32">
        <f t="shared" si="86"/>
        <v>9188.3333333333194</v>
      </c>
      <c r="D168" s="32"/>
      <c r="E168" s="32">
        <f t="shared" si="75"/>
        <v>248.33333333333334</v>
      </c>
      <c r="F168" s="32"/>
      <c r="G168" s="32">
        <f t="shared" si="87"/>
        <v>225.87986111111076</v>
      </c>
      <c r="H168" s="32"/>
      <c r="I168" s="32">
        <f t="shared" si="76"/>
        <v>474.21319444444407</v>
      </c>
      <c r="J168" s="32"/>
      <c r="K168" s="32">
        <f t="shared" si="77"/>
        <v>8939.9999999999854</v>
      </c>
      <c r="L168" s="32"/>
      <c r="N168" s="38">
        <v>24</v>
      </c>
      <c r="O168" s="38"/>
      <c r="P168" s="40">
        <f t="shared" si="88"/>
        <v>14900</v>
      </c>
      <c r="Q168" s="40"/>
      <c r="R168" s="40">
        <f>0</f>
        <v>0</v>
      </c>
      <c r="S168" s="40"/>
      <c r="T168" s="40">
        <f t="shared" si="89"/>
        <v>366.29166666666663</v>
      </c>
      <c r="U168" s="40"/>
      <c r="V168" s="40">
        <f t="shared" si="78"/>
        <v>366.29166666666663</v>
      </c>
      <c r="W168" s="40"/>
      <c r="X168" s="40">
        <f t="shared" si="79"/>
        <v>14900</v>
      </c>
      <c r="Y168" s="40"/>
      <c r="AA168" s="46">
        <v>24</v>
      </c>
      <c r="AB168" s="46"/>
      <c r="AC168" s="48">
        <f t="shared" si="90"/>
        <v>16062.914352978723</v>
      </c>
      <c r="AD168" s="48"/>
      <c r="AE168" s="48">
        <f t="shared" si="80"/>
        <v>49.925274340340422</v>
      </c>
      <c r="AF168" s="48"/>
      <c r="AG168" s="48">
        <f t="shared" si="91"/>
        <v>394.87997784406025</v>
      </c>
      <c r="AH168" s="48"/>
      <c r="AI168" s="48">
        <f t="shared" si="81"/>
        <v>444.80525218440067</v>
      </c>
      <c r="AJ168" s="48"/>
      <c r="AK168" s="48">
        <f t="shared" si="82"/>
        <v>16012.989078638382</v>
      </c>
      <c r="AL168" s="48"/>
      <c r="AN168" s="55">
        <v>24</v>
      </c>
      <c r="AO168" s="55"/>
      <c r="AP168" s="57">
        <f t="shared" si="92"/>
        <v>11515.422060982697</v>
      </c>
      <c r="AQ168" s="57"/>
      <c r="AR168" s="57">
        <f t="shared" si="83"/>
        <v>194.41214784600606</v>
      </c>
      <c r="AS168" s="57"/>
      <c r="AT168" s="57">
        <f t="shared" si="93"/>
        <v>283.08745899915795</v>
      </c>
      <c r="AU168" s="57"/>
      <c r="AV168" s="57">
        <f t="shared" si="84"/>
        <v>477.49960684516401</v>
      </c>
      <c r="AW168" s="57"/>
      <c r="AX168" s="57">
        <f t="shared" si="85"/>
        <v>11321.009913136691</v>
      </c>
      <c r="AY168" s="57"/>
    </row>
    <row r="169" spans="1:51" x14ac:dyDescent="0.25">
      <c r="A169" s="27">
        <v>25</v>
      </c>
      <c r="B169" s="27"/>
      <c r="C169" s="31">
        <f t="shared" si="86"/>
        <v>8939.9999999999854</v>
      </c>
      <c r="D169" s="31"/>
      <c r="E169" s="31">
        <f t="shared" si="75"/>
        <v>248.33333333333334</v>
      </c>
      <c r="F169" s="31"/>
      <c r="G169" s="31">
        <f t="shared" si="87"/>
        <v>219.77499999999964</v>
      </c>
      <c r="H169" s="31"/>
      <c r="I169" s="31">
        <f t="shared" si="76"/>
        <v>468.10833333333301</v>
      </c>
      <c r="J169" s="31"/>
      <c r="K169" s="31">
        <f t="shared" si="77"/>
        <v>8691.6666666666515</v>
      </c>
      <c r="L169" s="31"/>
      <c r="N169" s="37">
        <v>25</v>
      </c>
      <c r="O169" s="37"/>
      <c r="P169" s="39">
        <f t="shared" si="88"/>
        <v>14900</v>
      </c>
      <c r="Q169" s="39"/>
      <c r="R169" s="39">
        <f>0</f>
        <v>0</v>
      </c>
      <c r="S169" s="39"/>
      <c r="T169" s="39">
        <f t="shared" si="89"/>
        <v>366.29166666666663</v>
      </c>
      <c r="U169" s="39"/>
      <c r="V169" s="39">
        <f t="shared" si="78"/>
        <v>366.29166666666663</v>
      </c>
      <c r="W169" s="39"/>
      <c r="X169" s="39">
        <f t="shared" si="79"/>
        <v>14900</v>
      </c>
      <c r="Y169" s="39"/>
      <c r="AA169" s="45">
        <v>25</v>
      </c>
      <c r="AB169" s="45"/>
      <c r="AC169" s="47">
        <f t="shared" si="90"/>
        <v>16012.989078638382</v>
      </c>
      <c r="AD169" s="47"/>
      <c r="AE169" s="47">
        <f t="shared" si="80"/>
        <v>62.087399784073625</v>
      </c>
      <c r="AF169" s="47"/>
      <c r="AG169" s="47">
        <f t="shared" si="91"/>
        <v>393.65264818319355</v>
      </c>
      <c r="AH169" s="47"/>
      <c r="AI169" s="47">
        <f t="shared" si="81"/>
        <v>455.74004796726717</v>
      </c>
      <c r="AJ169" s="47"/>
      <c r="AK169" s="47">
        <f t="shared" si="82"/>
        <v>15950.901678854309</v>
      </c>
      <c r="AL169" s="47"/>
      <c r="AN169" s="54">
        <v>25</v>
      </c>
      <c r="AO169" s="54"/>
      <c r="AP169" s="56">
        <f t="shared" si="92"/>
        <v>11321.009913136691</v>
      </c>
      <c r="AQ169" s="56"/>
      <c r="AR169" s="56">
        <f t="shared" si="83"/>
        <v>199.19144648055368</v>
      </c>
      <c r="AS169" s="56"/>
      <c r="AT169" s="56">
        <f t="shared" si="93"/>
        <v>278.30816036461033</v>
      </c>
      <c r="AU169" s="56"/>
      <c r="AV169" s="56">
        <f t="shared" si="84"/>
        <v>477.49960684516401</v>
      </c>
      <c r="AW169" s="56"/>
      <c r="AX169" s="56">
        <f t="shared" si="85"/>
        <v>11121.818466656137</v>
      </c>
      <c r="AY169" s="56"/>
    </row>
    <row r="170" spans="1:51" x14ac:dyDescent="0.25">
      <c r="A170" s="28">
        <v>26</v>
      </c>
      <c r="B170" s="28"/>
      <c r="C170" s="32">
        <f t="shared" si="86"/>
        <v>8691.6666666666515</v>
      </c>
      <c r="D170" s="32"/>
      <c r="E170" s="32">
        <f t="shared" si="75"/>
        <v>248.33333333333334</v>
      </c>
      <c r="F170" s="32"/>
      <c r="G170" s="32">
        <f t="shared" si="87"/>
        <v>213.67013888888852</v>
      </c>
      <c r="H170" s="32"/>
      <c r="I170" s="32">
        <f t="shared" si="76"/>
        <v>462.00347222222183</v>
      </c>
      <c r="J170" s="32"/>
      <c r="K170" s="32">
        <f t="shared" si="77"/>
        <v>8443.3333333333176</v>
      </c>
      <c r="L170" s="32"/>
      <c r="N170" s="38">
        <v>26</v>
      </c>
      <c r="O170" s="38"/>
      <c r="P170" s="40">
        <f t="shared" si="88"/>
        <v>14900</v>
      </c>
      <c r="Q170" s="40"/>
      <c r="R170" s="40">
        <f>0</f>
        <v>0</v>
      </c>
      <c r="S170" s="40"/>
      <c r="T170" s="40">
        <f t="shared" si="89"/>
        <v>366.29166666666663</v>
      </c>
      <c r="U170" s="40"/>
      <c r="V170" s="40">
        <f t="shared" si="78"/>
        <v>366.29166666666663</v>
      </c>
      <c r="W170" s="40"/>
      <c r="X170" s="40">
        <f t="shared" si="79"/>
        <v>14900</v>
      </c>
      <c r="Y170" s="40"/>
      <c r="AA170" s="46">
        <v>26</v>
      </c>
      <c r="AB170" s="46"/>
      <c r="AC170" s="48">
        <f t="shared" si="90"/>
        <v>15950.901678854309</v>
      </c>
      <c r="AD170" s="48"/>
      <c r="AE170" s="48">
        <f t="shared" si="80"/>
        <v>74.817324541294113</v>
      </c>
      <c r="AF170" s="48"/>
      <c r="AG170" s="48">
        <f t="shared" si="91"/>
        <v>392.12633293850172</v>
      </c>
      <c r="AH170" s="48"/>
      <c r="AI170" s="48">
        <f t="shared" si="81"/>
        <v>466.94365747979583</v>
      </c>
      <c r="AJ170" s="48"/>
      <c r="AK170" s="48">
        <f t="shared" si="82"/>
        <v>15876.084354313014</v>
      </c>
      <c r="AL170" s="48"/>
      <c r="AN170" s="55">
        <v>26</v>
      </c>
      <c r="AO170" s="55"/>
      <c r="AP170" s="57">
        <f t="shared" si="92"/>
        <v>11121.818466656137</v>
      </c>
      <c r="AQ170" s="57"/>
      <c r="AR170" s="57">
        <f t="shared" si="83"/>
        <v>204.08823620653396</v>
      </c>
      <c r="AS170" s="57"/>
      <c r="AT170" s="57">
        <f t="shared" si="93"/>
        <v>273.41137063863005</v>
      </c>
      <c r="AU170" s="57"/>
      <c r="AV170" s="57">
        <f t="shared" si="84"/>
        <v>477.49960684516401</v>
      </c>
      <c r="AW170" s="57"/>
      <c r="AX170" s="57">
        <f t="shared" si="85"/>
        <v>10917.730230449604</v>
      </c>
      <c r="AY170" s="57"/>
    </row>
    <row r="171" spans="1:51" x14ac:dyDescent="0.25">
      <c r="A171" s="27">
        <v>27</v>
      </c>
      <c r="B171" s="27"/>
      <c r="C171" s="31">
        <f t="shared" si="86"/>
        <v>8443.3333333333176</v>
      </c>
      <c r="D171" s="31"/>
      <c r="E171" s="31">
        <f t="shared" si="75"/>
        <v>248.33333333333334</v>
      </c>
      <c r="F171" s="31"/>
      <c r="G171" s="31">
        <f t="shared" si="87"/>
        <v>207.56527777777737</v>
      </c>
      <c r="H171" s="31"/>
      <c r="I171" s="31">
        <f t="shared" si="76"/>
        <v>455.89861111111071</v>
      </c>
      <c r="J171" s="31"/>
      <c r="K171" s="31">
        <f t="shared" si="77"/>
        <v>8194.9999999999836</v>
      </c>
      <c r="L171" s="31"/>
      <c r="N171" s="37">
        <v>27</v>
      </c>
      <c r="O171" s="37"/>
      <c r="P171" s="39">
        <f t="shared" si="88"/>
        <v>14900</v>
      </c>
      <c r="Q171" s="39"/>
      <c r="R171" s="39">
        <f>0</f>
        <v>0</v>
      </c>
      <c r="S171" s="39"/>
      <c r="T171" s="39">
        <f t="shared" si="89"/>
        <v>366.29166666666663</v>
      </c>
      <c r="U171" s="39"/>
      <c r="V171" s="39">
        <f t="shared" si="78"/>
        <v>366.29166666666663</v>
      </c>
      <c r="W171" s="39"/>
      <c r="X171" s="39">
        <f t="shared" si="79"/>
        <v>14900</v>
      </c>
      <c r="Y171" s="39"/>
      <c r="AA171" s="45">
        <v>27</v>
      </c>
      <c r="AB171" s="45"/>
      <c r="AC171" s="47">
        <f t="shared" si="90"/>
        <v>15876.084354313014</v>
      </c>
      <c r="AD171" s="47"/>
      <c r="AE171" s="47">
        <f t="shared" si="80"/>
        <v>88.135615349312616</v>
      </c>
      <c r="AF171" s="47"/>
      <c r="AG171" s="47">
        <f t="shared" si="91"/>
        <v>390.28707371019493</v>
      </c>
      <c r="AH171" s="47"/>
      <c r="AI171" s="47">
        <f t="shared" si="81"/>
        <v>478.42268905950755</v>
      </c>
      <c r="AJ171" s="47"/>
      <c r="AK171" s="47">
        <f t="shared" si="82"/>
        <v>15787.948738963702</v>
      </c>
      <c r="AL171" s="47"/>
      <c r="AN171" s="54">
        <v>27</v>
      </c>
      <c r="AO171" s="54"/>
      <c r="AP171" s="56">
        <f t="shared" si="92"/>
        <v>10917.730230449604</v>
      </c>
      <c r="AQ171" s="56"/>
      <c r="AR171" s="56">
        <f t="shared" si="83"/>
        <v>209.10540534661124</v>
      </c>
      <c r="AS171" s="56"/>
      <c r="AT171" s="56">
        <f t="shared" si="93"/>
        <v>268.39420149855277</v>
      </c>
      <c r="AU171" s="56"/>
      <c r="AV171" s="56">
        <f t="shared" si="84"/>
        <v>477.49960684516401</v>
      </c>
      <c r="AW171" s="56"/>
      <c r="AX171" s="56">
        <f t="shared" si="85"/>
        <v>10708.624825102994</v>
      </c>
      <c r="AY171" s="56"/>
    </row>
    <row r="172" spans="1:51" x14ac:dyDescent="0.25">
      <c r="A172" s="28">
        <v>28</v>
      </c>
      <c r="B172" s="28"/>
      <c r="C172" s="32">
        <f t="shared" si="86"/>
        <v>8194.9999999999836</v>
      </c>
      <c r="D172" s="32"/>
      <c r="E172" s="32">
        <f t="shared" si="75"/>
        <v>248.33333333333334</v>
      </c>
      <c r="F172" s="32"/>
      <c r="G172" s="32">
        <f t="shared" si="87"/>
        <v>201.46041666666625</v>
      </c>
      <c r="H172" s="32"/>
      <c r="I172" s="32">
        <f t="shared" si="76"/>
        <v>449.79374999999959</v>
      </c>
      <c r="J172" s="32"/>
      <c r="K172" s="32">
        <f t="shared" si="77"/>
        <v>7946.6666666666506</v>
      </c>
      <c r="L172" s="32"/>
      <c r="N172" s="38">
        <v>28</v>
      </c>
      <c r="O172" s="38"/>
      <c r="P172" s="40">
        <f t="shared" si="88"/>
        <v>14900</v>
      </c>
      <c r="Q172" s="40"/>
      <c r="R172" s="40">
        <f>0</f>
        <v>0</v>
      </c>
      <c r="S172" s="40"/>
      <c r="T172" s="40">
        <f t="shared" si="89"/>
        <v>366.29166666666663</v>
      </c>
      <c r="U172" s="40"/>
      <c r="V172" s="40">
        <f t="shared" si="78"/>
        <v>366.29166666666663</v>
      </c>
      <c r="W172" s="40"/>
      <c r="X172" s="40">
        <f t="shared" si="79"/>
        <v>14900</v>
      </c>
      <c r="Y172" s="40"/>
      <c r="AA172" s="46">
        <v>28</v>
      </c>
      <c r="AB172" s="46"/>
      <c r="AC172" s="48">
        <f t="shared" si="90"/>
        <v>15787.948738963702</v>
      </c>
      <c r="AD172" s="48"/>
      <c r="AE172" s="48">
        <f t="shared" si="80"/>
        <v>102.06350699936286</v>
      </c>
      <c r="AF172" s="48"/>
      <c r="AG172" s="48">
        <f t="shared" si="91"/>
        <v>388.12040649952434</v>
      </c>
      <c r="AH172" s="48"/>
      <c r="AI172" s="48">
        <f t="shared" si="81"/>
        <v>490.18391349888719</v>
      </c>
      <c r="AJ172" s="48"/>
      <c r="AK172" s="48">
        <f t="shared" si="82"/>
        <v>15685.885231964339</v>
      </c>
      <c r="AL172" s="48"/>
      <c r="AN172" s="55">
        <v>28</v>
      </c>
      <c r="AO172" s="55"/>
      <c r="AP172" s="57">
        <f t="shared" si="92"/>
        <v>10708.624825102994</v>
      </c>
      <c r="AQ172" s="57"/>
      <c r="AR172" s="57">
        <f t="shared" si="83"/>
        <v>214.24591322804878</v>
      </c>
      <c r="AS172" s="57"/>
      <c r="AT172" s="57">
        <f t="shared" si="93"/>
        <v>263.25369361711523</v>
      </c>
      <c r="AU172" s="57"/>
      <c r="AV172" s="57">
        <f t="shared" si="84"/>
        <v>477.49960684516401</v>
      </c>
      <c r="AW172" s="57"/>
      <c r="AX172" s="57">
        <f t="shared" si="85"/>
        <v>10494.378911874945</v>
      </c>
      <c r="AY172" s="57"/>
    </row>
    <row r="173" spans="1:51" x14ac:dyDescent="0.25">
      <c r="A173" s="27">
        <v>29</v>
      </c>
      <c r="B173" s="27"/>
      <c r="C173" s="31">
        <f t="shared" si="86"/>
        <v>7946.6666666666506</v>
      </c>
      <c r="D173" s="31"/>
      <c r="E173" s="31">
        <f t="shared" si="75"/>
        <v>248.33333333333334</v>
      </c>
      <c r="F173" s="31"/>
      <c r="G173" s="31">
        <f t="shared" si="87"/>
        <v>195.35555555555516</v>
      </c>
      <c r="H173" s="31"/>
      <c r="I173" s="31">
        <f t="shared" si="76"/>
        <v>443.68888888888853</v>
      </c>
      <c r="J173" s="31"/>
      <c r="K173" s="31">
        <f t="shared" si="77"/>
        <v>7698.3333333333176</v>
      </c>
      <c r="L173" s="31"/>
      <c r="N173" s="37">
        <v>29</v>
      </c>
      <c r="O173" s="37"/>
      <c r="P173" s="39">
        <f t="shared" si="88"/>
        <v>14900</v>
      </c>
      <c r="Q173" s="39"/>
      <c r="R173" s="39">
        <f>0</f>
        <v>0</v>
      </c>
      <c r="S173" s="39"/>
      <c r="T173" s="39">
        <f t="shared" si="89"/>
        <v>366.29166666666663</v>
      </c>
      <c r="U173" s="39"/>
      <c r="V173" s="39">
        <f t="shared" si="78"/>
        <v>366.29166666666663</v>
      </c>
      <c r="W173" s="39"/>
      <c r="X173" s="39">
        <f t="shared" si="79"/>
        <v>14900</v>
      </c>
      <c r="Y173" s="39"/>
      <c r="AA173" s="45">
        <v>29</v>
      </c>
      <c r="AB173" s="45"/>
      <c r="AC173" s="47">
        <f t="shared" si="90"/>
        <v>15685.885231964339</v>
      </c>
      <c r="AD173" s="47"/>
      <c r="AE173" s="47">
        <f t="shared" si="80"/>
        <v>116.62292275327815</v>
      </c>
      <c r="AF173" s="47"/>
      <c r="AG173" s="47">
        <f t="shared" si="91"/>
        <v>385.61134528578998</v>
      </c>
      <c r="AH173" s="47"/>
      <c r="AI173" s="47">
        <f t="shared" si="81"/>
        <v>502.23426803906813</v>
      </c>
      <c r="AJ173" s="47"/>
      <c r="AK173" s="47">
        <f t="shared" si="82"/>
        <v>15569.262309211061</v>
      </c>
      <c r="AL173" s="47"/>
      <c r="AN173" s="54">
        <v>29</v>
      </c>
      <c r="AO173" s="54"/>
      <c r="AP173" s="56">
        <f t="shared" si="92"/>
        <v>10494.378911874945</v>
      </c>
      <c r="AQ173" s="56"/>
      <c r="AR173" s="56">
        <f t="shared" si="83"/>
        <v>219.5127919282383</v>
      </c>
      <c r="AS173" s="56"/>
      <c r="AT173" s="56">
        <f t="shared" si="93"/>
        <v>257.98681491692571</v>
      </c>
      <c r="AU173" s="56"/>
      <c r="AV173" s="56">
        <f t="shared" si="84"/>
        <v>477.49960684516401</v>
      </c>
      <c r="AW173" s="56"/>
      <c r="AX173" s="56">
        <f t="shared" si="85"/>
        <v>10274.866119946706</v>
      </c>
      <c r="AY173" s="56"/>
    </row>
    <row r="174" spans="1:51" x14ac:dyDescent="0.25">
      <c r="A174" s="28">
        <v>30</v>
      </c>
      <c r="B174" s="28"/>
      <c r="C174" s="32">
        <f t="shared" si="86"/>
        <v>7698.3333333333176</v>
      </c>
      <c r="D174" s="32"/>
      <c r="E174" s="32">
        <f t="shared" si="75"/>
        <v>248.33333333333334</v>
      </c>
      <c r="F174" s="32"/>
      <c r="G174" s="32">
        <f t="shared" si="87"/>
        <v>189.25069444444404</v>
      </c>
      <c r="H174" s="32"/>
      <c r="I174" s="32">
        <f t="shared" si="76"/>
        <v>437.58402777777735</v>
      </c>
      <c r="J174" s="32"/>
      <c r="K174" s="32">
        <f t="shared" si="77"/>
        <v>7449.9999999999845</v>
      </c>
      <c r="L174" s="32"/>
      <c r="N174" s="38">
        <v>30</v>
      </c>
      <c r="O174" s="38"/>
      <c r="P174" s="40">
        <f t="shared" si="88"/>
        <v>14900</v>
      </c>
      <c r="Q174" s="40"/>
      <c r="R174" s="40">
        <f>0</f>
        <v>0</v>
      </c>
      <c r="S174" s="40"/>
      <c r="T174" s="40">
        <f t="shared" si="89"/>
        <v>366.29166666666663</v>
      </c>
      <c r="U174" s="40"/>
      <c r="V174" s="40">
        <f t="shared" si="78"/>
        <v>366.29166666666663</v>
      </c>
      <c r="W174" s="40"/>
      <c r="X174" s="40">
        <f t="shared" si="79"/>
        <v>14900</v>
      </c>
      <c r="Y174" s="40"/>
      <c r="AA174" s="46">
        <v>30</v>
      </c>
      <c r="AB174" s="46"/>
      <c r="AC174" s="48">
        <f t="shared" si="90"/>
        <v>15569.262309211061</v>
      </c>
      <c r="AD174" s="48"/>
      <c r="AE174" s="48">
        <f t="shared" si="80"/>
        <v>131.83649536025678</v>
      </c>
      <c r="AF174" s="48"/>
      <c r="AG174" s="48">
        <f t="shared" si="91"/>
        <v>382.74436510143858</v>
      </c>
      <c r="AH174" s="48"/>
      <c r="AI174" s="48">
        <f t="shared" si="81"/>
        <v>514.58086046169535</v>
      </c>
      <c r="AJ174" s="48"/>
      <c r="AK174" s="48">
        <f t="shared" si="82"/>
        <v>15437.425813850805</v>
      </c>
      <c r="AL174" s="48"/>
      <c r="AN174" s="55">
        <v>30</v>
      </c>
      <c r="AO174" s="55"/>
      <c r="AP174" s="57">
        <f t="shared" si="92"/>
        <v>10274.866119946706</v>
      </c>
      <c r="AQ174" s="57"/>
      <c r="AR174" s="57">
        <f t="shared" si="83"/>
        <v>224.90914806314083</v>
      </c>
      <c r="AS174" s="57"/>
      <c r="AT174" s="57">
        <f t="shared" si="93"/>
        <v>252.59045878202318</v>
      </c>
      <c r="AU174" s="57"/>
      <c r="AV174" s="57">
        <f t="shared" si="84"/>
        <v>477.49960684516401</v>
      </c>
      <c r="AW174" s="57"/>
      <c r="AX174" s="57">
        <f t="shared" si="85"/>
        <v>10049.956971883565</v>
      </c>
      <c r="AY174" s="57"/>
    </row>
    <row r="175" spans="1:51" x14ac:dyDescent="0.25">
      <c r="A175" s="27">
        <v>31</v>
      </c>
      <c r="B175" s="27"/>
      <c r="C175" s="31">
        <f t="shared" si="86"/>
        <v>7449.9999999999845</v>
      </c>
      <c r="D175" s="31"/>
      <c r="E175" s="31">
        <f t="shared" si="75"/>
        <v>248.33333333333334</v>
      </c>
      <c r="F175" s="31"/>
      <c r="G175" s="31">
        <f t="shared" si="87"/>
        <v>183.14583333333294</v>
      </c>
      <c r="H175" s="31"/>
      <c r="I175" s="31">
        <f t="shared" si="76"/>
        <v>431.47916666666629</v>
      </c>
      <c r="J175" s="31"/>
      <c r="K175" s="31">
        <f t="shared" si="77"/>
        <v>7201.6666666666515</v>
      </c>
      <c r="L175" s="31"/>
      <c r="N175" s="37">
        <v>31</v>
      </c>
      <c r="O175" s="37"/>
      <c r="P175" s="39">
        <f t="shared" si="88"/>
        <v>14900</v>
      </c>
      <c r="Q175" s="39"/>
      <c r="R175" s="39">
        <f>0</f>
        <v>0</v>
      </c>
      <c r="S175" s="39"/>
      <c r="T175" s="39">
        <f t="shared" si="89"/>
        <v>366.29166666666663</v>
      </c>
      <c r="U175" s="39"/>
      <c r="V175" s="39">
        <f t="shared" si="78"/>
        <v>366.29166666666663</v>
      </c>
      <c r="W175" s="39"/>
      <c r="X175" s="39">
        <f t="shared" si="79"/>
        <v>14900</v>
      </c>
      <c r="Y175" s="39"/>
      <c r="AA175" s="45">
        <v>31</v>
      </c>
      <c r="AB175" s="45"/>
      <c r="AC175" s="47">
        <f t="shared" si="90"/>
        <v>15437.425813850805</v>
      </c>
      <c r="AD175" s="47"/>
      <c r="AE175" s="47">
        <f t="shared" si="80"/>
        <v>147.72758869087994</v>
      </c>
      <c r="AF175" s="47"/>
      <c r="AG175" s="47">
        <f t="shared" si="91"/>
        <v>379.50338459049891</v>
      </c>
      <c r="AH175" s="47"/>
      <c r="AI175" s="47">
        <f t="shared" si="81"/>
        <v>527.23097328137885</v>
      </c>
      <c r="AJ175" s="47"/>
      <c r="AK175" s="47">
        <f t="shared" si="82"/>
        <v>15289.698225159926</v>
      </c>
      <c r="AL175" s="47"/>
      <c r="AN175" s="54">
        <v>31</v>
      </c>
      <c r="AO175" s="54"/>
      <c r="AP175" s="56">
        <f t="shared" si="92"/>
        <v>10049.956971883565</v>
      </c>
      <c r="AQ175" s="56"/>
      <c r="AR175" s="56">
        <f t="shared" si="83"/>
        <v>230.43816461969305</v>
      </c>
      <c r="AS175" s="56"/>
      <c r="AT175" s="56">
        <f t="shared" si="93"/>
        <v>247.06144222547096</v>
      </c>
      <c r="AU175" s="56"/>
      <c r="AV175" s="56">
        <f t="shared" si="84"/>
        <v>477.49960684516401</v>
      </c>
      <c r="AW175" s="56"/>
      <c r="AX175" s="56">
        <f t="shared" si="85"/>
        <v>9819.5188072638721</v>
      </c>
      <c r="AY175" s="56"/>
    </row>
    <row r="176" spans="1:51" x14ac:dyDescent="0.25">
      <c r="A176" s="28">
        <v>32</v>
      </c>
      <c r="B176" s="28"/>
      <c r="C176" s="32">
        <f t="shared" si="86"/>
        <v>7201.6666666666515</v>
      </c>
      <c r="D176" s="32"/>
      <c r="E176" s="32">
        <f t="shared" si="75"/>
        <v>248.33333333333334</v>
      </c>
      <c r="F176" s="32"/>
      <c r="G176" s="32">
        <f t="shared" si="87"/>
        <v>177.04097222222185</v>
      </c>
      <c r="H176" s="32"/>
      <c r="I176" s="32">
        <f t="shared" si="76"/>
        <v>425.37430555555522</v>
      </c>
      <c r="J176" s="32"/>
      <c r="K176" s="32">
        <f t="shared" si="77"/>
        <v>6953.3333333333185</v>
      </c>
      <c r="L176" s="32"/>
      <c r="N176" s="38">
        <v>32</v>
      </c>
      <c r="O176" s="38"/>
      <c r="P176" s="40">
        <f t="shared" si="88"/>
        <v>14900</v>
      </c>
      <c r="Q176" s="40"/>
      <c r="R176" s="40">
        <f>0</f>
        <v>0</v>
      </c>
      <c r="S176" s="40"/>
      <c r="T176" s="40">
        <f t="shared" si="89"/>
        <v>366.29166666666663</v>
      </c>
      <c r="U176" s="40"/>
      <c r="V176" s="40">
        <f t="shared" si="78"/>
        <v>366.29166666666663</v>
      </c>
      <c r="W176" s="40"/>
      <c r="X176" s="40">
        <f t="shared" si="79"/>
        <v>14900</v>
      </c>
      <c r="Y176" s="40"/>
      <c r="AA176" s="46">
        <v>32</v>
      </c>
      <c r="AB176" s="46"/>
      <c r="AC176" s="48">
        <f t="shared" si="90"/>
        <v>15289.698225159926</v>
      </c>
      <c r="AD176" s="48"/>
      <c r="AE176" s="48">
        <f t="shared" si="80"/>
        <v>164.32032000603118</v>
      </c>
      <c r="AF176" s="48"/>
      <c r="AG176" s="48">
        <f t="shared" si="91"/>
        <v>375.8717480351815</v>
      </c>
      <c r="AH176" s="48"/>
      <c r="AI176" s="48">
        <f t="shared" si="81"/>
        <v>540.19206804121268</v>
      </c>
      <c r="AJ176" s="48"/>
      <c r="AK176" s="48">
        <f t="shared" si="82"/>
        <v>15125.377905153895</v>
      </c>
      <c r="AL176" s="48"/>
      <c r="AN176" s="55">
        <v>32</v>
      </c>
      <c r="AO176" s="55"/>
      <c r="AP176" s="57">
        <f t="shared" si="92"/>
        <v>9819.5188072638721</v>
      </c>
      <c r="AQ176" s="57"/>
      <c r="AR176" s="57">
        <f t="shared" si="83"/>
        <v>236.10310283326049</v>
      </c>
      <c r="AS176" s="57"/>
      <c r="AT176" s="57">
        <f t="shared" si="93"/>
        <v>241.39650401190352</v>
      </c>
      <c r="AU176" s="57"/>
      <c r="AV176" s="57">
        <f t="shared" si="84"/>
        <v>477.49960684516401</v>
      </c>
      <c r="AW176" s="57"/>
      <c r="AX176" s="57">
        <f t="shared" si="85"/>
        <v>9583.4157044306121</v>
      </c>
      <c r="AY176" s="57"/>
    </row>
    <row r="177" spans="1:51" x14ac:dyDescent="0.25">
      <c r="A177" s="27">
        <v>33</v>
      </c>
      <c r="B177" s="27"/>
      <c r="C177" s="31">
        <f t="shared" si="86"/>
        <v>6953.3333333333185</v>
      </c>
      <c r="D177" s="31"/>
      <c r="E177" s="31">
        <f t="shared" si="75"/>
        <v>248.33333333333334</v>
      </c>
      <c r="F177" s="31"/>
      <c r="G177" s="31">
        <f t="shared" si="87"/>
        <v>170.93611111111073</v>
      </c>
      <c r="H177" s="31"/>
      <c r="I177" s="31">
        <f t="shared" si="76"/>
        <v>419.26944444444405</v>
      </c>
      <c r="J177" s="31"/>
      <c r="K177" s="31">
        <f t="shared" si="77"/>
        <v>6704.9999999999854</v>
      </c>
      <c r="L177" s="31"/>
      <c r="N177" s="37">
        <v>33</v>
      </c>
      <c r="O177" s="37"/>
      <c r="P177" s="39">
        <f t="shared" si="88"/>
        <v>14900</v>
      </c>
      <c r="Q177" s="39"/>
      <c r="R177" s="39">
        <f>0</f>
        <v>0</v>
      </c>
      <c r="S177" s="39"/>
      <c r="T177" s="39">
        <f t="shared" si="89"/>
        <v>366.29166666666663</v>
      </c>
      <c r="U177" s="39"/>
      <c r="V177" s="39">
        <f t="shared" si="78"/>
        <v>366.29166666666663</v>
      </c>
      <c r="W177" s="39"/>
      <c r="X177" s="39">
        <f t="shared" si="79"/>
        <v>14900</v>
      </c>
      <c r="Y177" s="39"/>
      <c r="AA177" s="45">
        <v>33</v>
      </c>
      <c r="AB177" s="45"/>
      <c r="AC177" s="47">
        <f t="shared" si="90"/>
        <v>15125.377905153895</v>
      </c>
      <c r="AD177" s="47"/>
      <c r="AE177" s="47">
        <f t="shared" si="80"/>
        <v>181.63958287885936</v>
      </c>
      <c r="AF177" s="47"/>
      <c r="AG177" s="47">
        <f t="shared" si="91"/>
        <v>371.83220683503322</v>
      </c>
      <c r="AH177" s="47"/>
      <c r="AI177" s="47">
        <f t="shared" si="81"/>
        <v>553.47178971389258</v>
      </c>
      <c r="AJ177" s="47"/>
      <c r="AK177" s="47">
        <f t="shared" si="82"/>
        <v>14943.738322275036</v>
      </c>
      <c r="AL177" s="47"/>
      <c r="AN177" s="54">
        <v>33</v>
      </c>
      <c r="AO177" s="54"/>
      <c r="AP177" s="56">
        <f t="shared" si="92"/>
        <v>9583.4157044306121</v>
      </c>
      <c r="AQ177" s="56"/>
      <c r="AR177" s="56">
        <f t="shared" si="83"/>
        <v>241.9073041112448</v>
      </c>
      <c r="AS177" s="56"/>
      <c r="AT177" s="56">
        <f t="shared" si="93"/>
        <v>235.59230273391921</v>
      </c>
      <c r="AU177" s="56"/>
      <c r="AV177" s="56">
        <f t="shared" si="84"/>
        <v>477.49960684516401</v>
      </c>
      <c r="AW177" s="56"/>
      <c r="AX177" s="56">
        <f t="shared" si="85"/>
        <v>9341.5084003193679</v>
      </c>
      <c r="AY177" s="56"/>
    </row>
    <row r="178" spans="1:51" x14ac:dyDescent="0.25">
      <c r="A178" s="28">
        <v>34</v>
      </c>
      <c r="B178" s="28"/>
      <c r="C178" s="32">
        <f t="shared" si="86"/>
        <v>6704.9999999999854</v>
      </c>
      <c r="D178" s="32"/>
      <c r="E178" s="32">
        <f t="shared" si="75"/>
        <v>248.33333333333334</v>
      </c>
      <c r="F178" s="32"/>
      <c r="G178" s="32">
        <f t="shared" si="87"/>
        <v>164.83124999999964</v>
      </c>
      <c r="H178" s="32"/>
      <c r="I178" s="32">
        <f t="shared" si="76"/>
        <v>413.16458333333298</v>
      </c>
      <c r="J178" s="32"/>
      <c r="K178" s="32">
        <f t="shared" si="77"/>
        <v>6456.6666666666524</v>
      </c>
      <c r="L178" s="32"/>
      <c r="N178" s="38">
        <v>34</v>
      </c>
      <c r="O178" s="38"/>
      <c r="P178" s="40">
        <f t="shared" si="88"/>
        <v>14900</v>
      </c>
      <c r="Q178" s="40"/>
      <c r="R178" s="40">
        <f>0</f>
        <v>0</v>
      </c>
      <c r="S178" s="40"/>
      <c r="T178" s="40">
        <f t="shared" si="89"/>
        <v>366.29166666666663</v>
      </c>
      <c r="U178" s="40"/>
      <c r="V178" s="40">
        <f t="shared" si="78"/>
        <v>366.29166666666663</v>
      </c>
      <c r="W178" s="40"/>
      <c r="X178" s="40">
        <f t="shared" si="79"/>
        <v>14900</v>
      </c>
      <c r="Y178" s="40"/>
      <c r="AA178" s="46">
        <v>34</v>
      </c>
      <c r="AB178" s="46"/>
      <c r="AC178" s="48">
        <f t="shared" si="90"/>
        <v>14943.738322275036</v>
      </c>
      <c r="AD178" s="48"/>
      <c r="AE178" s="48">
        <f t="shared" si="80"/>
        <v>199.71107078843119</v>
      </c>
      <c r="AF178" s="48"/>
      <c r="AG178" s="48">
        <f t="shared" si="91"/>
        <v>367.3669004225946</v>
      </c>
      <c r="AH178" s="48"/>
      <c r="AI178" s="48">
        <f t="shared" si="81"/>
        <v>567.07797121102578</v>
      </c>
      <c r="AJ178" s="48"/>
      <c r="AK178" s="48">
        <f t="shared" si="82"/>
        <v>14744.027251486605</v>
      </c>
      <c r="AL178" s="48"/>
      <c r="AN178" s="55">
        <v>34</v>
      </c>
      <c r="AO178" s="55"/>
      <c r="AP178" s="57">
        <f t="shared" si="92"/>
        <v>9341.5084003193679</v>
      </c>
      <c r="AQ178" s="57"/>
      <c r="AR178" s="57">
        <f t="shared" si="83"/>
        <v>247.85419200397956</v>
      </c>
      <c r="AS178" s="57"/>
      <c r="AT178" s="57">
        <f t="shared" si="93"/>
        <v>229.64541484118445</v>
      </c>
      <c r="AU178" s="57"/>
      <c r="AV178" s="57">
        <f t="shared" si="84"/>
        <v>477.49960684516401</v>
      </c>
      <c r="AW178" s="57"/>
      <c r="AX178" s="57">
        <f t="shared" si="85"/>
        <v>9093.654208315389</v>
      </c>
      <c r="AY178" s="57"/>
    </row>
    <row r="179" spans="1:51" x14ac:dyDescent="0.25">
      <c r="A179" s="27">
        <v>35</v>
      </c>
      <c r="B179" s="27"/>
      <c r="C179" s="31">
        <f t="shared" si="86"/>
        <v>6456.6666666666524</v>
      </c>
      <c r="D179" s="31"/>
      <c r="E179" s="31">
        <f t="shared" si="75"/>
        <v>248.33333333333334</v>
      </c>
      <c r="F179" s="31"/>
      <c r="G179" s="31">
        <f t="shared" si="87"/>
        <v>158.72638888888852</v>
      </c>
      <c r="H179" s="31"/>
      <c r="I179" s="31">
        <f t="shared" si="76"/>
        <v>407.05972222222186</v>
      </c>
      <c r="J179" s="31"/>
      <c r="K179" s="31">
        <f t="shared" si="77"/>
        <v>6208.3333333333194</v>
      </c>
      <c r="L179" s="31"/>
      <c r="N179" s="37">
        <v>35</v>
      </c>
      <c r="O179" s="37"/>
      <c r="P179" s="39">
        <f t="shared" si="88"/>
        <v>14900</v>
      </c>
      <c r="Q179" s="39"/>
      <c r="R179" s="39">
        <f>0</f>
        <v>0</v>
      </c>
      <c r="S179" s="39"/>
      <c r="T179" s="39">
        <f t="shared" si="89"/>
        <v>366.29166666666663</v>
      </c>
      <c r="U179" s="39"/>
      <c r="V179" s="39">
        <f t="shared" si="78"/>
        <v>366.29166666666663</v>
      </c>
      <c r="W179" s="39"/>
      <c r="X179" s="39">
        <f t="shared" si="79"/>
        <v>14900</v>
      </c>
      <c r="Y179" s="39"/>
      <c r="AA179" s="45">
        <v>35</v>
      </c>
      <c r="AB179" s="45"/>
      <c r="AC179" s="47">
        <f t="shared" si="90"/>
        <v>14744.027251486605</v>
      </c>
      <c r="AD179" s="47"/>
      <c r="AE179" s="47">
        <f t="shared" si="80"/>
        <v>218.56130140425125</v>
      </c>
      <c r="AF179" s="47"/>
      <c r="AG179" s="47">
        <f t="shared" si="91"/>
        <v>362.45733659904568</v>
      </c>
      <c r="AH179" s="47"/>
      <c r="AI179" s="47">
        <f t="shared" si="81"/>
        <v>581.01863800329693</v>
      </c>
      <c r="AJ179" s="47"/>
      <c r="AK179" s="47">
        <f t="shared" si="82"/>
        <v>14525.465950082353</v>
      </c>
      <c r="AL179" s="47"/>
      <c r="AN179" s="54">
        <v>35</v>
      </c>
      <c r="AO179" s="54"/>
      <c r="AP179" s="56">
        <f t="shared" si="92"/>
        <v>9093.654208315389</v>
      </c>
      <c r="AQ179" s="56"/>
      <c r="AR179" s="56">
        <f t="shared" si="83"/>
        <v>253.94727422407738</v>
      </c>
      <c r="AS179" s="56"/>
      <c r="AT179" s="56">
        <f t="shared" si="93"/>
        <v>223.55233262108663</v>
      </c>
      <c r="AU179" s="56"/>
      <c r="AV179" s="56">
        <f t="shared" si="84"/>
        <v>477.49960684516401</v>
      </c>
      <c r="AW179" s="56"/>
      <c r="AX179" s="56">
        <f t="shared" si="85"/>
        <v>8839.7069340913113</v>
      </c>
      <c r="AY179" s="56"/>
    </row>
    <row r="180" spans="1:51" x14ac:dyDescent="0.25">
      <c r="A180" s="28">
        <v>36</v>
      </c>
      <c r="B180" s="28"/>
      <c r="C180" s="32">
        <f t="shared" si="86"/>
        <v>6208.3333333333194</v>
      </c>
      <c r="D180" s="32"/>
      <c r="E180" s="32">
        <f t="shared" si="75"/>
        <v>248.33333333333334</v>
      </c>
      <c r="F180" s="32"/>
      <c r="G180" s="32">
        <f t="shared" si="87"/>
        <v>152.62152777777743</v>
      </c>
      <c r="H180" s="32"/>
      <c r="I180" s="32">
        <f t="shared" si="76"/>
        <v>400.95486111111074</v>
      </c>
      <c r="J180" s="32"/>
      <c r="K180" s="32">
        <f t="shared" si="77"/>
        <v>5959.9999999999864</v>
      </c>
      <c r="L180" s="32"/>
      <c r="N180" s="38">
        <v>36</v>
      </c>
      <c r="O180" s="38"/>
      <c r="P180" s="40">
        <f t="shared" si="88"/>
        <v>14900</v>
      </c>
      <c r="Q180" s="40"/>
      <c r="R180" s="40">
        <f>0</f>
        <v>0</v>
      </c>
      <c r="S180" s="40"/>
      <c r="T180" s="40">
        <f t="shared" si="89"/>
        <v>366.29166666666663</v>
      </c>
      <c r="U180" s="40"/>
      <c r="V180" s="40">
        <f t="shared" si="78"/>
        <v>366.29166666666663</v>
      </c>
      <c r="W180" s="40"/>
      <c r="X180" s="40">
        <f t="shared" si="79"/>
        <v>14900</v>
      </c>
      <c r="Y180" s="40"/>
      <c r="AA180" s="46">
        <v>36</v>
      </c>
      <c r="AB180" s="46"/>
      <c r="AC180" s="48">
        <f t="shared" si="90"/>
        <v>14525.465950082353</v>
      </c>
      <c r="AD180" s="48"/>
      <c r="AE180" s="48">
        <f t="shared" si="80"/>
        <v>238.21764158135346</v>
      </c>
      <c r="AF180" s="48"/>
      <c r="AG180" s="48">
        <f t="shared" si="91"/>
        <v>357.08437127285782</v>
      </c>
      <c r="AH180" s="48"/>
      <c r="AI180" s="48">
        <f t="shared" si="81"/>
        <v>595.30201285421128</v>
      </c>
      <c r="AJ180" s="48"/>
      <c r="AK180" s="48">
        <f t="shared" si="82"/>
        <v>14287.248308500999</v>
      </c>
      <c r="AL180" s="48"/>
      <c r="AN180" s="55">
        <v>36</v>
      </c>
      <c r="AO180" s="55"/>
      <c r="AP180" s="57">
        <f t="shared" si="92"/>
        <v>8839.7069340913113</v>
      </c>
      <c r="AQ180" s="57"/>
      <c r="AR180" s="57">
        <f t="shared" si="83"/>
        <v>260.19014471541925</v>
      </c>
      <c r="AS180" s="57"/>
      <c r="AT180" s="57">
        <f t="shared" si="93"/>
        <v>217.30946212974473</v>
      </c>
      <c r="AU180" s="57"/>
      <c r="AV180" s="57">
        <f t="shared" si="84"/>
        <v>477.49960684516401</v>
      </c>
      <c r="AW180" s="57"/>
      <c r="AX180" s="57">
        <f t="shared" si="85"/>
        <v>8579.5167893758917</v>
      </c>
      <c r="AY180" s="57"/>
    </row>
    <row r="181" spans="1:51" x14ac:dyDescent="0.25">
      <c r="A181" s="27">
        <v>37</v>
      </c>
      <c r="B181" s="27"/>
      <c r="C181" s="31">
        <f t="shared" si="86"/>
        <v>5959.9999999999864</v>
      </c>
      <c r="D181" s="31"/>
      <c r="E181" s="31">
        <f t="shared" si="75"/>
        <v>248.33333333333334</v>
      </c>
      <c r="F181" s="31"/>
      <c r="G181" s="31">
        <f t="shared" si="87"/>
        <v>146.51666666666631</v>
      </c>
      <c r="H181" s="31"/>
      <c r="I181" s="31">
        <f t="shared" si="76"/>
        <v>394.84999999999968</v>
      </c>
      <c r="J181" s="31"/>
      <c r="K181" s="31">
        <f t="shared" si="77"/>
        <v>5711.6666666666533</v>
      </c>
      <c r="L181" s="31"/>
      <c r="N181" s="37">
        <v>37</v>
      </c>
      <c r="O181" s="37"/>
      <c r="P181" s="39">
        <f t="shared" si="88"/>
        <v>14900</v>
      </c>
      <c r="Q181" s="39"/>
      <c r="R181" s="39">
        <f>0</f>
        <v>0</v>
      </c>
      <c r="S181" s="39"/>
      <c r="T181" s="39">
        <f t="shared" si="89"/>
        <v>366.29166666666663</v>
      </c>
      <c r="U181" s="39"/>
      <c r="V181" s="39">
        <f t="shared" si="78"/>
        <v>366.29166666666663</v>
      </c>
      <c r="W181" s="39"/>
      <c r="X181" s="39">
        <f t="shared" si="79"/>
        <v>14900</v>
      </c>
      <c r="Y181" s="39"/>
      <c r="AA181" s="45">
        <v>37</v>
      </c>
      <c r="AB181" s="45"/>
      <c r="AC181" s="47">
        <f t="shared" si="90"/>
        <v>14287.248308500999</v>
      </c>
      <c r="AD181" s="47"/>
      <c r="AE181" s="47">
        <f t="shared" si="80"/>
        <v>258.70833308622781</v>
      </c>
      <c r="AF181" s="47"/>
      <c r="AG181" s="47">
        <f t="shared" si="91"/>
        <v>351.2281875839829</v>
      </c>
      <c r="AH181" s="47"/>
      <c r="AI181" s="47">
        <f t="shared" si="81"/>
        <v>609.93652067021071</v>
      </c>
      <c r="AJ181" s="47"/>
      <c r="AK181" s="47">
        <f t="shared" si="82"/>
        <v>14028.539975414771</v>
      </c>
      <c r="AL181" s="47"/>
      <c r="AN181" s="54">
        <v>37</v>
      </c>
      <c r="AO181" s="54"/>
      <c r="AP181" s="56">
        <f t="shared" si="92"/>
        <v>8579.5167893758917</v>
      </c>
      <c r="AQ181" s="56"/>
      <c r="AR181" s="56">
        <f t="shared" si="83"/>
        <v>266.58648577300664</v>
      </c>
      <c r="AS181" s="56"/>
      <c r="AT181" s="56">
        <f t="shared" si="93"/>
        <v>210.91312107215734</v>
      </c>
      <c r="AU181" s="56"/>
      <c r="AV181" s="56">
        <f t="shared" si="84"/>
        <v>477.49960684516401</v>
      </c>
      <c r="AW181" s="56"/>
      <c r="AX181" s="56">
        <f t="shared" si="85"/>
        <v>8312.930303602885</v>
      </c>
      <c r="AY181" s="56"/>
    </row>
    <row r="182" spans="1:51" x14ac:dyDescent="0.25">
      <c r="A182" s="28">
        <v>38</v>
      </c>
      <c r="B182" s="28"/>
      <c r="C182" s="32">
        <f t="shared" si="86"/>
        <v>5711.6666666666533</v>
      </c>
      <c r="D182" s="32"/>
      <c r="E182" s="32">
        <f t="shared" si="75"/>
        <v>248.33333333333334</v>
      </c>
      <c r="F182" s="32"/>
      <c r="G182" s="32">
        <f t="shared" si="87"/>
        <v>140.41180555555522</v>
      </c>
      <c r="H182" s="32"/>
      <c r="I182" s="32">
        <f t="shared" si="76"/>
        <v>388.74513888888856</v>
      </c>
      <c r="J182" s="32"/>
      <c r="K182" s="32">
        <f t="shared" si="77"/>
        <v>5463.3333333333203</v>
      </c>
      <c r="L182" s="32"/>
      <c r="N182" s="38">
        <v>38</v>
      </c>
      <c r="O182" s="38"/>
      <c r="P182" s="40">
        <f t="shared" si="88"/>
        <v>14900</v>
      </c>
      <c r="Q182" s="40"/>
      <c r="R182" s="40">
        <f>0</f>
        <v>0</v>
      </c>
      <c r="S182" s="40"/>
      <c r="T182" s="40">
        <f t="shared" si="89"/>
        <v>366.29166666666663</v>
      </c>
      <c r="U182" s="40"/>
      <c r="V182" s="40">
        <f t="shared" si="78"/>
        <v>366.29166666666663</v>
      </c>
      <c r="W182" s="40"/>
      <c r="X182" s="40">
        <f t="shared" si="79"/>
        <v>14900</v>
      </c>
      <c r="Y182" s="40"/>
      <c r="AA182" s="46">
        <v>38</v>
      </c>
      <c r="AB182" s="46"/>
      <c r="AC182" s="48">
        <f t="shared" si="90"/>
        <v>14028.539975414771</v>
      </c>
      <c r="AD182" s="48"/>
      <c r="AE182" s="48">
        <f t="shared" si="80"/>
        <v>280.06251907440702</v>
      </c>
      <c r="AF182" s="48"/>
      <c r="AG182" s="48">
        <f t="shared" si="91"/>
        <v>344.86827439561313</v>
      </c>
      <c r="AH182" s="48"/>
      <c r="AI182" s="48">
        <f t="shared" si="81"/>
        <v>624.93079347002015</v>
      </c>
      <c r="AJ182" s="48"/>
      <c r="AK182" s="48">
        <f t="shared" si="82"/>
        <v>13748.477456340364</v>
      </c>
      <c r="AL182" s="48"/>
      <c r="AN182" s="55">
        <v>38</v>
      </c>
      <c r="AO182" s="55"/>
      <c r="AP182" s="57">
        <f t="shared" si="92"/>
        <v>8312.930303602885</v>
      </c>
      <c r="AQ182" s="57"/>
      <c r="AR182" s="57">
        <f t="shared" si="83"/>
        <v>273.14007021492642</v>
      </c>
      <c r="AS182" s="57"/>
      <c r="AT182" s="57">
        <f t="shared" si="93"/>
        <v>204.35953663023759</v>
      </c>
      <c r="AU182" s="57"/>
      <c r="AV182" s="57">
        <f t="shared" si="84"/>
        <v>477.49960684516401</v>
      </c>
      <c r="AW182" s="57"/>
      <c r="AX182" s="57">
        <f t="shared" si="85"/>
        <v>8039.7902333879583</v>
      </c>
      <c r="AY182" s="57"/>
    </row>
    <row r="183" spans="1:51" x14ac:dyDescent="0.25">
      <c r="A183" s="27">
        <v>39</v>
      </c>
      <c r="B183" s="27"/>
      <c r="C183" s="31">
        <f t="shared" si="86"/>
        <v>5463.3333333333203</v>
      </c>
      <c r="D183" s="31"/>
      <c r="E183" s="31">
        <f t="shared" si="75"/>
        <v>248.33333333333334</v>
      </c>
      <c r="F183" s="31"/>
      <c r="G183" s="31">
        <f t="shared" si="87"/>
        <v>134.30694444444413</v>
      </c>
      <c r="H183" s="31"/>
      <c r="I183" s="31">
        <f t="shared" si="76"/>
        <v>382.64027777777744</v>
      </c>
      <c r="J183" s="31"/>
      <c r="K183" s="31">
        <f t="shared" si="77"/>
        <v>5214.9999999999873</v>
      </c>
      <c r="L183" s="31"/>
      <c r="N183" s="37">
        <v>39</v>
      </c>
      <c r="O183" s="37"/>
      <c r="P183" s="39">
        <f t="shared" si="88"/>
        <v>14900</v>
      </c>
      <c r="Q183" s="39"/>
      <c r="R183" s="39">
        <f>0</f>
        <v>0</v>
      </c>
      <c r="S183" s="39"/>
      <c r="T183" s="39">
        <f t="shared" si="89"/>
        <v>366.29166666666663</v>
      </c>
      <c r="U183" s="39"/>
      <c r="V183" s="39">
        <f t="shared" si="78"/>
        <v>366.29166666666663</v>
      </c>
      <c r="W183" s="39"/>
      <c r="X183" s="39">
        <f t="shared" si="79"/>
        <v>14900</v>
      </c>
      <c r="Y183" s="39"/>
      <c r="AA183" s="45">
        <v>39</v>
      </c>
      <c r="AB183" s="45"/>
      <c r="AC183" s="47">
        <f t="shared" si="90"/>
        <v>13748.477456340364</v>
      </c>
      <c r="AD183" s="47"/>
      <c r="AE183" s="47">
        <f t="shared" si="80"/>
        <v>302.31027134112418</v>
      </c>
      <c r="AF183" s="47"/>
      <c r="AG183" s="47">
        <f t="shared" si="91"/>
        <v>337.98340413503394</v>
      </c>
      <c r="AH183" s="47"/>
      <c r="AI183" s="47">
        <f t="shared" si="81"/>
        <v>640.29367547615811</v>
      </c>
      <c r="AJ183" s="47"/>
      <c r="AK183" s="47">
        <f t="shared" si="82"/>
        <v>13446.16718499924</v>
      </c>
      <c r="AL183" s="47"/>
      <c r="AN183" s="54">
        <v>39</v>
      </c>
      <c r="AO183" s="54"/>
      <c r="AP183" s="56">
        <f t="shared" si="92"/>
        <v>8039.7902333879583</v>
      </c>
      <c r="AQ183" s="56"/>
      <c r="AR183" s="56">
        <f t="shared" si="83"/>
        <v>279.85476360771008</v>
      </c>
      <c r="AS183" s="56"/>
      <c r="AT183" s="56">
        <f t="shared" si="93"/>
        <v>197.64484323745395</v>
      </c>
      <c r="AU183" s="56"/>
      <c r="AV183" s="56">
        <f t="shared" si="84"/>
        <v>477.49960684516401</v>
      </c>
      <c r="AW183" s="56"/>
      <c r="AX183" s="56">
        <f t="shared" si="85"/>
        <v>7759.9354697802482</v>
      </c>
      <c r="AY183" s="56"/>
    </row>
    <row r="184" spans="1:51" x14ac:dyDescent="0.25">
      <c r="A184" s="28">
        <v>40</v>
      </c>
      <c r="B184" s="28"/>
      <c r="C184" s="32">
        <f t="shared" si="86"/>
        <v>5214.9999999999873</v>
      </c>
      <c r="D184" s="32"/>
      <c r="E184" s="32">
        <f t="shared" si="75"/>
        <v>248.33333333333334</v>
      </c>
      <c r="F184" s="32"/>
      <c r="G184" s="32">
        <f t="shared" si="87"/>
        <v>128.20208333333301</v>
      </c>
      <c r="H184" s="32"/>
      <c r="I184" s="32">
        <f t="shared" si="76"/>
        <v>376.53541666666638</v>
      </c>
      <c r="J184" s="32"/>
      <c r="K184" s="32">
        <f t="shared" si="77"/>
        <v>4966.6666666666542</v>
      </c>
      <c r="L184" s="32"/>
      <c r="N184" s="38">
        <v>40</v>
      </c>
      <c r="O184" s="38"/>
      <c r="P184" s="40">
        <f t="shared" si="88"/>
        <v>14900</v>
      </c>
      <c r="Q184" s="40"/>
      <c r="R184" s="40">
        <f>0</f>
        <v>0</v>
      </c>
      <c r="S184" s="40"/>
      <c r="T184" s="40">
        <f t="shared" si="89"/>
        <v>366.29166666666663</v>
      </c>
      <c r="U184" s="40"/>
      <c r="V184" s="40">
        <f t="shared" si="78"/>
        <v>366.29166666666663</v>
      </c>
      <c r="W184" s="40"/>
      <c r="X184" s="40">
        <f t="shared" si="79"/>
        <v>14900</v>
      </c>
      <c r="Y184" s="40"/>
      <c r="AA184" s="46">
        <v>40</v>
      </c>
      <c r="AB184" s="46"/>
      <c r="AC184" s="48">
        <f t="shared" si="90"/>
        <v>13446.16718499924</v>
      </c>
      <c r="AD184" s="48"/>
      <c r="AE184" s="48">
        <f t="shared" si="80"/>
        <v>325.48261836704904</v>
      </c>
      <c r="AF184" s="48"/>
      <c r="AG184" s="48">
        <f t="shared" si="91"/>
        <v>330.55160996456465</v>
      </c>
      <c r="AH184" s="48"/>
      <c r="AI184" s="48">
        <f t="shared" si="81"/>
        <v>656.03422833161369</v>
      </c>
      <c r="AJ184" s="48"/>
      <c r="AK184" s="48">
        <f t="shared" si="82"/>
        <v>13120.684566632191</v>
      </c>
      <c r="AL184" s="48"/>
      <c r="AN184" s="55">
        <v>40</v>
      </c>
      <c r="AO184" s="55"/>
      <c r="AP184" s="57">
        <f t="shared" si="92"/>
        <v>7759.9354697802482</v>
      </c>
      <c r="AQ184" s="57"/>
      <c r="AR184" s="57">
        <f t="shared" si="83"/>
        <v>286.73452654639959</v>
      </c>
      <c r="AS184" s="57"/>
      <c r="AT184" s="57">
        <f t="shared" si="93"/>
        <v>190.76508029876442</v>
      </c>
      <c r="AU184" s="57"/>
      <c r="AV184" s="57">
        <f t="shared" si="84"/>
        <v>477.49960684516401</v>
      </c>
      <c r="AW184" s="57"/>
      <c r="AX184" s="57">
        <f t="shared" si="85"/>
        <v>7473.2009432338491</v>
      </c>
      <c r="AY184" s="57"/>
    </row>
    <row r="185" spans="1:51" x14ac:dyDescent="0.25">
      <c r="A185" s="27">
        <v>41</v>
      </c>
      <c r="B185" s="27"/>
      <c r="C185" s="31">
        <f t="shared" si="86"/>
        <v>4966.6666666666542</v>
      </c>
      <c r="D185" s="31"/>
      <c r="E185" s="31">
        <f t="shared" si="75"/>
        <v>248.33333333333334</v>
      </c>
      <c r="F185" s="31"/>
      <c r="G185" s="31">
        <f t="shared" si="87"/>
        <v>122.09722222222192</v>
      </c>
      <c r="H185" s="31"/>
      <c r="I185" s="31">
        <f t="shared" si="76"/>
        <v>370.43055555555526</v>
      </c>
      <c r="J185" s="31"/>
      <c r="K185" s="31">
        <f t="shared" si="77"/>
        <v>4718.3333333333212</v>
      </c>
      <c r="L185" s="31"/>
      <c r="N185" s="37">
        <v>41</v>
      </c>
      <c r="O185" s="37"/>
      <c r="P185" s="39">
        <f t="shared" si="88"/>
        <v>14900</v>
      </c>
      <c r="Q185" s="39"/>
      <c r="R185" s="39">
        <f>0</f>
        <v>0</v>
      </c>
      <c r="S185" s="39"/>
      <c r="T185" s="39">
        <f t="shared" si="89"/>
        <v>366.29166666666663</v>
      </c>
      <c r="U185" s="39"/>
      <c r="V185" s="39">
        <f t="shared" si="78"/>
        <v>366.29166666666663</v>
      </c>
      <c r="W185" s="39"/>
      <c r="X185" s="39">
        <f t="shared" si="79"/>
        <v>14900</v>
      </c>
      <c r="Y185" s="39"/>
      <c r="AA185" s="45">
        <v>41</v>
      </c>
      <c r="AB185" s="45"/>
      <c r="AC185" s="47">
        <f t="shared" si="90"/>
        <v>13120.684566632191</v>
      </c>
      <c r="AD185" s="47"/>
      <c r="AE185" s="47">
        <f t="shared" si="80"/>
        <v>349.61157418172468</v>
      </c>
      <c r="AF185" s="47"/>
      <c r="AG185" s="47">
        <f t="shared" si="91"/>
        <v>322.55016226304133</v>
      </c>
      <c r="AH185" s="47"/>
      <c r="AI185" s="47">
        <f t="shared" si="81"/>
        <v>672.16173644476601</v>
      </c>
      <c r="AJ185" s="47"/>
      <c r="AK185" s="47">
        <f t="shared" si="82"/>
        <v>12771.072992450467</v>
      </c>
      <c r="AL185" s="47"/>
      <c r="AN185" s="54">
        <v>41</v>
      </c>
      <c r="AO185" s="54"/>
      <c r="AP185" s="56">
        <f t="shared" si="92"/>
        <v>7473.2009432338491</v>
      </c>
      <c r="AQ185" s="56"/>
      <c r="AR185" s="56">
        <f t="shared" si="83"/>
        <v>293.78341699066522</v>
      </c>
      <c r="AS185" s="56"/>
      <c r="AT185" s="56">
        <f t="shared" si="93"/>
        <v>183.71618985449879</v>
      </c>
      <c r="AU185" s="56"/>
      <c r="AV185" s="56">
        <f t="shared" si="84"/>
        <v>477.49960684516401</v>
      </c>
      <c r="AW185" s="56"/>
      <c r="AX185" s="56">
        <f t="shared" si="85"/>
        <v>7179.4175262431836</v>
      </c>
      <c r="AY185" s="56"/>
    </row>
    <row r="186" spans="1:51" x14ac:dyDescent="0.25">
      <c r="A186" s="28">
        <v>42</v>
      </c>
      <c r="B186" s="28"/>
      <c r="C186" s="32">
        <f t="shared" si="86"/>
        <v>4718.3333333333212</v>
      </c>
      <c r="D186" s="32"/>
      <c r="E186" s="32">
        <f t="shared" si="75"/>
        <v>248.33333333333334</v>
      </c>
      <c r="F186" s="32"/>
      <c r="G186" s="32">
        <f t="shared" si="87"/>
        <v>115.99236111111081</v>
      </c>
      <c r="H186" s="32"/>
      <c r="I186" s="32">
        <f t="shared" si="76"/>
        <v>364.32569444444414</v>
      </c>
      <c r="J186" s="32"/>
      <c r="K186" s="32">
        <f t="shared" si="77"/>
        <v>4469.9999999999882</v>
      </c>
      <c r="L186" s="32"/>
      <c r="N186" s="38">
        <v>42</v>
      </c>
      <c r="O186" s="38"/>
      <c r="P186" s="40">
        <f t="shared" si="88"/>
        <v>14900</v>
      </c>
      <c r="Q186" s="40"/>
      <c r="R186" s="40">
        <f>0</f>
        <v>0</v>
      </c>
      <c r="S186" s="40"/>
      <c r="T186" s="40">
        <f t="shared" si="89"/>
        <v>366.29166666666663</v>
      </c>
      <c r="U186" s="40"/>
      <c r="V186" s="40">
        <f t="shared" si="78"/>
        <v>366.29166666666663</v>
      </c>
      <c r="W186" s="40"/>
      <c r="X186" s="40">
        <f t="shared" si="79"/>
        <v>14900</v>
      </c>
      <c r="Y186" s="40"/>
      <c r="AA186" s="46">
        <v>42</v>
      </c>
      <c r="AB186" s="46"/>
      <c r="AC186" s="48">
        <f t="shared" si="90"/>
        <v>12771.072992450467</v>
      </c>
      <c r="AD186" s="48"/>
      <c r="AE186" s="48">
        <f t="shared" si="80"/>
        <v>374.7301680679592</v>
      </c>
      <c r="AF186" s="48"/>
      <c r="AG186" s="48">
        <f t="shared" si="91"/>
        <v>313.9555443977406</v>
      </c>
      <c r="AH186" s="48"/>
      <c r="AI186" s="48">
        <f t="shared" si="81"/>
        <v>688.68571246569979</v>
      </c>
      <c r="AJ186" s="48"/>
      <c r="AK186" s="48">
        <f t="shared" si="82"/>
        <v>12396.342824382507</v>
      </c>
      <c r="AL186" s="48"/>
      <c r="AN186" s="55">
        <v>42</v>
      </c>
      <c r="AO186" s="55"/>
      <c r="AP186" s="57">
        <f t="shared" si="92"/>
        <v>7179.4175262431836</v>
      </c>
      <c r="AQ186" s="57"/>
      <c r="AR186" s="57">
        <f t="shared" si="83"/>
        <v>301.00559265835238</v>
      </c>
      <c r="AS186" s="57"/>
      <c r="AT186" s="57">
        <f t="shared" si="93"/>
        <v>176.4940141868116</v>
      </c>
      <c r="AU186" s="57"/>
      <c r="AV186" s="57">
        <f t="shared" si="84"/>
        <v>477.49960684516401</v>
      </c>
      <c r="AW186" s="57"/>
      <c r="AX186" s="57">
        <f t="shared" si="85"/>
        <v>6878.4119335848309</v>
      </c>
      <c r="AY186" s="57"/>
    </row>
    <row r="187" spans="1:51" x14ac:dyDescent="0.25">
      <c r="A187" s="27">
        <v>43</v>
      </c>
      <c r="B187" s="27"/>
      <c r="C187" s="31">
        <f t="shared" si="86"/>
        <v>4469.9999999999882</v>
      </c>
      <c r="D187" s="31"/>
      <c r="E187" s="31">
        <f t="shared" si="75"/>
        <v>248.33333333333334</v>
      </c>
      <c r="F187" s="31"/>
      <c r="G187" s="31">
        <f t="shared" si="87"/>
        <v>109.8874999999997</v>
      </c>
      <c r="H187" s="31"/>
      <c r="I187" s="31">
        <f t="shared" si="76"/>
        <v>358.22083333333308</v>
      </c>
      <c r="J187" s="31"/>
      <c r="K187" s="31">
        <f t="shared" si="77"/>
        <v>4221.6666666666551</v>
      </c>
      <c r="L187" s="31"/>
      <c r="N187" s="37">
        <v>43</v>
      </c>
      <c r="O187" s="37"/>
      <c r="P187" s="39">
        <f t="shared" si="88"/>
        <v>14900</v>
      </c>
      <c r="Q187" s="39"/>
      <c r="R187" s="39">
        <f>0</f>
        <v>0</v>
      </c>
      <c r="S187" s="39"/>
      <c r="T187" s="39">
        <f t="shared" si="89"/>
        <v>366.29166666666663</v>
      </c>
      <c r="U187" s="39"/>
      <c r="V187" s="39">
        <f t="shared" si="78"/>
        <v>366.29166666666663</v>
      </c>
      <c r="W187" s="39"/>
      <c r="X187" s="39">
        <f t="shared" si="79"/>
        <v>14900</v>
      </c>
      <c r="Y187" s="39"/>
      <c r="AA187" s="45">
        <v>43</v>
      </c>
      <c r="AB187" s="45"/>
      <c r="AC187" s="47">
        <f t="shared" si="90"/>
        <v>12396.342824382507</v>
      </c>
      <c r="AD187" s="47"/>
      <c r="AE187" s="47">
        <f t="shared" si="80"/>
        <v>400.87247513107837</v>
      </c>
      <c r="AF187" s="47"/>
      <c r="AG187" s="47">
        <f t="shared" si="91"/>
        <v>304.74342776606994</v>
      </c>
      <c r="AH187" s="47"/>
      <c r="AI187" s="47">
        <f t="shared" si="81"/>
        <v>705.61590289714832</v>
      </c>
      <c r="AJ187" s="47"/>
      <c r="AK187" s="47">
        <f t="shared" si="82"/>
        <v>11995.470349251429</v>
      </c>
      <c r="AL187" s="47"/>
      <c r="AN187" s="54">
        <v>43</v>
      </c>
      <c r="AO187" s="54"/>
      <c r="AP187" s="56">
        <f t="shared" si="92"/>
        <v>6878.4119335848309</v>
      </c>
      <c r="AQ187" s="56"/>
      <c r="AR187" s="56">
        <f t="shared" si="83"/>
        <v>308.40531347787027</v>
      </c>
      <c r="AS187" s="56"/>
      <c r="AT187" s="56">
        <f t="shared" si="93"/>
        <v>169.09429336729374</v>
      </c>
      <c r="AU187" s="56"/>
      <c r="AV187" s="56">
        <f t="shared" si="84"/>
        <v>477.49960684516401</v>
      </c>
      <c r="AW187" s="56"/>
      <c r="AX187" s="56">
        <f t="shared" si="85"/>
        <v>6570.0066201069603</v>
      </c>
      <c r="AY187" s="56"/>
    </row>
    <row r="188" spans="1:51" x14ac:dyDescent="0.25">
      <c r="A188" s="28">
        <v>44</v>
      </c>
      <c r="B188" s="28"/>
      <c r="C188" s="32">
        <f t="shared" si="86"/>
        <v>4221.6666666666551</v>
      </c>
      <c r="D188" s="32"/>
      <c r="E188" s="32">
        <f t="shared" si="75"/>
        <v>248.33333333333334</v>
      </c>
      <c r="F188" s="32"/>
      <c r="G188" s="32">
        <f t="shared" si="87"/>
        <v>103.7826388888886</v>
      </c>
      <c r="H188" s="32"/>
      <c r="I188" s="32">
        <f t="shared" si="76"/>
        <v>352.11597222222196</v>
      </c>
      <c r="J188" s="32"/>
      <c r="K188" s="32">
        <f t="shared" si="77"/>
        <v>3973.3333333333217</v>
      </c>
      <c r="L188" s="32"/>
      <c r="N188" s="38">
        <v>44</v>
      </c>
      <c r="O188" s="38"/>
      <c r="P188" s="40">
        <f t="shared" si="88"/>
        <v>14900</v>
      </c>
      <c r="Q188" s="40"/>
      <c r="R188" s="40">
        <f>0</f>
        <v>0</v>
      </c>
      <c r="S188" s="40"/>
      <c r="T188" s="40">
        <f t="shared" si="89"/>
        <v>366.29166666666663</v>
      </c>
      <c r="U188" s="40"/>
      <c r="V188" s="40">
        <f t="shared" si="78"/>
        <v>366.29166666666663</v>
      </c>
      <c r="W188" s="40"/>
      <c r="X188" s="40">
        <f t="shared" si="79"/>
        <v>14900</v>
      </c>
      <c r="Y188" s="40"/>
      <c r="AA188" s="46">
        <v>44</v>
      </c>
      <c r="AB188" s="46"/>
      <c r="AC188" s="48">
        <f t="shared" si="90"/>
        <v>11995.470349251429</v>
      </c>
      <c r="AD188" s="48"/>
      <c r="AE188" s="48">
        <f t="shared" si="80"/>
        <v>428.07364775760578</v>
      </c>
      <c r="AF188" s="48"/>
      <c r="AG188" s="48">
        <f t="shared" si="91"/>
        <v>294.88864608576426</v>
      </c>
      <c r="AH188" s="48"/>
      <c r="AI188" s="48">
        <f t="shared" si="81"/>
        <v>722.96229384337005</v>
      </c>
      <c r="AJ188" s="48"/>
      <c r="AK188" s="48">
        <f t="shared" si="82"/>
        <v>11567.396701493823</v>
      </c>
      <c r="AL188" s="48"/>
      <c r="AN188" s="55">
        <v>44</v>
      </c>
      <c r="AO188" s="55"/>
      <c r="AP188" s="57">
        <f t="shared" si="92"/>
        <v>6570.0066201069603</v>
      </c>
      <c r="AQ188" s="57"/>
      <c r="AR188" s="57">
        <f t="shared" si="83"/>
        <v>315.9869441008679</v>
      </c>
      <c r="AS188" s="57"/>
      <c r="AT188" s="57">
        <f t="shared" si="93"/>
        <v>161.51266274429611</v>
      </c>
      <c r="AU188" s="57"/>
      <c r="AV188" s="57">
        <f t="shared" si="84"/>
        <v>477.49960684516401</v>
      </c>
      <c r="AW188" s="57"/>
      <c r="AX188" s="57">
        <f t="shared" si="85"/>
        <v>6254.0196760060926</v>
      </c>
      <c r="AY188" s="57"/>
    </row>
    <row r="189" spans="1:51" x14ac:dyDescent="0.25">
      <c r="A189" s="27">
        <v>45</v>
      </c>
      <c r="B189" s="27"/>
      <c r="C189" s="31">
        <f t="shared" si="86"/>
        <v>3973.3333333333217</v>
      </c>
      <c r="D189" s="31"/>
      <c r="E189" s="31">
        <f t="shared" si="75"/>
        <v>248.33333333333334</v>
      </c>
      <c r="F189" s="31"/>
      <c r="G189" s="31">
        <f t="shared" si="87"/>
        <v>97.677777777777479</v>
      </c>
      <c r="H189" s="31"/>
      <c r="I189" s="31">
        <f t="shared" si="76"/>
        <v>346.01111111111084</v>
      </c>
      <c r="J189" s="31"/>
      <c r="K189" s="31">
        <f t="shared" si="77"/>
        <v>3724.9999999999882</v>
      </c>
      <c r="L189" s="31"/>
      <c r="N189" s="37">
        <v>45</v>
      </c>
      <c r="O189" s="37"/>
      <c r="P189" s="39">
        <f t="shared" si="88"/>
        <v>14900</v>
      </c>
      <c r="Q189" s="39"/>
      <c r="R189" s="39">
        <f>0</f>
        <v>0</v>
      </c>
      <c r="S189" s="39"/>
      <c r="T189" s="39">
        <f t="shared" si="89"/>
        <v>366.29166666666663</v>
      </c>
      <c r="U189" s="39"/>
      <c r="V189" s="39">
        <f t="shared" si="78"/>
        <v>366.29166666666663</v>
      </c>
      <c r="W189" s="39"/>
      <c r="X189" s="39">
        <f t="shared" si="79"/>
        <v>14900</v>
      </c>
      <c r="Y189" s="39"/>
      <c r="AA189" s="45">
        <v>45</v>
      </c>
      <c r="AB189" s="45"/>
      <c r="AC189" s="47">
        <f t="shared" si="90"/>
        <v>11567.396701493823</v>
      </c>
      <c r="AD189" s="47"/>
      <c r="AE189" s="47">
        <f t="shared" si="80"/>
        <v>456.36994798862986</v>
      </c>
      <c r="AF189" s="47"/>
      <c r="AG189" s="47">
        <f t="shared" si="91"/>
        <v>284.36516891172312</v>
      </c>
      <c r="AH189" s="47"/>
      <c r="AI189" s="47">
        <f t="shared" si="81"/>
        <v>740.73511690035298</v>
      </c>
      <c r="AJ189" s="47"/>
      <c r="AK189" s="47">
        <f t="shared" si="82"/>
        <v>11111.026753505193</v>
      </c>
      <c r="AL189" s="47"/>
      <c r="AN189" s="54">
        <v>45</v>
      </c>
      <c r="AO189" s="54"/>
      <c r="AP189" s="56">
        <f t="shared" si="92"/>
        <v>6254.0196760060926</v>
      </c>
      <c r="AQ189" s="56"/>
      <c r="AR189" s="56">
        <f t="shared" si="83"/>
        <v>323.75495647668095</v>
      </c>
      <c r="AS189" s="56"/>
      <c r="AT189" s="56">
        <f t="shared" si="93"/>
        <v>153.74465036848309</v>
      </c>
      <c r="AU189" s="56"/>
      <c r="AV189" s="56">
        <f t="shared" si="84"/>
        <v>477.49960684516401</v>
      </c>
      <c r="AW189" s="56"/>
      <c r="AX189" s="56">
        <f t="shared" si="85"/>
        <v>5930.2647195294121</v>
      </c>
      <c r="AY189" s="56"/>
    </row>
    <row r="190" spans="1:51" x14ac:dyDescent="0.25">
      <c r="A190" s="28">
        <v>46</v>
      </c>
      <c r="B190" s="28"/>
      <c r="C190" s="32">
        <f t="shared" si="86"/>
        <v>3724.9999999999882</v>
      </c>
      <c r="D190" s="32"/>
      <c r="E190" s="32">
        <f t="shared" si="75"/>
        <v>248.33333333333334</v>
      </c>
      <c r="F190" s="32"/>
      <c r="G190" s="32">
        <f t="shared" si="87"/>
        <v>91.572916666666373</v>
      </c>
      <c r="H190" s="32"/>
      <c r="I190" s="32">
        <f t="shared" si="76"/>
        <v>339.90624999999972</v>
      </c>
      <c r="J190" s="32"/>
      <c r="K190" s="32">
        <f t="shared" si="77"/>
        <v>3476.6666666666547</v>
      </c>
      <c r="L190" s="32"/>
      <c r="N190" s="38">
        <v>46</v>
      </c>
      <c r="O190" s="38"/>
      <c r="P190" s="40">
        <f t="shared" si="88"/>
        <v>14900</v>
      </c>
      <c r="Q190" s="40"/>
      <c r="R190" s="40">
        <f>0</f>
        <v>0</v>
      </c>
      <c r="S190" s="40"/>
      <c r="T190" s="40">
        <f t="shared" si="89"/>
        <v>366.29166666666663</v>
      </c>
      <c r="U190" s="40"/>
      <c r="V190" s="40">
        <f t="shared" si="78"/>
        <v>366.29166666666663</v>
      </c>
      <c r="W190" s="40"/>
      <c r="X190" s="40">
        <f t="shared" si="79"/>
        <v>14900</v>
      </c>
      <c r="Y190" s="40"/>
      <c r="AA190" s="46">
        <v>46</v>
      </c>
      <c r="AB190" s="46"/>
      <c r="AC190" s="48">
        <f t="shared" si="90"/>
        <v>11111.026753505193</v>
      </c>
      <c r="AD190" s="48"/>
      <c r="AE190" s="48">
        <f t="shared" si="80"/>
        <v>485.79878083381749</v>
      </c>
      <c r="AF190" s="48"/>
      <c r="AG190" s="48">
        <f t="shared" si="91"/>
        <v>273.14607435700265</v>
      </c>
      <c r="AH190" s="48"/>
      <c r="AI190" s="48">
        <f t="shared" si="81"/>
        <v>758.94485519082014</v>
      </c>
      <c r="AJ190" s="48"/>
      <c r="AK190" s="48">
        <f t="shared" si="82"/>
        <v>10625.227972671377</v>
      </c>
      <c r="AL190" s="48"/>
      <c r="AN190" s="55">
        <v>46</v>
      </c>
      <c r="AO190" s="55"/>
      <c r="AP190" s="57">
        <f t="shared" si="92"/>
        <v>5930.2647195294121</v>
      </c>
      <c r="AQ190" s="57"/>
      <c r="AR190" s="57">
        <f t="shared" si="83"/>
        <v>331.71393249006599</v>
      </c>
      <c r="AS190" s="57"/>
      <c r="AT190" s="57">
        <f t="shared" si="93"/>
        <v>145.78567435509805</v>
      </c>
      <c r="AU190" s="57"/>
      <c r="AV190" s="57">
        <f t="shared" si="84"/>
        <v>477.49960684516401</v>
      </c>
      <c r="AW190" s="57"/>
      <c r="AX190" s="57">
        <f t="shared" si="85"/>
        <v>5598.5507870393458</v>
      </c>
      <c r="AY190" s="57"/>
    </row>
    <row r="191" spans="1:51" x14ac:dyDescent="0.25">
      <c r="A191" s="27">
        <v>47</v>
      </c>
      <c r="B191" s="27"/>
      <c r="C191" s="31">
        <f t="shared" si="86"/>
        <v>3476.6666666666547</v>
      </c>
      <c r="D191" s="31"/>
      <c r="E191" s="31">
        <f t="shared" si="75"/>
        <v>248.33333333333334</v>
      </c>
      <c r="F191" s="31"/>
      <c r="G191" s="31">
        <f t="shared" si="87"/>
        <v>85.468055555555253</v>
      </c>
      <c r="H191" s="31"/>
      <c r="I191" s="31">
        <f t="shared" si="76"/>
        <v>333.8013888888886</v>
      </c>
      <c r="J191" s="31"/>
      <c r="K191" s="31">
        <f t="shared" si="77"/>
        <v>3228.3333333333212</v>
      </c>
      <c r="L191" s="31"/>
      <c r="N191" s="37">
        <v>47</v>
      </c>
      <c r="O191" s="37"/>
      <c r="P191" s="39">
        <f t="shared" si="88"/>
        <v>14900</v>
      </c>
      <c r="Q191" s="39"/>
      <c r="R191" s="39">
        <f>0</f>
        <v>0</v>
      </c>
      <c r="S191" s="39"/>
      <c r="T191" s="39">
        <f t="shared" si="89"/>
        <v>366.29166666666663</v>
      </c>
      <c r="U191" s="39"/>
      <c r="V191" s="39">
        <f t="shared" si="78"/>
        <v>366.29166666666663</v>
      </c>
      <c r="W191" s="39"/>
      <c r="X191" s="39">
        <f t="shared" si="79"/>
        <v>14900</v>
      </c>
      <c r="Y191" s="39"/>
      <c r="AA191" s="45">
        <v>47</v>
      </c>
      <c r="AB191" s="45"/>
      <c r="AC191" s="47">
        <f t="shared" si="90"/>
        <v>10625.227972671377</v>
      </c>
      <c r="AD191" s="47"/>
      <c r="AE191" s="47">
        <f t="shared" si="80"/>
        <v>516.39872855275644</v>
      </c>
      <c r="AF191" s="47"/>
      <c r="AG191" s="47">
        <f t="shared" si="91"/>
        <v>261.20352099483802</v>
      </c>
      <c r="AH191" s="47"/>
      <c r="AI191" s="47">
        <f t="shared" si="81"/>
        <v>777.6022495475944</v>
      </c>
      <c r="AJ191" s="47"/>
      <c r="AK191" s="47">
        <f t="shared" si="82"/>
        <v>10108.82924411862</v>
      </c>
      <c r="AL191" s="47"/>
      <c r="AN191" s="54">
        <v>47</v>
      </c>
      <c r="AO191" s="54"/>
      <c r="AP191" s="56">
        <f t="shared" si="92"/>
        <v>5598.5507870393458</v>
      </c>
      <c r="AQ191" s="56"/>
      <c r="AR191" s="56">
        <f t="shared" si="83"/>
        <v>339.86856666378009</v>
      </c>
      <c r="AS191" s="56"/>
      <c r="AT191" s="56">
        <f t="shared" si="93"/>
        <v>137.63104018138392</v>
      </c>
      <c r="AU191" s="56"/>
      <c r="AV191" s="56">
        <f t="shared" si="84"/>
        <v>477.49960684516401</v>
      </c>
      <c r="AW191" s="56"/>
      <c r="AX191" s="56">
        <f t="shared" si="85"/>
        <v>5258.6822203755655</v>
      </c>
      <c r="AY191" s="56"/>
    </row>
    <row r="192" spans="1:51" x14ac:dyDescent="0.25">
      <c r="A192" s="28">
        <v>48</v>
      </c>
      <c r="B192" s="28"/>
      <c r="C192" s="32">
        <f t="shared" si="86"/>
        <v>3228.3333333333212</v>
      </c>
      <c r="D192" s="32"/>
      <c r="E192" s="32">
        <f t="shared" si="75"/>
        <v>248.33333333333334</v>
      </c>
      <c r="F192" s="32"/>
      <c r="G192" s="32">
        <f t="shared" si="87"/>
        <v>79.363194444444147</v>
      </c>
      <c r="H192" s="32"/>
      <c r="I192" s="32">
        <f t="shared" si="76"/>
        <v>327.69652777777748</v>
      </c>
      <c r="J192" s="32"/>
      <c r="K192" s="32">
        <f t="shared" si="77"/>
        <v>2979.9999999999877</v>
      </c>
      <c r="L192" s="32"/>
      <c r="N192" s="38">
        <v>48</v>
      </c>
      <c r="O192" s="38"/>
      <c r="P192" s="40">
        <f t="shared" si="88"/>
        <v>14900</v>
      </c>
      <c r="Q192" s="40"/>
      <c r="R192" s="40">
        <f>0</f>
        <v>0</v>
      </c>
      <c r="S192" s="40"/>
      <c r="T192" s="40">
        <f t="shared" si="89"/>
        <v>366.29166666666663</v>
      </c>
      <c r="U192" s="40"/>
      <c r="V192" s="40">
        <f t="shared" si="78"/>
        <v>366.29166666666663</v>
      </c>
      <c r="W192" s="40"/>
      <c r="X192" s="40">
        <f t="shared" si="79"/>
        <v>14900</v>
      </c>
      <c r="Y192" s="40"/>
      <c r="AA192" s="46">
        <v>48</v>
      </c>
      <c r="AB192" s="46"/>
      <c r="AC192" s="48">
        <f t="shared" si="90"/>
        <v>10108.82924411862</v>
      </c>
      <c r="AD192" s="48"/>
      <c r="AE192" s="48">
        <f t="shared" si="80"/>
        <v>548.20958593105672</v>
      </c>
      <c r="AF192" s="48"/>
      <c r="AG192" s="48">
        <f t="shared" si="91"/>
        <v>248.50871891791607</v>
      </c>
      <c r="AH192" s="48"/>
      <c r="AI192" s="48">
        <f t="shared" si="81"/>
        <v>796.71830484897282</v>
      </c>
      <c r="AJ192" s="48"/>
      <c r="AK192" s="48">
        <f t="shared" si="82"/>
        <v>9560.6196581875629</v>
      </c>
      <c r="AL192" s="48"/>
      <c r="AN192" s="55">
        <v>48</v>
      </c>
      <c r="AO192" s="55"/>
      <c r="AP192" s="57">
        <f t="shared" si="92"/>
        <v>5258.6822203755655</v>
      </c>
      <c r="AQ192" s="57"/>
      <c r="AR192" s="57">
        <f t="shared" si="83"/>
        <v>348.22366892759806</v>
      </c>
      <c r="AS192" s="57"/>
      <c r="AT192" s="57">
        <f t="shared" si="93"/>
        <v>129.27593791756598</v>
      </c>
      <c r="AU192" s="57"/>
      <c r="AV192" s="57">
        <f t="shared" si="84"/>
        <v>477.49960684516401</v>
      </c>
      <c r="AW192" s="57"/>
      <c r="AX192" s="57">
        <f t="shared" si="85"/>
        <v>4910.4585514479677</v>
      </c>
      <c r="AY192" s="57"/>
    </row>
    <row r="193" spans="1:51" x14ac:dyDescent="0.25">
      <c r="A193" s="27">
        <v>49</v>
      </c>
      <c r="B193" s="27"/>
      <c r="C193" s="31">
        <f t="shared" si="86"/>
        <v>2979.9999999999877</v>
      </c>
      <c r="D193" s="31"/>
      <c r="E193" s="31">
        <f t="shared" si="75"/>
        <v>248.33333333333334</v>
      </c>
      <c r="F193" s="31"/>
      <c r="G193" s="31">
        <f t="shared" si="87"/>
        <v>73.258333333333027</v>
      </c>
      <c r="H193" s="31"/>
      <c r="I193" s="31">
        <f t="shared" si="76"/>
        <v>321.59166666666636</v>
      </c>
      <c r="J193" s="31"/>
      <c r="K193" s="31">
        <f t="shared" si="77"/>
        <v>2731.6666666666542</v>
      </c>
      <c r="L193" s="31"/>
      <c r="N193" s="37">
        <v>49</v>
      </c>
      <c r="O193" s="37"/>
      <c r="P193" s="39">
        <f t="shared" si="88"/>
        <v>14900</v>
      </c>
      <c r="Q193" s="39"/>
      <c r="R193" s="39">
        <f>0</f>
        <v>0</v>
      </c>
      <c r="S193" s="39"/>
      <c r="T193" s="39">
        <f t="shared" si="89"/>
        <v>366.29166666666663</v>
      </c>
      <c r="U193" s="39"/>
      <c r="V193" s="39">
        <f t="shared" si="78"/>
        <v>366.29166666666663</v>
      </c>
      <c r="W193" s="39"/>
      <c r="X193" s="39">
        <f t="shared" si="79"/>
        <v>14900</v>
      </c>
      <c r="Y193" s="39"/>
      <c r="AA193" s="45">
        <v>49</v>
      </c>
      <c r="AB193" s="45"/>
      <c r="AC193" s="47">
        <f t="shared" si="90"/>
        <v>9560.6196581875629</v>
      </c>
      <c r="AD193" s="47"/>
      <c r="AE193" s="47">
        <f t="shared" si="80"/>
        <v>581.27239657939913</v>
      </c>
      <c r="AF193" s="47"/>
      <c r="AG193" s="47">
        <f t="shared" si="91"/>
        <v>235.03189993044424</v>
      </c>
      <c r="AH193" s="47"/>
      <c r="AI193" s="47">
        <f t="shared" si="81"/>
        <v>816.30429650984343</v>
      </c>
      <c r="AJ193" s="47"/>
      <c r="AK193" s="47">
        <f t="shared" si="82"/>
        <v>8979.3472616081635</v>
      </c>
      <c r="AL193" s="47"/>
      <c r="AN193" s="54">
        <v>49</v>
      </c>
      <c r="AO193" s="54"/>
      <c r="AP193" s="56">
        <f t="shared" si="92"/>
        <v>4910.4585514479677</v>
      </c>
      <c r="AQ193" s="56"/>
      <c r="AR193" s="56">
        <f t="shared" si="83"/>
        <v>356.78416745540147</v>
      </c>
      <c r="AS193" s="56"/>
      <c r="AT193" s="56">
        <f t="shared" si="93"/>
        <v>120.71543938976254</v>
      </c>
      <c r="AU193" s="56"/>
      <c r="AV193" s="56">
        <f t="shared" si="84"/>
        <v>477.49960684516401</v>
      </c>
      <c r="AW193" s="56"/>
      <c r="AX193" s="56">
        <f t="shared" si="85"/>
        <v>4553.6743839925666</v>
      </c>
      <c r="AY193" s="56"/>
    </row>
    <row r="194" spans="1:51" x14ac:dyDescent="0.25">
      <c r="A194" s="28">
        <v>50</v>
      </c>
      <c r="B194" s="28"/>
      <c r="C194" s="32">
        <f t="shared" si="86"/>
        <v>2731.6666666666542</v>
      </c>
      <c r="D194" s="32"/>
      <c r="E194" s="32">
        <f t="shared" si="75"/>
        <v>248.33333333333334</v>
      </c>
      <c r="F194" s="32"/>
      <c r="G194" s="32">
        <f t="shared" si="87"/>
        <v>67.153472222221907</v>
      </c>
      <c r="H194" s="32"/>
      <c r="I194" s="32">
        <f t="shared" si="76"/>
        <v>315.48680555555524</v>
      </c>
      <c r="J194" s="32"/>
      <c r="K194" s="32">
        <f t="shared" si="77"/>
        <v>2483.3333333333208</v>
      </c>
      <c r="L194" s="32"/>
      <c r="N194" s="38">
        <v>50</v>
      </c>
      <c r="O194" s="38"/>
      <c r="P194" s="40">
        <f t="shared" si="88"/>
        <v>14900</v>
      </c>
      <c r="Q194" s="40"/>
      <c r="R194" s="40">
        <f>0</f>
        <v>0</v>
      </c>
      <c r="S194" s="40"/>
      <c r="T194" s="40">
        <f t="shared" si="89"/>
        <v>366.29166666666663</v>
      </c>
      <c r="U194" s="40"/>
      <c r="V194" s="40">
        <f t="shared" si="78"/>
        <v>366.29166666666663</v>
      </c>
      <c r="W194" s="40"/>
      <c r="X194" s="40">
        <f t="shared" si="79"/>
        <v>14900</v>
      </c>
      <c r="Y194" s="40"/>
      <c r="AA194" s="46">
        <v>50</v>
      </c>
      <c r="AB194" s="46"/>
      <c r="AC194" s="48">
        <f t="shared" si="90"/>
        <v>8979.3472616081635</v>
      </c>
      <c r="AD194" s="48"/>
      <c r="AE194" s="48">
        <f t="shared" si="80"/>
        <v>615.62949028450976</v>
      </c>
      <c r="AF194" s="48"/>
      <c r="AG194" s="48">
        <f t="shared" si="91"/>
        <v>220.74228684786735</v>
      </c>
      <c r="AH194" s="48"/>
      <c r="AI194" s="48">
        <f t="shared" si="81"/>
        <v>836.37177713237713</v>
      </c>
      <c r="AJ194" s="48"/>
      <c r="AK194" s="48">
        <f t="shared" si="82"/>
        <v>8363.7177713236542</v>
      </c>
      <c r="AL194" s="48"/>
      <c r="AN194" s="55">
        <v>50</v>
      </c>
      <c r="AO194" s="55"/>
      <c r="AP194" s="57">
        <f t="shared" si="92"/>
        <v>4553.6743839925666</v>
      </c>
      <c r="AQ194" s="57"/>
      <c r="AR194" s="57">
        <f t="shared" si="83"/>
        <v>365.5551115720134</v>
      </c>
      <c r="AS194" s="57"/>
      <c r="AT194" s="57">
        <f t="shared" si="93"/>
        <v>111.94449527315059</v>
      </c>
      <c r="AU194" s="57"/>
      <c r="AV194" s="57">
        <f t="shared" si="84"/>
        <v>477.49960684516401</v>
      </c>
      <c r="AW194" s="57"/>
      <c r="AX194" s="57">
        <f t="shared" si="85"/>
        <v>4188.119272420553</v>
      </c>
      <c r="AY194" s="57"/>
    </row>
    <row r="195" spans="1:51" x14ac:dyDescent="0.25">
      <c r="A195" s="27">
        <v>51</v>
      </c>
      <c r="B195" s="27"/>
      <c r="C195" s="31">
        <f t="shared" si="86"/>
        <v>2483.3333333333208</v>
      </c>
      <c r="D195" s="31"/>
      <c r="E195" s="31">
        <f t="shared" si="75"/>
        <v>248.33333333333334</v>
      </c>
      <c r="F195" s="31"/>
      <c r="G195" s="31">
        <f t="shared" si="87"/>
        <v>61.048611111110802</v>
      </c>
      <c r="H195" s="31"/>
      <c r="I195" s="31">
        <f t="shared" si="76"/>
        <v>309.38194444444412</v>
      </c>
      <c r="J195" s="31"/>
      <c r="K195" s="31">
        <f t="shared" si="77"/>
        <v>2234.9999999999873</v>
      </c>
      <c r="L195" s="31"/>
      <c r="N195" s="37">
        <v>51</v>
      </c>
      <c r="O195" s="37"/>
      <c r="P195" s="39">
        <f t="shared" si="88"/>
        <v>14900</v>
      </c>
      <c r="Q195" s="39"/>
      <c r="R195" s="39">
        <f>0</f>
        <v>0</v>
      </c>
      <c r="S195" s="39"/>
      <c r="T195" s="39">
        <f t="shared" si="89"/>
        <v>366.29166666666663</v>
      </c>
      <c r="U195" s="39"/>
      <c r="V195" s="39">
        <f t="shared" si="78"/>
        <v>366.29166666666663</v>
      </c>
      <c r="W195" s="39"/>
      <c r="X195" s="39">
        <f t="shared" si="79"/>
        <v>14900</v>
      </c>
      <c r="Y195" s="39"/>
      <c r="AA195" s="45">
        <v>51</v>
      </c>
      <c r="AB195" s="45"/>
      <c r="AC195" s="47">
        <f t="shared" si="90"/>
        <v>8363.7177713236542</v>
      </c>
      <c r="AD195" s="47"/>
      <c r="AE195" s="47">
        <f t="shared" si="80"/>
        <v>651.32452144184174</v>
      </c>
      <c r="AF195" s="47"/>
      <c r="AG195" s="47">
        <f t="shared" si="91"/>
        <v>205.60806187837315</v>
      </c>
      <c r="AH195" s="47"/>
      <c r="AI195" s="47">
        <f t="shared" si="81"/>
        <v>856.93258332021492</v>
      </c>
      <c r="AJ195" s="47"/>
      <c r="AK195" s="47">
        <f t="shared" si="82"/>
        <v>7712.3932498818122</v>
      </c>
      <c r="AL195" s="47"/>
      <c r="AN195" s="54">
        <v>51</v>
      </c>
      <c r="AO195" s="54"/>
      <c r="AP195" s="56">
        <f t="shared" si="92"/>
        <v>4188.119272420553</v>
      </c>
      <c r="AQ195" s="56"/>
      <c r="AR195" s="56">
        <f t="shared" si="83"/>
        <v>374.54167473149209</v>
      </c>
      <c r="AS195" s="56"/>
      <c r="AT195" s="56">
        <f t="shared" si="93"/>
        <v>102.95793211367192</v>
      </c>
      <c r="AU195" s="56"/>
      <c r="AV195" s="56">
        <f t="shared" si="84"/>
        <v>477.49960684516401</v>
      </c>
      <c r="AW195" s="56"/>
      <c r="AX195" s="56">
        <f t="shared" si="85"/>
        <v>3813.5775976890609</v>
      </c>
      <c r="AY195" s="56"/>
    </row>
    <row r="196" spans="1:51" x14ac:dyDescent="0.25">
      <c r="A196" s="28">
        <v>52</v>
      </c>
      <c r="B196" s="28"/>
      <c r="C196" s="32">
        <f t="shared" si="86"/>
        <v>2234.9999999999873</v>
      </c>
      <c r="D196" s="32"/>
      <c r="E196" s="32">
        <f t="shared" si="75"/>
        <v>248.33333333333334</v>
      </c>
      <c r="F196" s="32"/>
      <c r="G196" s="32">
        <f t="shared" si="87"/>
        <v>54.943749999999682</v>
      </c>
      <c r="H196" s="32"/>
      <c r="I196" s="32">
        <f t="shared" si="76"/>
        <v>303.27708333333305</v>
      </c>
      <c r="J196" s="32"/>
      <c r="K196" s="32">
        <f t="shared" si="77"/>
        <v>1986.666666666654</v>
      </c>
      <c r="L196" s="32"/>
      <c r="N196" s="38">
        <v>52</v>
      </c>
      <c r="O196" s="38"/>
      <c r="P196" s="40">
        <f t="shared" si="88"/>
        <v>14900</v>
      </c>
      <c r="Q196" s="40"/>
      <c r="R196" s="40">
        <f>0</f>
        <v>0</v>
      </c>
      <c r="S196" s="40"/>
      <c r="T196" s="40">
        <f t="shared" si="89"/>
        <v>366.29166666666663</v>
      </c>
      <c r="U196" s="40"/>
      <c r="V196" s="40">
        <f t="shared" si="78"/>
        <v>366.29166666666663</v>
      </c>
      <c r="W196" s="40"/>
      <c r="X196" s="40">
        <f t="shared" si="79"/>
        <v>14900</v>
      </c>
      <c r="Y196" s="40"/>
      <c r="AA196" s="46">
        <v>52</v>
      </c>
      <c r="AB196" s="46"/>
      <c r="AC196" s="48">
        <f t="shared" si="90"/>
        <v>7712.3932498818122</v>
      </c>
      <c r="AD196" s="48"/>
      <c r="AE196" s="48">
        <f t="shared" si="80"/>
        <v>688.40250860057563</v>
      </c>
      <c r="AF196" s="48"/>
      <c r="AG196" s="48">
        <f t="shared" si="91"/>
        <v>189.59633405959454</v>
      </c>
      <c r="AH196" s="48"/>
      <c r="AI196" s="48">
        <f t="shared" si="81"/>
        <v>877.99884266017023</v>
      </c>
      <c r="AJ196" s="48"/>
      <c r="AK196" s="48">
        <f t="shared" si="82"/>
        <v>7023.9907412812363</v>
      </c>
      <c r="AL196" s="48"/>
      <c r="AN196" s="55">
        <v>52</v>
      </c>
      <c r="AO196" s="55"/>
      <c r="AP196" s="57">
        <f t="shared" si="92"/>
        <v>3813.5775976890609</v>
      </c>
      <c r="AQ196" s="57"/>
      <c r="AR196" s="57">
        <f t="shared" si="83"/>
        <v>383.74915756864129</v>
      </c>
      <c r="AS196" s="57"/>
      <c r="AT196" s="57">
        <f t="shared" si="93"/>
        <v>93.750449276522744</v>
      </c>
      <c r="AU196" s="57"/>
      <c r="AV196" s="57">
        <f t="shared" si="84"/>
        <v>477.49960684516401</v>
      </c>
      <c r="AW196" s="57"/>
      <c r="AX196" s="57">
        <f t="shared" si="85"/>
        <v>3429.8284401204196</v>
      </c>
      <c r="AY196" s="57"/>
    </row>
    <row r="197" spans="1:51" x14ac:dyDescent="0.25">
      <c r="A197" s="27">
        <v>53</v>
      </c>
      <c r="B197" s="27"/>
      <c r="C197" s="31">
        <f t="shared" si="86"/>
        <v>1986.666666666654</v>
      </c>
      <c r="D197" s="31"/>
      <c r="E197" s="31">
        <f t="shared" si="75"/>
        <v>248.33333333333334</v>
      </c>
      <c r="F197" s="31"/>
      <c r="G197" s="31">
        <f t="shared" si="87"/>
        <v>48.838888888888576</v>
      </c>
      <c r="H197" s="31"/>
      <c r="I197" s="31">
        <f t="shared" si="76"/>
        <v>297.17222222222193</v>
      </c>
      <c r="J197" s="31"/>
      <c r="K197" s="31">
        <f t="shared" si="77"/>
        <v>1738.3333333333208</v>
      </c>
      <c r="L197" s="31"/>
      <c r="N197" s="37">
        <v>53</v>
      </c>
      <c r="O197" s="37"/>
      <c r="P197" s="39">
        <f t="shared" si="88"/>
        <v>14900</v>
      </c>
      <c r="Q197" s="39"/>
      <c r="R197" s="39">
        <f>0</f>
        <v>0</v>
      </c>
      <c r="S197" s="39"/>
      <c r="T197" s="39">
        <f t="shared" si="89"/>
        <v>366.29166666666663</v>
      </c>
      <c r="U197" s="39"/>
      <c r="V197" s="39">
        <f t="shared" si="78"/>
        <v>366.29166666666663</v>
      </c>
      <c r="W197" s="39"/>
      <c r="X197" s="39">
        <f t="shared" si="79"/>
        <v>14900</v>
      </c>
      <c r="Y197" s="39"/>
      <c r="AA197" s="45">
        <v>53</v>
      </c>
      <c r="AB197" s="45"/>
      <c r="AC197" s="47">
        <f t="shared" si="90"/>
        <v>7023.9907412812363</v>
      </c>
      <c r="AD197" s="47"/>
      <c r="AE197" s="47">
        <f t="shared" si="80"/>
        <v>726.90987515240226</v>
      </c>
      <c r="AF197" s="47"/>
      <c r="AG197" s="47">
        <f t="shared" si="91"/>
        <v>172.67310572316373</v>
      </c>
      <c r="AH197" s="47"/>
      <c r="AI197" s="47">
        <f t="shared" si="81"/>
        <v>899.58298087556602</v>
      </c>
      <c r="AJ197" s="47"/>
      <c r="AK197" s="47">
        <f t="shared" si="82"/>
        <v>6297.0808661288338</v>
      </c>
      <c r="AL197" s="47"/>
      <c r="AN197" s="54">
        <v>53</v>
      </c>
      <c r="AO197" s="54"/>
      <c r="AP197" s="56">
        <f t="shared" si="92"/>
        <v>3429.8284401204196</v>
      </c>
      <c r="AQ197" s="56"/>
      <c r="AR197" s="56">
        <f t="shared" si="83"/>
        <v>393.18299102553704</v>
      </c>
      <c r="AS197" s="56"/>
      <c r="AT197" s="56">
        <f t="shared" si="93"/>
        <v>84.316615819626975</v>
      </c>
      <c r="AU197" s="56"/>
      <c r="AV197" s="56">
        <f t="shared" si="84"/>
        <v>477.49960684516401</v>
      </c>
      <c r="AW197" s="56"/>
      <c r="AX197" s="56">
        <f t="shared" si="85"/>
        <v>3036.6454490948827</v>
      </c>
      <c r="AY197" s="56"/>
    </row>
    <row r="198" spans="1:51" x14ac:dyDescent="0.25">
      <c r="A198" s="28">
        <v>54</v>
      </c>
      <c r="B198" s="28"/>
      <c r="C198" s="32">
        <f t="shared" si="86"/>
        <v>1738.3333333333208</v>
      </c>
      <c r="D198" s="32"/>
      <c r="E198" s="32">
        <f t="shared" si="75"/>
        <v>248.33333333333334</v>
      </c>
      <c r="F198" s="32"/>
      <c r="G198" s="32">
        <f t="shared" si="87"/>
        <v>42.734027777777463</v>
      </c>
      <c r="H198" s="32"/>
      <c r="I198" s="32">
        <f t="shared" si="76"/>
        <v>291.06736111111081</v>
      </c>
      <c r="J198" s="32"/>
      <c r="K198" s="32">
        <f t="shared" si="77"/>
        <v>1489.9999999999875</v>
      </c>
      <c r="L198" s="32"/>
      <c r="N198" s="38">
        <v>54</v>
      </c>
      <c r="O198" s="38"/>
      <c r="P198" s="40">
        <f t="shared" si="88"/>
        <v>14900</v>
      </c>
      <c r="Q198" s="40"/>
      <c r="R198" s="40">
        <f>0</f>
        <v>0</v>
      </c>
      <c r="S198" s="40"/>
      <c r="T198" s="40">
        <f t="shared" si="89"/>
        <v>366.29166666666663</v>
      </c>
      <c r="U198" s="40"/>
      <c r="V198" s="40">
        <f t="shared" si="78"/>
        <v>366.29166666666663</v>
      </c>
      <c r="W198" s="40"/>
      <c r="X198" s="40">
        <f t="shared" si="79"/>
        <v>14900</v>
      </c>
      <c r="Y198" s="40"/>
      <c r="AA198" s="46">
        <v>54</v>
      </c>
      <c r="AB198" s="46"/>
      <c r="AC198" s="48">
        <f t="shared" si="90"/>
        <v>6297.0808661288338</v>
      </c>
      <c r="AD198" s="48"/>
      <c r="AE198" s="48">
        <f t="shared" si="80"/>
        <v>766.89449119642347</v>
      </c>
      <c r="AF198" s="48"/>
      <c r="AG198" s="48">
        <f t="shared" si="91"/>
        <v>154.80323795900048</v>
      </c>
      <c r="AH198" s="48"/>
      <c r="AI198" s="48">
        <f t="shared" si="81"/>
        <v>921.69772915542399</v>
      </c>
      <c r="AJ198" s="48"/>
      <c r="AK198" s="48">
        <f t="shared" si="82"/>
        <v>5530.1863749324102</v>
      </c>
      <c r="AL198" s="48"/>
      <c r="AN198" s="55">
        <v>54</v>
      </c>
      <c r="AO198" s="55"/>
      <c r="AP198" s="57">
        <f t="shared" si="92"/>
        <v>3036.6454490948827</v>
      </c>
      <c r="AQ198" s="57"/>
      <c r="AR198" s="57">
        <f t="shared" si="83"/>
        <v>402.8487395549148</v>
      </c>
      <c r="AS198" s="57"/>
      <c r="AT198" s="57">
        <f t="shared" si="93"/>
        <v>74.650867290249195</v>
      </c>
      <c r="AU198" s="57"/>
      <c r="AV198" s="57">
        <f t="shared" si="84"/>
        <v>477.49960684516401</v>
      </c>
      <c r="AW198" s="57"/>
      <c r="AX198" s="57">
        <f t="shared" si="85"/>
        <v>2633.7967095399681</v>
      </c>
      <c r="AY198" s="57"/>
    </row>
    <row r="199" spans="1:51" x14ac:dyDescent="0.25">
      <c r="A199" s="27">
        <v>55</v>
      </c>
      <c r="B199" s="27"/>
      <c r="C199" s="31">
        <f t="shared" si="86"/>
        <v>1489.9999999999875</v>
      </c>
      <c r="D199" s="31"/>
      <c r="E199" s="31">
        <f t="shared" si="75"/>
        <v>248.33333333333334</v>
      </c>
      <c r="F199" s="31"/>
      <c r="G199" s="31">
        <f t="shared" si="87"/>
        <v>36.629166666666357</v>
      </c>
      <c r="H199" s="31"/>
      <c r="I199" s="31">
        <f t="shared" si="76"/>
        <v>284.96249999999969</v>
      </c>
      <c r="J199" s="31"/>
      <c r="K199" s="31">
        <f t="shared" si="77"/>
        <v>1241.6666666666542</v>
      </c>
      <c r="L199" s="31"/>
      <c r="N199" s="37">
        <v>55</v>
      </c>
      <c r="O199" s="37"/>
      <c r="P199" s="39">
        <f t="shared" si="88"/>
        <v>14900</v>
      </c>
      <c r="Q199" s="39"/>
      <c r="R199" s="39">
        <f>0</f>
        <v>0</v>
      </c>
      <c r="S199" s="39"/>
      <c r="T199" s="39">
        <f t="shared" si="89"/>
        <v>366.29166666666663</v>
      </c>
      <c r="U199" s="39"/>
      <c r="V199" s="39">
        <f t="shared" si="78"/>
        <v>366.29166666666663</v>
      </c>
      <c r="W199" s="39"/>
      <c r="X199" s="39">
        <f t="shared" si="79"/>
        <v>14900</v>
      </c>
      <c r="Y199" s="39"/>
      <c r="AA199" s="45">
        <v>55</v>
      </c>
      <c r="AB199" s="45"/>
      <c r="AC199" s="47">
        <f t="shared" si="90"/>
        <v>5530.1863749324102</v>
      </c>
      <c r="AD199" s="47"/>
      <c r="AE199" s="47">
        <f t="shared" si="80"/>
        <v>808.40571661340653</v>
      </c>
      <c r="AF199" s="47"/>
      <c r="AG199" s="47">
        <f t="shared" si="91"/>
        <v>135.95041505042175</v>
      </c>
      <c r="AH199" s="47"/>
      <c r="AI199" s="47">
        <f t="shared" si="81"/>
        <v>944.35613166382825</v>
      </c>
      <c r="AJ199" s="47"/>
      <c r="AK199" s="47">
        <f t="shared" si="82"/>
        <v>4721.780658319004</v>
      </c>
      <c r="AL199" s="47"/>
      <c r="AN199" s="54">
        <v>55</v>
      </c>
      <c r="AO199" s="54"/>
      <c r="AP199" s="56">
        <f t="shared" si="92"/>
        <v>2633.7967095399681</v>
      </c>
      <c r="AQ199" s="56"/>
      <c r="AR199" s="56">
        <f t="shared" si="83"/>
        <v>412.75210440230649</v>
      </c>
      <c r="AS199" s="56"/>
      <c r="AT199" s="56">
        <f t="shared" si="93"/>
        <v>64.747502442857552</v>
      </c>
      <c r="AU199" s="56"/>
      <c r="AV199" s="56">
        <f t="shared" si="84"/>
        <v>477.49960684516401</v>
      </c>
      <c r="AW199" s="56"/>
      <c r="AX199" s="56">
        <f t="shared" si="85"/>
        <v>2221.0446051376616</v>
      </c>
      <c r="AY199" s="56"/>
    </row>
    <row r="200" spans="1:51" x14ac:dyDescent="0.25">
      <c r="A200" s="28">
        <v>56</v>
      </c>
      <c r="B200" s="28"/>
      <c r="C200" s="32">
        <f t="shared" si="86"/>
        <v>1241.6666666666542</v>
      </c>
      <c r="D200" s="32"/>
      <c r="E200" s="32">
        <f t="shared" si="75"/>
        <v>248.33333333333334</v>
      </c>
      <c r="F200" s="32"/>
      <c r="G200" s="32">
        <f t="shared" si="87"/>
        <v>30.524305555555248</v>
      </c>
      <c r="H200" s="32"/>
      <c r="I200" s="32">
        <f t="shared" si="76"/>
        <v>278.85763888888857</v>
      </c>
      <c r="J200" s="32"/>
      <c r="K200" s="32">
        <f t="shared" si="77"/>
        <v>993.33333333332087</v>
      </c>
      <c r="L200" s="32"/>
      <c r="N200" s="38">
        <v>56</v>
      </c>
      <c r="O200" s="38"/>
      <c r="P200" s="40">
        <f t="shared" si="88"/>
        <v>14900</v>
      </c>
      <c r="Q200" s="40"/>
      <c r="R200" s="40">
        <f>0</f>
        <v>0</v>
      </c>
      <c r="S200" s="40"/>
      <c r="T200" s="40">
        <f t="shared" si="89"/>
        <v>366.29166666666663</v>
      </c>
      <c r="U200" s="40"/>
      <c r="V200" s="40">
        <f t="shared" si="78"/>
        <v>366.29166666666663</v>
      </c>
      <c r="W200" s="40"/>
      <c r="X200" s="40">
        <f t="shared" si="79"/>
        <v>14900</v>
      </c>
      <c r="Y200" s="40"/>
      <c r="AA200" s="46">
        <v>56</v>
      </c>
      <c r="AB200" s="46"/>
      <c r="AC200" s="48">
        <f t="shared" si="90"/>
        <v>4721.780658319004</v>
      </c>
      <c r="AD200" s="48"/>
      <c r="AE200" s="48">
        <f t="shared" si="80"/>
        <v>851.49444538355522</v>
      </c>
      <c r="AF200" s="48"/>
      <c r="AG200" s="48">
        <f t="shared" si="91"/>
        <v>116.07710785034217</v>
      </c>
      <c r="AH200" s="48"/>
      <c r="AI200" s="48">
        <f t="shared" si="81"/>
        <v>967.57155323389736</v>
      </c>
      <c r="AJ200" s="48"/>
      <c r="AK200" s="48">
        <f t="shared" si="82"/>
        <v>3870.2862129354489</v>
      </c>
      <c r="AL200" s="48"/>
      <c r="AN200" s="55">
        <v>56</v>
      </c>
      <c r="AO200" s="55"/>
      <c r="AP200" s="57">
        <f t="shared" si="92"/>
        <v>2221.0446051376616</v>
      </c>
      <c r="AQ200" s="57"/>
      <c r="AR200" s="57">
        <f t="shared" si="83"/>
        <v>422.89892696886318</v>
      </c>
      <c r="AS200" s="57"/>
      <c r="AT200" s="57">
        <f t="shared" si="93"/>
        <v>54.600679876300845</v>
      </c>
      <c r="AU200" s="57"/>
      <c r="AV200" s="57">
        <f t="shared" si="84"/>
        <v>477.49960684516401</v>
      </c>
      <c r="AW200" s="57"/>
      <c r="AX200" s="57">
        <f t="shared" si="85"/>
        <v>1798.1456781687984</v>
      </c>
      <c r="AY200" s="57"/>
    </row>
    <row r="201" spans="1:51" x14ac:dyDescent="0.25">
      <c r="A201" s="27">
        <v>57</v>
      </c>
      <c r="B201" s="27"/>
      <c r="C201" s="31">
        <f t="shared" si="86"/>
        <v>993.33333333332087</v>
      </c>
      <c r="D201" s="31"/>
      <c r="E201" s="31">
        <f t="shared" si="75"/>
        <v>248.33333333333334</v>
      </c>
      <c r="F201" s="31"/>
      <c r="G201" s="31">
        <f t="shared" si="87"/>
        <v>24.419444444444135</v>
      </c>
      <c r="H201" s="31"/>
      <c r="I201" s="31">
        <f t="shared" si="76"/>
        <v>272.75277777777745</v>
      </c>
      <c r="J201" s="31"/>
      <c r="K201" s="31">
        <f t="shared" si="77"/>
        <v>744.99999999998749</v>
      </c>
      <c r="L201" s="31"/>
      <c r="N201" s="37">
        <v>57</v>
      </c>
      <c r="O201" s="37"/>
      <c r="P201" s="39">
        <f t="shared" si="88"/>
        <v>14900</v>
      </c>
      <c r="Q201" s="39"/>
      <c r="R201" s="39">
        <f>0</f>
        <v>0</v>
      </c>
      <c r="S201" s="39"/>
      <c r="T201" s="39">
        <f t="shared" si="89"/>
        <v>366.29166666666663</v>
      </c>
      <c r="U201" s="39"/>
      <c r="V201" s="39">
        <f t="shared" si="78"/>
        <v>366.29166666666663</v>
      </c>
      <c r="W201" s="39"/>
      <c r="X201" s="39">
        <f t="shared" si="79"/>
        <v>14900</v>
      </c>
      <c r="Y201" s="39"/>
      <c r="AA201" s="45">
        <v>57</v>
      </c>
      <c r="AB201" s="45"/>
      <c r="AC201" s="47">
        <f t="shared" si="90"/>
        <v>3870.2862129354489</v>
      </c>
      <c r="AD201" s="47"/>
      <c r="AE201" s="47">
        <f t="shared" si="80"/>
        <v>896.2131511829009</v>
      </c>
      <c r="AF201" s="47"/>
      <c r="AG201" s="47">
        <f t="shared" si="91"/>
        <v>95.144536067996441</v>
      </c>
      <c r="AH201" s="47"/>
      <c r="AI201" s="47">
        <f t="shared" si="81"/>
        <v>991.35768725089736</v>
      </c>
      <c r="AJ201" s="47"/>
      <c r="AK201" s="47">
        <f t="shared" si="82"/>
        <v>2974.0730617525478</v>
      </c>
      <c r="AL201" s="47"/>
      <c r="AN201" s="54">
        <v>57</v>
      </c>
      <c r="AO201" s="54"/>
      <c r="AP201" s="56">
        <f t="shared" si="92"/>
        <v>1798.1456781687984</v>
      </c>
      <c r="AQ201" s="56"/>
      <c r="AR201" s="56">
        <f t="shared" si="83"/>
        <v>433.29519225684771</v>
      </c>
      <c r="AS201" s="56"/>
      <c r="AT201" s="56">
        <f t="shared" si="93"/>
        <v>44.20441458831629</v>
      </c>
      <c r="AU201" s="56"/>
      <c r="AV201" s="56">
        <f t="shared" si="84"/>
        <v>477.49960684516401</v>
      </c>
      <c r="AW201" s="56"/>
      <c r="AX201" s="56">
        <f t="shared" si="85"/>
        <v>1364.8504859119507</v>
      </c>
      <c r="AY201" s="56"/>
    </row>
    <row r="202" spans="1:51" x14ac:dyDescent="0.25">
      <c r="A202" s="28">
        <v>58</v>
      </c>
      <c r="B202" s="28"/>
      <c r="C202" s="32">
        <f t="shared" si="86"/>
        <v>744.99999999998749</v>
      </c>
      <c r="D202" s="32"/>
      <c r="E202" s="32">
        <f t="shared" si="75"/>
        <v>248.33333333333334</v>
      </c>
      <c r="F202" s="32"/>
      <c r="G202" s="32">
        <f t="shared" si="87"/>
        <v>18.314583333333026</v>
      </c>
      <c r="H202" s="32"/>
      <c r="I202" s="32">
        <f t="shared" si="76"/>
        <v>266.64791666666639</v>
      </c>
      <c r="J202" s="32"/>
      <c r="K202" s="32">
        <f t="shared" si="77"/>
        <v>496.66666666665412</v>
      </c>
      <c r="L202" s="32"/>
      <c r="N202" s="38">
        <v>58</v>
      </c>
      <c r="O202" s="38"/>
      <c r="P202" s="40">
        <f t="shared" si="88"/>
        <v>14900</v>
      </c>
      <c r="Q202" s="40"/>
      <c r="R202" s="40">
        <f>0</f>
        <v>0</v>
      </c>
      <c r="S202" s="40"/>
      <c r="T202" s="40">
        <f t="shared" si="89"/>
        <v>366.29166666666663</v>
      </c>
      <c r="U202" s="40"/>
      <c r="V202" s="40">
        <f t="shared" si="78"/>
        <v>366.29166666666663</v>
      </c>
      <c r="W202" s="40"/>
      <c r="X202" s="40">
        <f t="shared" si="79"/>
        <v>14900</v>
      </c>
      <c r="Y202" s="40"/>
      <c r="AA202" s="46">
        <v>58</v>
      </c>
      <c r="AB202" s="46"/>
      <c r="AC202" s="48">
        <f t="shared" si="90"/>
        <v>2974.0730617525478</v>
      </c>
      <c r="AD202" s="48"/>
      <c r="AE202" s="48">
        <f t="shared" si="80"/>
        <v>942.61593429439847</v>
      </c>
      <c r="AF202" s="48"/>
      <c r="AG202" s="48">
        <f t="shared" si="91"/>
        <v>73.112629434750133</v>
      </c>
      <c r="AH202" s="48"/>
      <c r="AI202" s="48">
        <f t="shared" si="81"/>
        <v>1015.7285637291486</v>
      </c>
      <c r="AJ202" s="48"/>
      <c r="AK202" s="48">
        <f t="shared" si="82"/>
        <v>2031.4571274581494</v>
      </c>
      <c r="AL202" s="48"/>
      <c r="AN202" s="55">
        <v>58</v>
      </c>
      <c r="AO202" s="55"/>
      <c r="AP202" s="57">
        <f t="shared" si="92"/>
        <v>1364.8504859119507</v>
      </c>
      <c r="AQ202" s="57"/>
      <c r="AR202" s="57">
        <f t="shared" si="83"/>
        <v>443.94703239982857</v>
      </c>
      <c r="AS202" s="57"/>
      <c r="AT202" s="57">
        <f t="shared" si="93"/>
        <v>33.552574445335452</v>
      </c>
      <c r="AU202" s="57"/>
      <c r="AV202" s="57">
        <f t="shared" si="84"/>
        <v>477.49960684516401</v>
      </c>
      <c r="AW202" s="57"/>
      <c r="AX202" s="57">
        <f t="shared" si="85"/>
        <v>920.90345351212216</v>
      </c>
      <c r="AY202" s="57"/>
    </row>
    <row r="203" spans="1:51" x14ac:dyDescent="0.25">
      <c r="A203" s="27">
        <v>59</v>
      </c>
      <c r="B203" s="27"/>
      <c r="C203" s="31">
        <f t="shared" si="86"/>
        <v>496.66666666665412</v>
      </c>
      <c r="D203" s="31"/>
      <c r="E203" s="31">
        <f t="shared" si="75"/>
        <v>248.33333333333334</v>
      </c>
      <c r="F203" s="31"/>
      <c r="G203" s="31">
        <f t="shared" si="87"/>
        <v>12.209722222221913</v>
      </c>
      <c r="H203" s="31"/>
      <c r="I203" s="31">
        <f t="shared" si="76"/>
        <v>260.54305555555527</v>
      </c>
      <c r="J203" s="31"/>
      <c r="K203" s="31">
        <f t="shared" si="77"/>
        <v>248.33333333332078</v>
      </c>
      <c r="L203" s="31"/>
      <c r="N203" s="37">
        <v>59</v>
      </c>
      <c r="O203" s="37"/>
      <c r="P203" s="39">
        <f t="shared" si="88"/>
        <v>14900</v>
      </c>
      <c r="Q203" s="39"/>
      <c r="R203" s="39">
        <f>0</f>
        <v>0</v>
      </c>
      <c r="S203" s="39"/>
      <c r="T203" s="39">
        <f t="shared" si="89"/>
        <v>366.29166666666663</v>
      </c>
      <c r="U203" s="39"/>
      <c r="V203" s="39">
        <f t="shared" si="78"/>
        <v>366.29166666666663</v>
      </c>
      <c r="W203" s="39"/>
      <c r="X203" s="39">
        <f t="shared" si="79"/>
        <v>14900</v>
      </c>
      <c r="Y203" s="39"/>
      <c r="AA203" s="45">
        <v>59</v>
      </c>
      <c r="AB203" s="45"/>
      <c r="AC203" s="47">
        <f t="shared" si="90"/>
        <v>2031.4571274581494</v>
      </c>
      <c r="AD203" s="47"/>
      <c r="AE203" s="47">
        <f t="shared" si="80"/>
        <v>990.75856987081079</v>
      </c>
      <c r="AF203" s="47"/>
      <c r="AG203" s="47">
        <f t="shared" si="91"/>
        <v>49.939987716679504</v>
      </c>
      <c r="AH203" s="47"/>
      <c r="AI203" s="47">
        <f t="shared" si="81"/>
        <v>1040.6985575874903</v>
      </c>
      <c r="AJ203" s="47"/>
      <c r="AK203" s="47">
        <f t="shared" si="82"/>
        <v>1040.6985575873387</v>
      </c>
      <c r="AL203" s="47"/>
      <c r="AN203" s="54">
        <v>59</v>
      </c>
      <c r="AO203" s="54"/>
      <c r="AP203" s="56">
        <f t="shared" si="92"/>
        <v>920.90345351212216</v>
      </c>
      <c r="AQ203" s="56"/>
      <c r="AR203" s="56">
        <f t="shared" si="83"/>
        <v>454.86073027965767</v>
      </c>
      <c r="AS203" s="56"/>
      <c r="AT203" s="56">
        <f t="shared" si="93"/>
        <v>22.638876565506337</v>
      </c>
      <c r="AU203" s="56"/>
      <c r="AV203" s="56">
        <f t="shared" si="84"/>
        <v>477.49960684516401</v>
      </c>
      <c r="AW203" s="56"/>
      <c r="AX203" s="56">
        <f t="shared" si="85"/>
        <v>466.04272323246448</v>
      </c>
      <c r="AY203" s="56"/>
    </row>
    <row r="204" spans="1:51" x14ac:dyDescent="0.25">
      <c r="A204" s="28">
        <v>60</v>
      </c>
      <c r="B204" s="28"/>
      <c r="C204" s="32">
        <f t="shared" si="86"/>
        <v>248.33333333332078</v>
      </c>
      <c r="D204" s="32"/>
      <c r="E204" s="32">
        <f t="shared" si="75"/>
        <v>248.33333333333334</v>
      </c>
      <c r="F204" s="32"/>
      <c r="G204" s="32">
        <f t="shared" si="87"/>
        <v>6.104861111110802</v>
      </c>
      <c r="H204" s="32"/>
      <c r="I204" s="32">
        <f t="shared" si="76"/>
        <v>254.43819444444415</v>
      </c>
      <c r="J204" s="32"/>
      <c r="K204" s="32">
        <f t="shared" si="77"/>
        <v>-1.2562395568238571E-11</v>
      </c>
      <c r="L204" s="32"/>
      <c r="N204" s="38">
        <v>60</v>
      </c>
      <c r="O204" s="38"/>
      <c r="P204" s="40">
        <f t="shared" si="88"/>
        <v>14900</v>
      </c>
      <c r="Q204" s="40"/>
      <c r="R204" s="40">
        <f>C4</f>
        <v>14900</v>
      </c>
      <c r="S204" s="40"/>
      <c r="T204" s="40">
        <f t="shared" si="89"/>
        <v>366.29166666666663</v>
      </c>
      <c r="U204" s="40"/>
      <c r="V204" s="40">
        <f t="shared" si="78"/>
        <v>15266.291666666666</v>
      </c>
      <c r="W204" s="40"/>
      <c r="X204" s="40">
        <f t="shared" si="79"/>
        <v>0</v>
      </c>
      <c r="Y204" s="40"/>
      <c r="AA204" s="46">
        <v>60</v>
      </c>
      <c r="AB204" s="46"/>
      <c r="AC204" s="48">
        <f t="shared" si="90"/>
        <v>1040.6985575873387</v>
      </c>
      <c r="AD204" s="48"/>
      <c r="AE204" s="48">
        <f t="shared" si="80"/>
        <v>1040.6985575874942</v>
      </c>
      <c r="AF204" s="48"/>
      <c r="AG204" s="48">
        <f t="shared" si="91"/>
        <v>25.583839540688739</v>
      </c>
      <c r="AH204" s="48"/>
      <c r="AI204" s="48">
        <f t="shared" si="81"/>
        <v>1066.282397128183</v>
      </c>
      <c r="AJ204" s="48"/>
      <c r="AK204" s="48">
        <f t="shared" si="82"/>
        <v>-1.5552359400317073E-10</v>
      </c>
      <c r="AL204" s="48"/>
      <c r="AN204" s="55">
        <v>60</v>
      </c>
      <c r="AO204" s="55"/>
      <c r="AP204" s="57">
        <f t="shared" si="92"/>
        <v>466.04272323246448</v>
      </c>
      <c r="AQ204" s="57"/>
      <c r="AR204" s="57">
        <f t="shared" si="83"/>
        <v>466.04272323236592</v>
      </c>
      <c r="AS204" s="57"/>
      <c r="AT204" s="57">
        <f t="shared" si="93"/>
        <v>11.456883612798084</v>
      </c>
      <c r="AU204" s="57"/>
      <c r="AV204" s="57">
        <f t="shared" si="84"/>
        <v>477.49960684516401</v>
      </c>
      <c r="AW204" s="57"/>
      <c r="AX204" s="57">
        <f t="shared" si="85"/>
        <v>9.8566488304641098E-11</v>
      </c>
      <c r="AY204" s="57"/>
    </row>
    <row r="205" spans="1:51" ht="15.75" x14ac:dyDescent="0.3">
      <c r="A205" s="34" t="s">
        <v>38</v>
      </c>
      <c r="B205" s="34"/>
      <c r="C205" s="34"/>
      <c r="D205" s="34"/>
      <c r="E205" s="34"/>
      <c r="F205" s="34"/>
      <c r="G205" s="33">
        <f>SUM(G145:H204)</f>
        <v>11171.895833333316</v>
      </c>
      <c r="H205" s="27"/>
      <c r="I205" s="33">
        <f>I204+I203+I202+I201+I200+I199+I198+I197+I196+I195+I194+I193+I192+I191+I190+I189+I188+I187+I186+I185+I184+I183+I182+I181+I180+I179+I178+I177+I176+I175+I174+I173+I172+I171+I170+I169+I168+I167+I166+I165+I164+I163+I162+I161+I160+I159+I158+I157+I156+I155+I154+I153+I152+I151+I150+I149+I148+I147+I146+I145</f>
        <v>26071.895833333314</v>
      </c>
      <c r="J205" s="27"/>
      <c r="K205" s="5"/>
      <c r="L205" s="5"/>
      <c r="N205" s="42" t="s">
        <v>38</v>
      </c>
      <c r="O205" s="42"/>
      <c r="P205" s="42"/>
      <c r="Q205" s="42"/>
      <c r="R205" s="42"/>
      <c r="S205" s="42"/>
      <c r="T205" s="41">
        <f>SUM(T145:U204)</f>
        <v>21977.500000000007</v>
      </c>
      <c r="U205" s="37"/>
      <c r="V205" s="41">
        <f>V204+V203+V202+V201+V200+V199+V198+V197+V196+V195+V194+V193+V192+V191+V190+V189+V188+V187+V186+V185+V184+V183+V182+V181+V180+V179+V178+V177+V176+V175+V174+V173+V172+V171+V170+V169+V168+V167+V166+V165+V164+V163+V162+V161+V160+V159+V158+V157+V156+V155+V154+V153+V152+V151+V150+V149+V148+V147+V146+V145</f>
        <v>36877.500000000022</v>
      </c>
      <c r="W205" s="37"/>
      <c r="X205" s="6"/>
      <c r="Y205" s="6"/>
      <c r="AA205" s="51" t="s">
        <v>38</v>
      </c>
      <c r="AB205" s="51"/>
      <c r="AC205" s="51"/>
      <c r="AD205" s="51"/>
      <c r="AE205" s="51"/>
      <c r="AF205" s="51"/>
      <c r="AG205" s="49">
        <f>SUM(AG145:AH204)</f>
        <v>19190.453353754558</v>
      </c>
      <c r="AH205" s="45"/>
      <c r="AI205" s="49">
        <f>AI204+AI203+AI202+AI201+AI200+AI199+AI198+AI197+AI196+AI195+AI194+AI193+AI192+AI191+AI190+AI189+AI188+AI187+AI186+AI185+AI184+AI183+AI182+AI181+AI180+AI179+AI178+AI177+AI176+AI175+AI174+AI173+AI172+AI171+AI170+AI169+AI168+AI167+AI166+AI165+AI164+AI163+AI162+AI161+AI160+AI159+AI158+AI157+AI156+AI155+AI154+AI153+AI152+AI151+AI150+AI149+AI148+AI147+AI146+AI145</f>
        <v>34090.45335375471</v>
      </c>
      <c r="AJ205" s="45"/>
      <c r="AK205" s="7"/>
      <c r="AL205" s="7"/>
      <c r="AN205" s="59" t="s">
        <v>38</v>
      </c>
      <c r="AO205" s="59"/>
      <c r="AP205" s="59"/>
      <c r="AQ205" s="59"/>
      <c r="AR205" s="59"/>
      <c r="AS205" s="59"/>
      <c r="AT205" s="58">
        <f>SUM(AT145:AU204)</f>
        <v>13749.976410709936</v>
      </c>
      <c r="AU205" s="54"/>
      <c r="AV205" s="58">
        <f>AV204+AV203+AV202+AV201+AV200+AV199+AV198+AV197+AV196+AV195+AV194+AV193+AV192+AV191+AV190+AV189+AV188+AV187+AV186+AV185+AV184+AV183+AV182+AV181+AV180+AV179+AV178+AV177+AV176+AV175+AV174+AV173+AV172+AV171+AV170+AV169+AV168+AV167+AV166+AV165+AV164+AV163+AV162+AV161+AV160+AV159+AV158+AV157+AV156+AV155+AV154+AV153+AV152+AV151+AV150+AV149+AV148+AV147+AV146+AV145</f>
        <v>28649.976410709874</v>
      </c>
      <c r="AW205" s="54"/>
      <c r="AX205" s="8"/>
      <c r="AY205" s="8"/>
    </row>
    <row r="207" spans="1:51" x14ac:dyDescent="0.25">
      <c r="A207" s="27" t="s">
        <v>48</v>
      </c>
      <c r="B207" s="27"/>
      <c r="C207" s="27"/>
      <c r="D207" s="27"/>
      <c r="E207" s="27"/>
      <c r="F207" s="27"/>
      <c r="G207" s="27"/>
      <c r="H207" s="27"/>
      <c r="I207" s="27"/>
      <c r="J207" s="27"/>
      <c r="K207" s="27"/>
      <c r="L207" s="27"/>
      <c r="M207" s="3"/>
      <c r="N207" s="37" t="s">
        <v>48</v>
      </c>
      <c r="O207" s="37"/>
      <c r="P207" s="37"/>
      <c r="Q207" s="37"/>
      <c r="R207" s="37"/>
      <c r="S207" s="37"/>
      <c r="T207" s="37"/>
      <c r="U207" s="37"/>
      <c r="V207" s="37"/>
      <c r="W207" s="37"/>
      <c r="X207" s="37"/>
      <c r="Y207" s="37"/>
      <c r="Z207" s="3"/>
      <c r="AA207" s="45" t="s">
        <v>48</v>
      </c>
      <c r="AB207" s="45"/>
      <c r="AC207" s="45"/>
      <c r="AD207" s="45"/>
      <c r="AE207" s="45"/>
      <c r="AF207" s="45"/>
      <c r="AG207" s="45"/>
      <c r="AH207" s="45"/>
      <c r="AI207" s="45"/>
      <c r="AJ207" s="45"/>
      <c r="AK207" s="45"/>
      <c r="AL207" s="45"/>
      <c r="AM207" s="3"/>
      <c r="AN207" s="54" t="s">
        <v>48</v>
      </c>
      <c r="AO207" s="54"/>
      <c r="AP207" s="54"/>
      <c r="AQ207" s="54"/>
      <c r="AR207" s="54"/>
      <c r="AS207" s="54"/>
      <c r="AT207" s="54"/>
      <c r="AU207" s="54"/>
      <c r="AV207" s="54"/>
      <c r="AW207" s="54"/>
      <c r="AX207" s="54"/>
      <c r="AY207" s="54"/>
    </row>
    <row r="208" spans="1:51" x14ac:dyDescent="0.25">
      <c r="A208" s="28" t="s">
        <v>29</v>
      </c>
      <c r="B208" s="28"/>
      <c r="C208" s="28" t="s">
        <v>30</v>
      </c>
      <c r="D208" s="28"/>
      <c r="E208" s="28" t="s">
        <v>31</v>
      </c>
      <c r="F208" s="28"/>
      <c r="G208" s="28" t="s">
        <v>32</v>
      </c>
      <c r="H208" s="28"/>
      <c r="I208" s="28" t="s">
        <v>33</v>
      </c>
      <c r="J208" s="28"/>
      <c r="K208" s="28" t="s">
        <v>34</v>
      </c>
      <c r="L208" s="28"/>
      <c r="M208" s="3"/>
      <c r="N208" s="38" t="s">
        <v>29</v>
      </c>
      <c r="O208" s="38"/>
      <c r="P208" s="38" t="s">
        <v>30</v>
      </c>
      <c r="Q208" s="38"/>
      <c r="R208" s="38" t="s">
        <v>31</v>
      </c>
      <c r="S208" s="38"/>
      <c r="T208" s="38" t="s">
        <v>32</v>
      </c>
      <c r="U208" s="38"/>
      <c r="V208" s="38" t="s">
        <v>33</v>
      </c>
      <c r="W208" s="38"/>
      <c r="X208" s="38" t="s">
        <v>34</v>
      </c>
      <c r="Y208" s="38"/>
      <c r="Z208" s="3"/>
      <c r="AA208" s="46" t="s">
        <v>29</v>
      </c>
      <c r="AB208" s="46"/>
      <c r="AC208" s="46" t="s">
        <v>30</v>
      </c>
      <c r="AD208" s="46"/>
      <c r="AE208" s="46" t="s">
        <v>31</v>
      </c>
      <c r="AF208" s="46"/>
      <c r="AG208" s="46" t="s">
        <v>32</v>
      </c>
      <c r="AH208" s="46"/>
      <c r="AI208" s="46" t="s">
        <v>33</v>
      </c>
      <c r="AJ208" s="46"/>
      <c r="AK208" s="46" t="s">
        <v>34</v>
      </c>
      <c r="AL208" s="46"/>
      <c r="AM208" s="3"/>
      <c r="AN208" s="55" t="s">
        <v>29</v>
      </c>
      <c r="AO208" s="55"/>
      <c r="AP208" s="55" t="s">
        <v>30</v>
      </c>
      <c r="AQ208" s="55"/>
      <c r="AR208" s="55" t="s">
        <v>31</v>
      </c>
      <c r="AS208" s="55"/>
      <c r="AT208" s="55" t="s">
        <v>32</v>
      </c>
      <c r="AU208" s="55"/>
      <c r="AV208" s="55" t="s">
        <v>33</v>
      </c>
      <c r="AW208" s="55"/>
      <c r="AX208" s="55" t="s">
        <v>34</v>
      </c>
      <c r="AY208" s="55"/>
    </row>
    <row r="209" spans="1:51" x14ac:dyDescent="0.25">
      <c r="A209" s="27">
        <v>1</v>
      </c>
      <c r="B209" s="27"/>
      <c r="C209" s="31">
        <f>C4</f>
        <v>14900</v>
      </c>
      <c r="D209" s="31"/>
      <c r="E209" s="31">
        <f>$C$4/72</f>
        <v>206.94444444444446</v>
      </c>
      <c r="F209" s="31"/>
      <c r="G209" s="31">
        <f>C209*$E$4</f>
        <v>366.29166666666663</v>
      </c>
      <c r="H209" s="31"/>
      <c r="I209" s="31">
        <f>E209+G209</f>
        <v>573.23611111111109</v>
      </c>
      <c r="J209" s="31"/>
      <c r="K209" s="31">
        <f>C209-E209</f>
        <v>14693.055555555555</v>
      </c>
      <c r="L209" s="31"/>
      <c r="M209" s="3"/>
      <c r="N209" s="37">
        <v>1</v>
      </c>
      <c r="O209" s="37"/>
      <c r="P209" s="39">
        <f>C4</f>
        <v>14900</v>
      </c>
      <c r="Q209" s="39"/>
      <c r="R209" s="39">
        <f>0</f>
        <v>0</v>
      </c>
      <c r="S209" s="39"/>
      <c r="T209" s="39">
        <f>P209*$E$4</f>
        <v>366.29166666666663</v>
      </c>
      <c r="U209" s="39"/>
      <c r="V209" s="39">
        <f>R209+T209</f>
        <v>366.29166666666663</v>
      </c>
      <c r="W209" s="39"/>
      <c r="X209" s="39">
        <f>P209-R209</f>
        <v>14900</v>
      </c>
      <c r="Y209" s="39"/>
      <c r="Z209" s="3"/>
      <c r="AA209" s="45">
        <v>1</v>
      </c>
      <c r="AB209" s="45"/>
      <c r="AC209" s="47">
        <f>C4</f>
        <v>14900</v>
      </c>
      <c r="AD209" s="47"/>
      <c r="AE209" s="47">
        <f>AI209-AG209</f>
        <v>-154.25983796296291</v>
      </c>
      <c r="AF209" s="47"/>
      <c r="AG209" s="47">
        <f>AC209*$E$4</f>
        <v>366.29166666666663</v>
      </c>
      <c r="AH209" s="47"/>
      <c r="AI209" s="47">
        <f>($AC$209/72)*((1+$E$4)^AA209)</f>
        <v>212.03182870370372</v>
      </c>
      <c r="AJ209" s="47"/>
      <c r="AK209" s="47">
        <f>AC209-AE209</f>
        <v>15054.259837962964</v>
      </c>
      <c r="AL209" s="47"/>
      <c r="AM209" s="3"/>
      <c r="AN209" s="54">
        <v>1</v>
      </c>
      <c r="AO209" s="54"/>
      <c r="AP209" s="56">
        <f>C4</f>
        <v>14900</v>
      </c>
      <c r="AQ209" s="56"/>
      <c r="AR209" s="56">
        <f>AV209-AT209</f>
        <v>77.1706278867523</v>
      </c>
      <c r="AS209" s="56"/>
      <c r="AT209" s="56">
        <f>AP209*$E$4</f>
        <v>366.29166666666663</v>
      </c>
      <c r="AU209" s="56"/>
      <c r="AV209" s="56">
        <f>$AP$209*($E$4/(1-((1+$E$4)^(-72))))</f>
        <v>443.46229455341893</v>
      </c>
      <c r="AW209" s="56"/>
      <c r="AX209" s="56">
        <f>AP209-AR209</f>
        <v>14822.829372113247</v>
      </c>
      <c r="AY209" s="56"/>
    </row>
    <row r="210" spans="1:51" x14ac:dyDescent="0.25">
      <c r="A210" s="28">
        <v>2</v>
      </c>
      <c r="B210" s="28"/>
      <c r="C210" s="32">
        <f>K209</f>
        <v>14693.055555555555</v>
      </c>
      <c r="D210" s="32"/>
      <c r="E210" s="32">
        <f t="shared" ref="E210:E273" si="94">$C$4/72</f>
        <v>206.94444444444446</v>
      </c>
      <c r="F210" s="32"/>
      <c r="G210" s="32">
        <f>C210*$E$4</f>
        <v>361.20428240740739</v>
      </c>
      <c r="H210" s="32"/>
      <c r="I210" s="32">
        <f t="shared" ref="I210:I273" si="95">E210+G210</f>
        <v>568.14872685185185</v>
      </c>
      <c r="J210" s="32"/>
      <c r="K210" s="32">
        <f t="shared" ref="K210:K273" si="96">C210-E210</f>
        <v>14486.111111111109</v>
      </c>
      <c r="L210" s="32"/>
      <c r="M210" s="3"/>
      <c r="N210" s="38">
        <v>2</v>
      </c>
      <c r="O210" s="38"/>
      <c r="P210" s="40">
        <f>X209</f>
        <v>14900</v>
      </c>
      <c r="Q210" s="40"/>
      <c r="R210" s="40">
        <f>0</f>
        <v>0</v>
      </c>
      <c r="S210" s="40"/>
      <c r="T210" s="40">
        <f>P210*$E$4</f>
        <v>366.29166666666663</v>
      </c>
      <c r="U210" s="40"/>
      <c r="V210" s="40">
        <f t="shared" ref="V210:V273" si="97">R210+T210</f>
        <v>366.29166666666663</v>
      </c>
      <c r="W210" s="40"/>
      <c r="X210" s="40">
        <f t="shared" ref="X210:X273" si="98">P210-R210</f>
        <v>14900</v>
      </c>
      <c r="Y210" s="40"/>
      <c r="Z210" s="3"/>
      <c r="AA210" s="46">
        <v>2</v>
      </c>
      <c r="AB210" s="46"/>
      <c r="AC210" s="48">
        <f>AK209</f>
        <v>15054.259837962964</v>
      </c>
      <c r="AD210" s="48"/>
      <c r="AE210" s="48">
        <f t="shared" ref="AE210:AE273" si="99">AI210-AG210</f>
        <v>-152.83960985725307</v>
      </c>
      <c r="AF210" s="48"/>
      <c r="AG210" s="48">
        <f>AC210*$E$4</f>
        <v>370.08388768325619</v>
      </c>
      <c r="AH210" s="48"/>
      <c r="AI210" s="48">
        <f t="shared" ref="AI210:AI273" si="100">($AC$209/72)*((1+$E$4)^AA210)</f>
        <v>217.24427782600313</v>
      </c>
      <c r="AJ210" s="48"/>
      <c r="AK210" s="48">
        <f t="shared" ref="AK210:AK273" si="101">AC210-AE210</f>
        <v>15207.099447820217</v>
      </c>
      <c r="AL210" s="48"/>
      <c r="AM210" s="3"/>
      <c r="AN210" s="55">
        <v>2</v>
      </c>
      <c r="AO210" s="55"/>
      <c r="AP210" s="57">
        <f>AX209</f>
        <v>14822.829372113247</v>
      </c>
      <c r="AQ210" s="57"/>
      <c r="AR210" s="57">
        <f t="shared" ref="AR210:AR273" si="102">AV210-AT210</f>
        <v>79.067739155634968</v>
      </c>
      <c r="AS210" s="57"/>
      <c r="AT210" s="57">
        <f>AP210*$E$4</f>
        <v>364.39455539778396</v>
      </c>
      <c r="AU210" s="57"/>
      <c r="AV210" s="57">
        <f t="shared" ref="AV210:AV273" si="103">$AP$209*($E$4/(1-((1+$E$4)^(-72))))</f>
        <v>443.46229455341893</v>
      </c>
      <c r="AW210" s="57"/>
      <c r="AX210" s="57">
        <f t="shared" ref="AX210:AX273" si="104">AP210-AR210</f>
        <v>14743.761632957612</v>
      </c>
      <c r="AY210" s="57"/>
    </row>
    <row r="211" spans="1:51" x14ac:dyDescent="0.25">
      <c r="A211" s="27">
        <v>3</v>
      </c>
      <c r="B211" s="27"/>
      <c r="C211" s="31">
        <f t="shared" ref="C211:C274" si="105">K210</f>
        <v>14486.111111111109</v>
      </c>
      <c r="D211" s="31"/>
      <c r="E211" s="31">
        <f t="shared" si="94"/>
        <v>206.94444444444446</v>
      </c>
      <c r="F211" s="31"/>
      <c r="G211" s="31">
        <f t="shared" ref="G211:G274" si="106">C211*$E$4</f>
        <v>356.1168981481481</v>
      </c>
      <c r="H211" s="31"/>
      <c r="I211" s="31">
        <f t="shared" si="95"/>
        <v>563.06134259259261</v>
      </c>
      <c r="J211" s="31"/>
      <c r="K211" s="31">
        <f t="shared" si="96"/>
        <v>14279.166666666664</v>
      </c>
      <c r="L211" s="31"/>
      <c r="M211" s="3"/>
      <c r="N211" s="37">
        <v>3</v>
      </c>
      <c r="O211" s="37"/>
      <c r="P211" s="39">
        <f t="shared" ref="P211:P274" si="107">X210</f>
        <v>14900</v>
      </c>
      <c r="Q211" s="39"/>
      <c r="R211" s="39">
        <f>0</f>
        <v>0</v>
      </c>
      <c r="S211" s="39"/>
      <c r="T211" s="39">
        <f t="shared" ref="T211:T274" si="108">P211*$E$4</f>
        <v>366.29166666666663</v>
      </c>
      <c r="U211" s="39"/>
      <c r="V211" s="39">
        <f t="shared" si="97"/>
        <v>366.29166666666663</v>
      </c>
      <c r="W211" s="39"/>
      <c r="X211" s="39">
        <f t="shared" si="98"/>
        <v>14900</v>
      </c>
      <c r="Y211" s="39"/>
      <c r="Z211" s="3"/>
      <c r="AA211" s="45">
        <v>3</v>
      </c>
      <c r="AB211" s="45"/>
      <c r="AC211" s="47">
        <f t="shared" ref="AC211:AC274" si="109">AK210</f>
        <v>15207.099447820217</v>
      </c>
      <c r="AD211" s="47"/>
      <c r="AE211" s="47">
        <f t="shared" si="99"/>
        <v>-151.25632843635461</v>
      </c>
      <c r="AF211" s="47"/>
      <c r="AG211" s="47">
        <f t="shared" ref="AG211:AG274" si="110">AC211*$E$4</f>
        <v>373.84119475891367</v>
      </c>
      <c r="AH211" s="47"/>
      <c r="AI211" s="47">
        <f t="shared" si="100"/>
        <v>222.58486632255907</v>
      </c>
      <c r="AJ211" s="47"/>
      <c r="AK211" s="47">
        <f t="shared" si="101"/>
        <v>15358.355776256572</v>
      </c>
      <c r="AL211" s="47"/>
      <c r="AM211" s="3"/>
      <c r="AN211" s="54">
        <v>3</v>
      </c>
      <c r="AO211" s="54"/>
      <c r="AP211" s="56">
        <f t="shared" ref="AP211:AP274" si="111">AX210</f>
        <v>14743.761632957612</v>
      </c>
      <c r="AQ211" s="56"/>
      <c r="AR211" s="56">
        <f t="shared" si="102"/>
        <v>81.011487743210978</v>
      </c>
      <c r="AS211" s="56"/>
      <c r="AT211" s="56">
        <f t="shared" ref="AT211:AT274" si="112">AP211*$E$4</f>
        <v>362.45080681020795</v>
      </c>
      <c r="AU211" s="56"/>
      <c r="AV211" s="56">
        <f t="shared" si="103"/>
        <v>443.46229455341893</v>
      </c>
      <c r="AW211" s="56"/>
      <c r="AX211" s="56">
        <f t="shared" si="104"/>
        <v>14662.750145214401</v>
      </c>
      <c r="AY211" s="56"/>
    </row>
    <row r="212" spans="1:51" x14ac:dyDescent="0.25">
      <c r="A212" s="28">
        <v>4</v>
      </c>
      <c r="B212" s="28"/>
      <c r="C212" s="32">
        <f t="shared" si="105"/>
        <v>14279.166666666664</v>
      </c>
      <c r="D212" s="32"/>
      <c r="E212" s="32">
        <f t="shared" si="94"/>
        <v>206.94444444444446</v>
      </c>
      <c r="F212" s="32"/>
      <c r="G212" s="32">
        <f t="shared" si="106"/>
        <v>351.0295138888888</v>
      </c>
      <c r="H212" s="32"/>
      <c r="I212" s="32">
        <f t="shared" si="95"/>
        <v>557.97395833333326</v>
      </c>
      <c r="J212" s="32"/>
      <c r="K212" s="32">
        <f t="shared" si="96"/>
        <v>14072.222222222219</v>
      </c>
      <c r="L212" s="32"/>
      <c r="M212" s="3"/>
      <c r="N212" s="38">
        <v>4</v>
      </c>
      <c r="O212" s="38"/>
      <c r="P212" s="40">
        <f t="shared" si="107"/>
        <v>14900</v>
      </c>
      <c r="Q212" s="40"/>
      <c r="R212" s="40">
        <f>0</f>
        <v>0</v>
      </c>
      <c r="S212" s="40"/>
      <c r="T212" s="40">
        <f t="shared" si="108"/>
        <v>366.29166666666663</v>
      </c>
      <c r="U212" s="40"/>
      <c r="V212" s="40">
        <f t="shared" si="97"/>
        <v>366.29166666666663</v>
      </c>
      <c r="W212" s="40"/>
      <c r="X212" s="40">
        <f t="shared" si="98"/>
        <v>14900</v>
      </c>
      <c r="Y212" s="40"/>
      <c r="Z212" s="3"/>
      <c r="AA212" s="46">
        <v>4</v>
      </c>
      <c r="AB212" s="46"/>
      <c r="AC212" s="48">
        <f t="shared" si="109"/>
        <v>15358.355776256572</v>
      </c>
      <c r="AD212" s="48"/>
      <c r="AE212" s="48">
        <f t="shared" si="99"/>
        <v>-149.50283521331875</v>
      </c>
      <c r="AF212" s="48"/>
      <c r="AG212" s="48">
        <f t="shared" si="110"/>
        <v>377.55957949964073</v>
      </c>
      <c r="AH212" s="48"/>
      <c r="AI212" s="48">
        <f t="shared" si="100"/>
        <v>228.05674428632199</v>
      </c>
      <c r="AJ212" s="48"/>
      <c r="AK212" s="48">
        <f t="shared" si="101"/>
        <v>15507.858611469892</v>
      </c>
      <c r="AL212" s="48"/>
      <c r="AM212" s="3"/>
      <c r="AN212" s="55">
        <v>4</v>
      </c>
      <c r="AO212" s="55"/>
      <c r="AP212" s="57">
        <f t="shared" si="111"/>
        <v>14662.750145214401</v>
      </c>
      <c r="AQ212" s="57"/>
      <c r="AR212" s="57">
        <f t="shared" si="102"/>
        <v>83.003020150231578</v>
      </c>
      <c r="AS212" s="57"/>
      <c r="AT212" s="57">
        <f t="shared" si="112"/>
        <v>360.45927440318735</v>
      </c>
      <c r="AU212" s="57"/>
      <c r="AV212" s="57">
        <f t="shared" si="103"/>
        <v>443.46229455341893</v>
      </c>
      <c r="AW212" s="57"/>
      <c r="AX212" s="57">
        <f t="shared" si="104"/>
        <v>14579.747125064168</v>
      </c>
      <c r="AY212" s="57"/>
    </row>
    <row r="213" spans="1:51" x14ac:dyDescent="0.25">
      <c r="A213" s="27">
        <v>5</v>
      </c>
      <c r="B213" s="27"/>
      <c r="C213" s="31">
        <f t="shared" si="105"/>
        <v>14072.222222222219</v>
      </c>
      <c r="D213" s="31"/>
      <c r="E213" s="31">
        <f t="shared" si="94"/>
        <v>206.94444444444446</v>
      </c>
      <c r="F213" s="31"/>
      <c r="G213" s="31">
        <f t="shared" si="106"/>
        <v>345.94212962962951</v>
      </c>
      <c r="H213" s="31"/>
      <c r="I213" s="31">
        <f t="shared" si="95"/>
        <v>552.88657407407391</v>
      </c>
      <c r="J213" s="31"/>
      <c r="K213" s="31">
        <f t="shared" si="96"/>
        <v>13865.277777777774</v>
      </c>
      <c r="L213" s="31"/>
      <c r="M213" s="3"/>
      <c r="N213" s="37">
        <v>5</v>
      </c>
      <c r="O213" s="37"/>
      <c r="P213" s="39">
        <f t="shared" si="107"/>
        <v>14900</v>
      </c>
      <c r="Q213" s="39"/>
      <c r="R213" s="39">
        <f>0</f>
        <v>0</v>
      </c>
      <c r="S213" s="39"/>
      <c r="T213" s="39">
        <f t="shared" si="108"/>
        <v>366.29166666666663</v>
      </c>
      <c r="U213" s="39"/>
      <c r="V213" s="39">
        <f t="shared" si="97"/>
        <v>366.29166666666663</v>
      </c>
      <c r="W213" s="39"/>
      <c r="X213" s="39">
        <f t="shared" si="98"/>
        <v>14900</v>
      </c>
      <c r="Y213" s="39"/>
      <c r="Z213" s="3"/>
      <c r="AA213" s="45">
        <v>5</v>
      </c>
      <c r="AB213" s="45"/>
      <c r="AC213" s="47">
        <f t="shared" si="109"/>
        <v>15507.858611469892</v>
      </c>
      <c r="AD213" s="47"/>
      <c r="AE213" s="47">
        <f t="shared" si="99"/>
        <v>-147.57171828194075</v>
      </c>
      <c r="AF213" s="47"/>
      <c r="AG213" s="47">
        <f t="shared" si="110"/>
        <v>381.23485753196815</v>
      </c>
      <c r="AH213" s="47"/>
      <c r="AI213" s="47">
        <f t="shared" si="100"/>
        <v>233.6631392500274</v>
      </c>
      <c r="AJ213" s="47"/>
      <c r="AK213" s="47">
        <f t="shared" si="101"/>
        <v>15655.430329751833</v>
      </c>
      <c r="AL213" s="47"/>
      <c r="AM213" s="3"/>
      <c r="AN213" s="54">
        <v>5</v>
      </c>
      <c r="AO213" s="54"/>
      <c r="AP213" s="56">
        <f t="shared" si="111"/>
        <v>14579.747125064168</v>
      </c>
      <c r="AQ213" s="56"/>
      <c r="AR213" s="56">
        <f t="shared" si="102"/>
        <v>85.043511062258119</v>
      </c>
      <c r="AS213" s="56"/>
      <c r="AT213" s="56">
        <f t="shared" si="112"/>
        <v>358.41878349116081</v>
      </c>
      <c r="AU213" s="56"/>
      <c r="AV213" s="56">
        <f t="shared" si="103"/>
        <v>443.46229455341893</v>
      </c>
      <c r="AW213" s="56"/>
      <c r="AX213" s="56">
        <f t="shared" si="104"/>
        <v>14494.70361400191</v>
      </c>
      <c r="AY213" s="56"/>
    </row>
    <row r="214" spans="1:51" x14ac:dyDescent="0.25">
      <c r="A214" s="28">
        <v>6</v>
      </c>
      <c r="B214" s="28"/>
      <c r="C214" s="32">
        <f t="shared" si="105"/>
        <v>13865.277777777774</v>
      </c>
      <c r="D214" s="32"/>
      <c r="E214" s="32">
        <f t="shared" si="94"/>
        <v>206.94444444444446</v>
      </c>
      <c r="F214" s="32"/>
      <c r="G214" s="32">
        <f t="shared" si="106"/>
        <v>340.85474537037027</v>
      </c>
      <c r="H214" s="32"/>
      <c r="I214" s="32">
        <f t="shared" si="95"/>
        <v>547.79918981481478</v>
      </c>
      <c r="J214" s="32"/>
      <c r="K214" s="32">
        <f t="shared" si="96"/>
        <v>13658.333333333328</v>
      </c>
      <c r="L214" s="32"/>
      <c r="M214" s="3"/>
      <c r="N214" s="38">
        <v>6</v>
      </c>
      <c r="O214" s="38"/>
      <c r="P214" s="40">
        <f t="shared" si="107"/>
        <v>14900</v>
      </c>
      <c r="Q214" s="40"/>
      <c r="R214" s="40">
        <f>0</f>
        <v>0</v>
      </c>
      <c r="S214" s="40"/>
      <c r="T214" s="40">
        <f t="shared" si="108"/>
        <v>366.29166666666663</v>
      </c>
      <c r="U214" s="40"/>
      <c r="V214" s="40">
        <f t="shared" si="97"/>
        <v>366.29166666666663</v>
      </c>
      <c r="W214" s="40"/>
      <c r="X214" s="40">
        <f t="shared" si="98"/>
        <v>14900</v>
      </c>
      <c r="Y214" s="40"/>
      <c r="Z214" s="3"/>
      <c r="AA214" s="46">
        <v>6</v>
      </c>
      <c r="AB214" s="46"/>
      <c r="AC214" s="48">
        <f t="shared" si="109"/>
        <v>15655.430329751833</v>
      </c>
      <c r="AD214" s="48"/>
      <c r="AE214" s="48">
        <f t="shared" si="99"/>
        <v>-145.45530418314195</v>
      </c>
      <c r="AF214" s="48"/>
      <c r="AG214" s="48">
        <f t="shared" si="110"/>
        <v>384.86266227306589</v>
      </c>
      <c r="AH214" s="48"/>
      <c r="AI214" s="48">
        <f t="shared" si="100"/>
        <v>239.40735808992395</v>
      </c>
      <c r="AJ214" s="48"/>
      <c r="AK214" s="48">
        <f t="shared" si="101"/>
        <v>15800.885633934975</v>
      </c>
      <c r="AL214" s="48"/>
      <c r="AM214" s="3"/>
      <c r="AN214" s="55">
        <v>6</v>
      </c>
      <c r="AO214" s="55"/>
      <c r="AP214" s="57">
        <f t="shared" si="111"/>
        <v>14494.70361400191</v>
      </c>
      <c r="AQ214" s="57"/>
      <c r="AR214" s="57">
        <f t="shared" si="102"/>
        <v>87.134164042538657</v>
      </c>
      <c r="AS214" s="57"/>
      <c r="AT214" s="57">
        <f t="shared" si="112"/>
        <v>356.32813051088027</v>
      </c>
      <c r="AU214" s="57"/>
      <c r="AV214" s="57">
        <f t="shared" si="103"/>
        <v>443.46229455341893</v>
      </c>
      <c r="AW214" s="57"/>
      <c r="AX214" s="57">
        <f t="shared" si="104"/>
        <v>14407.569449959372</v>
      </c>
      <c r="AY214" s="57"/>
    </row>
    <row r="215" spans="1:51" x14ac:dyDescent="0.25">
      <c r="A215" s="27">
        <v>7</v>
      </c>
      <c r="B215" s="27"/>
      <c r="C215" s="31">
        <f t="shared" si="105"/>
        <v>13658.333333333328</v>
      </c>
      <c r="D215" s="31"/>
      <c r="E215" s="31">
        <f t="shared" si="94"/>
        <v>206.94444444444446</v>
      </c>
      <c r="F215" s="31"/>
      <c r="G215" s="31">
        <f t="shared" si="106"/>
        <v>335.76736111111097</v>
      </c>
      <c r="H215" s="31"/>
      <c r="I215" s="31">
        <f t="shared" si="95"/>
        <v>542.71180555555543</v>
      </c>
      <c r="J215" s="31"/>
      <c r="K215" s="31">
        <f t="shared" si="96"/>
        <v>13451.388888888883</v>
      </c>
      <c r="L215" s="31"/>
      <c r="M215" s="3"/>
      <c r="N215" s="37">
        <v>7</v>
      </c>
      <c r="O215" s="37"/>
      <c r="P215" s="39">
        <f t="shared" si="107"/>
        <v>14900</v>
      </c>
      <c r="Q215" s="39"/>
      <c r="R215" s="39">
        <f>0</f>
        <v>0</v>
      </c>
      <c r="S215" s="39"/>
      <c r="T215" s="39">
        <f t="shared" si="108"/>
        <v>366.29166666666663</v>
      </c>
      <c r="U215" s="39"/>
      <c r="V215" s="39">
        <f t="shared" si="97"/>
        <v>366.29166666666663</v>
      </c>
      <c r="W215" s="39"/>
      <c r="X215" s="39">
        <f t="shared" si="98"/>
        <v>14900</v>
      </c>
      <c r="Y215" s="39"/>
      <c r="Z215" s="3"/>
      <c r="AA215" s="45">
        <v>7</v>
      </c>
      <c r="AB215" s="45"/>
      <c r="AC215" s="47">
        <f t="shared" si="109"/>
        <v>15800.885633934975</v>
      </c>
      <c r="AD215" s="47"/>
      <c r="AE215" s="47">
        <f t="shared" si="99"/>
        <v>-143.14564952460015</v>
      </c>
      <c r="AF215" s="47"/>
      <c r="AG215" s="47">
        <f t="shared" si="110"/>
        <v>388.43843850090144</v>
      </c>
      <c r="AH215" s="47"/>
      <c r="AI215" s="47">
        <f t="shared" si="100"/>
        <v>245.2927889763013</v>
      </c>
      <c r="AJ215" s="47"/>
      <c r="AK215" s="47">
        <f t="shared" si="101"/>
        <v>15944.031283459575</v>
      </c>
      <c r="AL215" s="47"/>
      <c r="AM215" s="3"/>
      <c r="AN215" s="54">
        <v>7</v>
      </c>
      <c r="AO215" s="54"/>
      <c r="AP215" s="56">
        <f t="shared" si="111"/>
        <v>14407.569449959372</v>
      </c>
      <c r="AQ215" s="56"/>
      <c r="AR215" s="56">
        <f t="shared" si="102"/>
        <v>89.276212241917733</v>
      </c>
      <c r="AS215" s="56"/>
      <c r="AT215" s="56">
        <f t="shared" si="112"/>
        <v>354.1860823115012</v>
      </c>
      <c r="AU215" s="56"/>
      <c r="AV215" s="56">
        <f t="shared" si="103"/>
        <v>443.46229455341893</v>
      </c>
      <c r="AW215" s="56"/>
      <c r="AX215" s="56">
        <f t="shared" si="104"/>
        <v>14318.293237717455</v>
      </c>
      <c r="AY215" s="56"/>
    </row>
    <row r="216" spans="1:51" x14ac:dyDescent="0.25">
      <c r="A216" s="28">
        <v>8</v>
      </c>
      <c r="B216" s="28"/>
      <c r="C216" s="32">
        <f t="shared" si="105"/>
        <v>13451.388888888883</v>
      </c>
      <c r="D216" s="32"/>
      <c r="E216" s="32">
        <f t="shared" si="94"/>
        <v>206.94444444444446</v>
      </c>
      <c r="F216" s="32"/>
      <c r="G216" s="32">
        <f t="shared" si="106"/>
        <v>330.67997685185168</v>
      </c>
      <c r="H216" s="32"/>
      <c r="I216" s="32">
        <f t="shared" si="95"/>
        <v>537.62442129629608</v>
      </c>
      <c r="J216" s="32"/>
      <c r="K216" s="32">
        <f t="shared" si="96"/>
        <v>13244.444444444438</v>
      </c>
      <c r="L216" s="32"/>
      <c r="M216" s="3"/>
      <c r="N216" s="38">
        <v>8</v>
      </c>
      <c r="O216" s="38"/>
      <c r="P216" s="40">
        <f t="shared" si="107"/>
        <v>14900</v>
      </c>
      <c r="Q216" s="40"/>
      <c r="R216" s="40">
        <f>0</f>
        <v>0</v>
      </c>
      <c r="S216" s="40"/>
      <c r="T216" s="40">
        <f t="shared" si="108"/>
        <v>366.29166666666663</v>
      </c>
      <c r="U216" s="40"/>
      <c r="V216" s="40">
        <f t="shared" si="97"/>
        <v>366.29166666666663</v>
      </c>
      <c r="W216" s="40"/>
      <c r="X216" s="40">
        <f t="shared" si="98"/>
        <v>14900</v>
      </c>
      <c r="Y216" s="40"/>
      <c r="Z216" s="3"/>
      <c r="AA216" s="46">
        <v>8</v>
      </c>
      <c r="AB216" s="46"/>
      <c r="AC216" s="48">
        <f t="shared" si="109"/>
        <v>15944.031283459575</v>
      </c>
      <c r="AD216" s="48"/>
      <c r="AE216" s="48">
        <f t="shared" si="99"/>
        <v>-140.6345323464125</v>
      </c>
      <c r="AF216" s="48"/>
      <c r="AG216" s="48">
        <f t="shared" si="110"/>
        <v>391.95743571838119</v>
      </c>
      <c r="AH216" s="48"/>
      <c r="AI216" s="48">
        <f t="shared" si="100"/>
        <v>251.32290337196869</v>
      </c>
      <c r="AJ216" s="48"/>
      <c r="AK216" s="48">
        <f t="shared" si="101"/>
        <v>16084.665815805987</v>
      </c>
      <c r="AL216" s="48"/>
      <c r="AM216" s="3"/>
      <c r="AN216" s="55">
        <v>8</v>
      </c>
      <c r="AO216" s="55"/>
      <c r="AP216" s="57">
        <f t="shared" si="111"/>
        <v>14318.293237717455</v>
      </c>
      <c r="AQ216" s="57"/>
      <c r="AR216" s="57">
        <f t="shared" si="102"/>
        <v>91.470919126198169</v>
      </c>
      <c r="AS216" s="57"/>
      <c r="AT216" s="57">
        <f t="shared" si="112"/>
        <v>351.99137542722076</v>
      </c>
      <c r="AU216" s="57"/>
      <c r="AV216" s="57">
        <f t="shared" si="103"/>
        <v>443.46229455341893</v>
      </c>
      <c r="AW216" s="57"/>
      <c r="AX216" s="57">
        <f t="shared" si="104"/>
        <v>14226.822318591257</v>
      </c>
      <c r="AY216" s="57"/>
    </row>
    <row r="217" spans="1:51" x14ac:dyDescent="0.25">
      <c r="A217" s="27">
        <v>9</v>
      </c>
      <c r="B217" s="27"/>
      <c r="C217" s="31">
        <f t="shared" si="105"/>
        <v>13244.444444444438</v>
      </c>
      <c r="D217" s="31"/>
      <c r="E217" s="31">
        <f t="shared" si="94"/>
        <v>206.94444444444446</v>
      </c>
      <c r="F217" s="31"/>
      <c r="G217" s="31">
        <f t="shared" si="106"/>
        <v>325.59259259259244</v>
      </c>
      <c r="H217" s="31"/>
      <c r="I217" s="31">
        <f t="shared" si="95"/>
        <v>532.53703703703695</v>
      </c>
      <c r="J217" s="31"/>
      <c r="K217" s="31">
        <f t="shared" si="96"/>
        <v>13037.499999999993</v>
      </c>
      <c r="L217" s="31"/>
      <c r="M217" s="3"/>
      <c r="N217" s="37">
        <v>9</v>
      </c>
      <c r="O217" s="37"/>
      <c r="P217" s="39">
        <f t="shared" si="107"/>
        <v>14900</v>
      </c>
      <c r="Q217" s="39"/>
      <c r="R217" s="39">
        <f>0</f>
        <v>0</v>
      </c>
      <c r="S217" s="39"/>
      <c r="T217" s="39">
        <f t="shared" si="108"/>
        <v>366.29166666666663</v>
      </c>
      <c r="U217" s="39"/>
      <c r="V217" s="39">
        <f t="shared" si="97"/>
        <v>366.29166666666663</v>
      </c>
      <c r="W217" s="39"/>
      <c r="X217" s="39">
        <f t="shared" si="98"/>
        <v>14900</v>
      </c>
      <c r="Y217" s="39"/>
      <c r="Z217" s="3"/>
      <c r="AA217" s="45">
        <v>9</v>
      </c>
      <c r="AB217" s="45"/>
      <c r="AC217" s="47">
        <f t="shared" si="109"/>
        <v>16084.665815805987</v>
      </c>
      <c r="AD217" s="47"/>
      <c r="AE217" s="47">
        <f t="shared" si="99"/>
        <v>-137.91344322536753</v>
      </c>
      <c r="AF217" s="47"/>
      <c r="AG217" s="47">
        <f t="shared" si="110"/>
        <v>395.41470130523049</v>
      </c>
      <c r="AH217" s="47"/>
      <c r="AI217" s="47">
        <f t="shared" si="100"/>
        <v>257.50125807986296</v>
      </c>
      <c r="AJ217" s="47"/>
      <c r="AK217" s="47">
        <f t="shared" si="101"/>
        <v>16222.579259031354</v>
      </c>
      <c r="AL217" s="47"/>
      <c r="AM217" s="3"/>
      <c r="AN217" s="54">
        <v>9</v>
      </c>
      <c r="AO217" s="54"/>
      <c r="AP217" s="56">
        <f t="shared" si="111"/>
        <v>14226.822318591257</v>
      </c>
      <c r="AQ217" s="56"/>
      <c r="AR217" s="56">
        <f t="shared" si="102"/>
        <v>93.719579221383867</v>
      </c>
      <c r="AS217" s="56"/>
      <c r="AT217" s="56">
        <f t="shared" si="112"/>
        <v>349.74271533203506</v>
      </c>
      <c r="AU217" s="56"/>
      <c r="AV217" s="56">
        <f t="shared" si="103"/>
        <v>443.46229455341893</v>
      </c>
      <c r="AW217" s="56"/>
      <c r="AX217" s="56">
        <f t="shared" si="104"/>
        <v>14133.102739369873</v>
      </c>
      <c r="AY217" s="56"/>
    </row>
    <row r="218" spans="1:51" x14ac:dyDescent="0.25">
      <c r="A218" s="28">
        <v>10</v>
      </c>
      <c r="B218" s="28"/>
      <c r="C218" s="32">
        <f t="shared" si="105"/>
        <v>13037.499999999993</v>
      </c>
      <c r="D218" s="32"/>
      <c r="E218" s="32">
        <f t="shared" si="94"/>
        <v>206.94444444444446</v>
      </c>
      <c r="F218" s="32"/>
      <c r="G218" s="32">
        <f t="shared" si="106"/>
        <v>320.50520833333314</v>
      </c>
      <c r="H218" s="32"/>
      <c r="I218" s="32">
        <f t="shared" si="95"/>
        <v>527.4496527777776</v>
      </c>
      <c r="J218" s="32"/>
      <c r="K218" s="32">
        <f t="shared" si="96"/>
        <v>12830.555555555547</v>
      </c>
      <c r="L218" s="32"/>
      <c r="M218" s="3"/>
      <c r="N218" s="38">
        <v>10</v>
      </c>
      <c r="O218" s="38"/>
      <c r="P218" s="40">
        <f t="shared" si="107"/>
        <v>14900</v>
      </c>
      <c r="Q218" s="40"/>
      <c r="R218" s="40">
        <f>0</f>
        <v>0</v>
      </c>
      <c r="S218" s="40"/>
      <c r="T218" s="40">
        <f t="shared" si="108"/>
        <v>366.29166666666663</v>
      </c>
      <c r="U218" s="40"/>
      <c r="V218" s="40">
        <f t="shared" si="97"/>
        <v>366.29166666666663</v>
      </c>
      <c r="W218" s="40"/>
      <c r="X218" s="40">
        <f t="shared" si="98"/>
        <v>14900</v>
      </c>
      <c r="Y218" s="40"/>
      <c r="Z218" s="3"/>
      <c r="AA218" s="46">
        <v>10</v>
      </c>
      <c r="AB218" s="46"/>
      <c r="AC218" s="48">
        <f t="shared" si="109"/>
        <v>16222.579259031354</v>
      </c>
      <c r="AD218" s="48"/>
      <c r="AE218" s="48">
        <f t="shared" si="99"/>
        <v>-134.97357611019447</v>
      </c>
      <c r="AF218" s="48"/>
      <c r="AG218" s="48">
        <f t="shared" si="110"/>
        <v>398.80507345118741</v>
      </c>
      <c r="AH218" s="48"/>
      <c r="AI218" s="48">
        <f t="shared" si="100"/>
        <v>263.83149734099294</v>
      </c>
      <c r="AJ218" s="48"/>
      <c r="AK218" s="48">
        <f t="shared" si="101"/>
        <v>16357.552835141549</v>
      </c>
      <c r="AL218" s="48"/>
      <c r="AM218" s="3"/>
      <c r="AN218" s="55">
        <v>10</v>
      </c>
      <c r="AO218" s="55"/>
      <c r="AP218" s="57">
        <f t="shared" si="111"/>
        <v>14133.102739369873</v>
      </c>
      <c r="AQ218" s="57"/>
      <c r="AR218" s="57">
        <f t="shared" si="102"/>
        <v>96.023518877242907</v>
      </c>
      <c r="AS218" s="57"/>
      <c r="AT218" s="57">
        <f t="shared" si="112"/>
        <v>347.43877567617602</v>
      </c>
      <c r="AU218" s="57"/>
      <c r="AV218" s="57">
        <f t="shared" si="103"/>
        <v>443.46229455341893</v>
      </c>
      <c r="AW218" s="57"/>
      <c r="AX218" s="57">
        <f t="shared" si="104"/>
        <v>14037.079220492631</v>
      </c>
      <c r="AY218" s="57"/>
    </row>
    <row r="219" spans="1:51" x14ac:dyDescent="0.25">
      <c r="A219" s="27">
        <v>11</v>
      </c>
      <c r="B219" s="27"/>
      <c r="C219" s="31">
        <f t="shared" si="105"/>
        <v>12830.555555555547</v>
      </c>
      <c r="D219" s="31"/>
      <c r="E219" s="31">
        <f t="shared" si="94"/>
        <v>206.94444444444446</v>
      </c>
      <c r="F219" s="31"/>
      <c r="G219" s="31">
        <f t="shared" si="106"/>
        <v>315.41782407407385</v>
      </c>
      <c r="H219" s="31"/>
      <c r="I219" s="31">
        <f t="shared" si="95"/>
        <v>522.36226851851825</v>
      </c>
      <c r="J219" s="31"/>
      <c r="K219" s="31">
        <f t="shared" si="96"/>
        <v>12623.611111111102</v>
      </c>
      <c r="L219" s="31"/>
      <c r="M219" s="3"/>
      <c r="N219" s="37">
        <v>11</v>
      </c>
      <c r="O219" s="37"/>
      <c r="P219" s="39">
        <f t="shared" si="107"/>
        <v>14900</v>
      </c>
      <c r="Q219" s="39"/>
      <c r="R219" s="39">
        <f>0</f>
        <v>0</v>
      </c>
      <c r="S219" s="39"/>
      <c r="T219" s="39">
        <f t="shared" si="108"/>
        <v>366.29166666666663</v>
      </c>
      <c r="U219" s="39"/>
      <c r="V219" s="39">
        <f t="shared" si="97"/>
        <v>366.29166666666663</v>
      </c>
      <c r="W219" s="39"/>
      <c r="X219" s="39">
        <f t="shared" si="98"/>
        <v>14900</v>
      </c>
      <c r="Y219" s="39"/>
      <c r="Z219" s="3"/>
      <c r="AA219" s="45">
        <v>11</v>
      </c>
      <c r="AB219" s="45"/>
      <c r="AC219" s="47">
        <f t="shared" si="109"/>
        <v>16357.552835141549</v>
      </c>
      <c r="AD219" s="47"/>
      <c r="AE219" s="47">
        <f t="shared" si="99"/>
        <v>-131.80581887993736</v>
      </c>
      <c r="AF219" s="47"/>
      <c r="AG219" s="47">
        <f t="shared" si="110"/>
        <v>402.1231738638964</v>
      </c>
      <c r="AH219" s="47"/>
      <c r="AI219" s="47">
        <f t="shared" si="100"/>
        <v>270.31735498395904</v>
      </c>
      <c r="AJ219" s="47"/>
      <c r="AK219" s="47">
        <f t="shared" si="101"/>
        <v>16489.358654021486</v>
      </c>
      <c r="AL219" s="47"/>
      <c r="AM219" s="3"/>
      <c r="AN219" s="54">
        <v>11</v>
      </c>
      <c r="AO219" s="54"/>
      <c r="AP219" s="56">
        <f t="shared" si="111"/>
        <v>14037.079220492631</v>
      </c>
      <c r="AQ219" s="56"/>
      <c r="AR219" s="56">
        <f t="shared" si="102"/>
        <v>98.384097049641753</v>
      </c>
      <c r="AS219" s="56"/>
      <c r="AT219" s="56">
        <f t="shared" si="112"/>
        <v>345.07819750377718</v>
      </c>
      <c r="AU219" s="56"/>
      <c r="AV219" s="56">
        <f t="shared" si="103"/>
        <v>443.46229455341893</v>
      </c>
      <c r="AW219" s="56"/>
      <c r="AX219" s="56">
        <f t="shared" si="104"/>
        <v>13938.695123442989</v>
      </c>
      <c r="AY219" s="56"/>
    </row>
    <row r="220" spans="1:51" x14ac:dyDescent="0.25">
      <c r="A220" s="28">
        <v>12</v>
      </c>
      <c r="B220" s="28"/>
      <c r="C220" s="32">
        <f t="shared" si="105"/>
        <v>12623.611111111102</v>
      </c>
      <c r="D220" s="32"/>
      <c r="E220" s="32">
        <f t="shared" si="94"/>
        <v>206.94444444444446</v>
      </c>
      <c r="F220" s="32"/>
      <c r="G220" s="32">
        <f t="shared" si="106"/>
        <v>310.33043981481455</v>
      </c>
      <c r="H220" s="32"/>
      <c r="I220" s="32">
        <f t="shared" si="95"/>
        <v>517.27488425925901</v>
      </c>
      <c r="J220" s="32"/>
      <c r="K220" s="32">
        <f t="shared" si="96"/>
        <v>12416.666666666657</v>
      </c>
      <c r="L220" s="32"/>
      <c r="M220" s="3"/>
      <c r="N220" s="38">
        <v>12</v>
      </c>
      <c r="O220" s="38"/>
      <c r="P220" s="40">
        <f t="shared" si="107"/>
        <v>14900</v>
      </c>
      <c r="Q220" s="40"/>
      <c r="R220" s="40">
        <f>0</f>
        <v>0</v>
      </c>
      <c r="S220" s="40"/>
      <c r="T220" s="40">
        <f t="shared" si="108"/>
        <v>366.29166666666663</v>
      </c>
      <c r="U220" s="40"/>
      <c r="V220" s="40">
        <f t="shared" si="97"/>
        <v>366.29166666666663</v>
      </c>
      <c r="W220" s="40"/>
      <c r="X220" s="40">
        <f t="shared" si="98"/>
        <v>14900</v>
      </c>
      <c r="Y220" s="40"/>
      <c r="Z220" s="3"/>
      <c r="AA220" s="46">
        <v>12</v>
      </c>
      <c r="AB220" s="46"/>
      <c r="AC220" s="48">
        <f t="shared" si="109"/>
        <v>16489.358654021486</v>
      </c>
      <c r="AD220" s="48"/>
      <c r="AE220" s="48">
        <f t="shared" si="99"/>
        <v>-128.4007436173801</v>
      </c>
      <c r="AF220" s="48"/>
      <c r="AG220" s="48">
        <f t="shared" si="110"/>
        <v>405.36340024469484</v>
      </c>
      <c r="AH220" s="48"/>
      <c r="AI220" s="48">
        <f t="shared" si="100"/>
        <v>276.96265662731474</v>
      </c>
      <c r="AJ220" s="48"/>
      <c r="AK220" s="48">
        <f t="shared" si="101"/>
        <v>16617.759397638867</v>
      </c>
      <c r="AL220" s="48"/>
      <c r="AM220" s="3"/>
      <c r="AN220" s="55">
        <v>12</v>
      </c>
      <c r="AO220" s="55"/>
      <c r="AP220" s="57">
        <f t="shared" si="111"/>
        <v>13938.695123442989</v>
      </c>
      <c r="AQ220" s="57"/>
      <c r="AR220" s="57">
        <f t="shared" si="102"/>
        <v>100.80270610211215</v>
      </c>
      <c r="AS220" s="57"/>
      <c r="AT220" s="57">
        <f t="shared" si="112"/>
        <v>342.65958845130677</v>
      </c>
      <c r="AU220" s="57"/>
      <c r="AV220" s="57">
        <f t="shared" si="103"/>
        <v>443.46229455341893</v>
      </c>
      <c r="AW220" s="57"/>
      <c r="AX220" s="57">
        <f t="shared" si="104"/>
        <v>13837.892417340876</v>
      </c>
      <c r="AY220" s="57"/>
    </row>
    <row r="221" spans="1:51" x14ac:dyDescent="0.25">
      <c r="A221" s="27">
        <v>13</v>
      </c>
      <c r="B221" s="27"/>
      <c r="C221" s="31">
        <f t="shared" si="105"/>
        <v>12416.666666666657</v>
      </c>
      <c r="D221" s="31"/>
      <c r="E221" s="31">
        <f t="shared" si="94"/>
        <v>206.94444444444446</v>
      </c>
      <c r="F221" s="31"/>
      <c r="G221" s="31">
        <f t="shared" si="106"/>
        <v>305.24305555555532</v>
      </c>
      <c r="H221" s="31"/>
      <c r="I221" s="31">
        <f t="shared" si="95"/>
        <v>512.18749999999977</v>
      </c>
      <c r="J221" s="31"/>
      <c r="K221" s="31">
        <f t="shared" si="96"/>
        <v>12209.722222222212</v>
      </c>
      <c r="L221" s="31"/>
      <c r="M221" s="3"/>
      <c r="N221" s="37">
        <v>13</v>
      </c>
      <c r="O221" s="37"/>
      <c r="P221" s="39">
        <f t="shared" si="107"/>
        <v>14900</v>
      </c>
      <c r="Q221" s="39"/>
      <c r="R221" s="39">
        <f>0</f>
        <v>0</v>
      </c>
      <c r="S221" s="39"/>
      <c r="T221" s="39">
        <f t="shared" si="108"/>
        <v>366.29166666666663</v>
      </c>
      <c r="U221" s="39"/>
      <c r="V221" s="39">
        <f t="shared" si="97"/>
        <v>366.29166666666663</v>
      </c>
      <c r="W221" s="39"/>
      <c r="X221" s="39">
        <f t="shared" si="98"/>
        <v>14900</v>
      </c>
      <c r="Y221" s="39"/>
      <c r="Z221" s="3"/>
      <c r="AA221" s="45">
        <v>13</v>
      </c>
      <c r="AB221" s="45"/>
      <c r="AC221" s="47">
        <f t="shared" si="109"/>
        <v>16617.759397638867</v>
      </c>
      <c r="AD221" s="47"/>
      <c r="AE221" s="47">
        <f t="shared" si="99"/>
        <v>-124.74859658921923</v>
      </c>
      <c r="AF221" s="47"/>
      <c r="AG221" s="47">
        <f t="shared" si="110"/>
        <v>408.5199185252888</v>
      </c>
      <c r="AH221" s="47"/>
      <c r="AI221" s="47">
        <f t="shared" si="100"/>
        <v>283.77132193606957</v>
      </c>
      <c r="AJ221" s="47"/>
      <c r="AK221" s="47">
        <f t="shared" si="101"/>
        <v>16742.507994228086</v>
      </c>
      <c r="AL221" s="47"/>
      <c r="AM221" s="3"/>
      <c r="AN221" s="54">
        <v>13</v>
      </c>
      <c r="AO221" s="54"/>
      <c r="AP221" s="56">
        <f t="shared" si="111"/>
        <v>13837.892417340876</v>
      </c>
      <c r="AQ221" s="56"/>
      <c r="AR221" s="56">
        <f t="shared" si="102"/>
        <v>103.28077262712242</v>
      </c>
      <c r="AS221" s="56"/>
      <c r="AT221" s="56">
        <f t="shared" si="112"/>
        <v>340.18152192629651</v>
      </c>
      <c r="AU221" s="56"/>
      <c r="AV221" s="56">
        <f t="shared" si="103"/>
        <v>443.46229455341893</v>
      </c>
      <c r="AW221" s="56"/>
      <c r="AX221" s="56">
        <f t="shared" si="104"/>
        <v>13734.611644713754</v>
      </c>
      <c r="AY221" s="56"/>
    </row>
    <row r="222" spans="1:51" x14ac:dyDescent="0.25">
      <c r="A222" s="28">
        <v>14</v>
      </c>
      <c r="B222" s="28"/>
      <c r="C222" s="32">
        <f t="shared" si="105"/>
        <v>12209.722222222212</v>
      </c>
      <c r="D222" s="32"/>
      <c r="E222" s="32">
        <f t="shared" si="94"/>
        <v>206.94444444444446</v>
      </c>
      <c r="F222" s="32"/>
      <c r="G222" s="32">
        <f t="shared" si="106"/>
        <v>300.15567129629602</v>
      </c>
      <c r="H222" s="32"/>
      <c r="I222" s="32">
        <f t="shared" si="95"/>
        <v>507.10011574074048</v>
      </c>
      <c r="J222" s="32"/>
      <c r="K222" s="32">
        <f t="shared" si="96"/>
        <v>12002.777777777766</v>
      </c>
      <c r="L222" s="32"/>
      <c r="M222" s="3"/>
      <c r="N222" s="38">
        <v>14</v>
      </c>
      <c r="O222" s="38"/>
      <c r="P222" s="40">
        <f t="shared" si="107"/>
        <v>14900</v>
      </c>
      <c r="Q222" s="40"/>
      <c r="R222" s="40">
        <f>0</f>
        <v>0</v>
      </c>
      <c r="S222" s="40"/>
      <c r="T222" s="40">
        <f t="shared" si="108"/>
        <v>366.29166666666663</v>
      </c>
      <c r="U222" s="40"/>
      <c r="V222" s="40">
        <f t="shared" si="97"/>
        <v>366.29166666666663</v>
      </c>
      <c r="W222" s="40"/>
      <c r="X222" s="40">
        <f t="shared" si="98"/>
        <v>14900</v>
      </c>
      <c r="Y222" s="40"/>
      <c r="Z222" s="3"/>
      <c r="AA222" s="46">
        <v>14</v>
      </c>
      <c r="AB222" s="46"/>
      <c r="AC222" s="48">
        <f t="shared" si="109"/>
        <v>16742.507994228086</v>
      </c>
      <c r="AD222" s="48"/>
      <c r="AE222" s="48">
        <f t="shared" si="99"/>
        <v>-120.83928792444249</v>
      </c>
      <c r="AF222" s="48"/>
      <c r="AG222" s="48">
        <f t="shared" si="110"/>
        <v>411.58665485810712</v>
      </c>
      <c r="AH222" s="48"/>
      <c r="AI222" s="48">
        <f t="shared" si="100"/>
        <v>290.74736693366464</v>
      </c>
      <c r="AJ222" s="48"/>
      <c r="AK222" s="48">
        <f t="shared" si="101"/>
        <v>16863.347282152528</v>
      </c>
      <c r="AL222" s="48"/>
      <c r="AM222" s="3"/>
      <c r="AN222" s="55">
        <v>14</v>
      </c>
      <c r="AO222" s="55"/>
      <c r="AP222" s="57">
        <f t="shared" si="111"/>
        <v>13734.611644713754</v>
      </c>
      <c r="AQ222" s="57"/>
      <c r="AR222" s="57">
        <f t="shared" si="102"/>
        <v>105.81975828753917</v>
      </c>
      <c r="AS222" s="57"/>
      <c r="AT222" s="57">
        <f t="shared" si="112"/>
        <v>337.64253626587976</v>
      </c>
      <c r="AU222" s="57"/>
      <c r="AV222" s="57">
        <f t="shared" si="103"/>
        <v>443.46229455341893</v>
      </c>
      <c r="AW222" s="57"/>
      <c r="AX222" s="57">
        <f t="shared" si="104"/>
        <v>13628.791886426214</v>
      </c>
      <c r="AY222" s="57"/>
    </row>
    <row r="223" spans="1:51" x14ac:dyDescent="0.25">
      <c r="A223" s="27">
        <v>15</v>
      </c>
      <c r="B223" s="27"/>
      <c r="C223" s="31">
        <f t="shared" si="105"/>
        <v>12002.777777777766</v>
      </c>
      <c r="D223" s="31"/>
      <c r="E223" s="31">
        <f t="shared" si="94"/>
        <v>206.94444444444446</v>
      </c>
      <c r="F223" s="31"/>
      <c r="G223" s="31">
        <f t="shared" si="106"/>
        <v>295.06828703703673</v>
      </c>
      <c r="H223" s="31"/>
      <c r="I223" s="31">
        <f t="shared" si="95"/>
        <v>502.01273148148118</v>
      </c>
      <c r="J223" s="31"/>
      <c r="K223" s="31">
        <f t="shared" si="96"/>
        <v>11795.833333333321</v>
      </c>
      <c r="L223" s="31"/>
      <c r="M223" s="3"/>
      <c r="N223" s="37">
        <v>15</v>
      </c>
      <c r="O223" s="37"/>
      <c r="P223" s="39">
        <f t="shared" si="107"/>
        <v>14900</v>
      </c>
      <c r="Q223" s="39"/>
      <c r="R223" s="39">
        <f>0</f>
        <v>0</v>
      </c>
      <c r="S223" s="39"/>
      <c r="T223" s="39">
        <f t="shared" si="108"/>
        <v>366.29166666666663</v>
      </c>
      <c r="U223" s="39"/>
      <c r="V223" s="39">
        <f t="shared" si="97"/>
        <v>366.29166666666663</v>
      </c>
      <c r="W223" s="39"/>
      <c r="X223" s="39">
        <f t="shared" si="98"/>
        <v>14900</v>
      </c>
      <c r="Y223" s="39"/>
      <c r="Z223" s="3"/>
      <c r="AA223" s="45">
        <v>15</v>
      </c>
      <c r="AB223" s="45"/>
      <c r="AC223" s="47">
        <f t="shared" si="109"/>
        <v>16863.347282152528</v>
      </c>
      <c r="AD223" s="47"/>
      <c r="AE223" s="47">
        <f t="shared" si="99"/>
        <v>-116.66238098213239</v>
      </c>
      <c r="AF223" s="47"/>
      <c r="AG223" s="47">
        <f t="shared" si="110"/>
        <v>414.55728735291632</v>
      </c>
      <c r="AH223" s="47"/>
      <c r="AI223" s="47">
        <f t="shared" si="100"/>
        <v>297.89490637078393</v>
      </c>
      <c r="AJ223" s="47"/>
      <c r="AK223" s="47">
        <f t="shared" si="101"/>
        <v>16980.009663134661</v>
      </c>
      <c r="AL223" s="47"/>
      <c r="AM223" s="3"/>
      <c r="AN223" s="54">
        <v>15</v>
      </c>
      <c r="AO223" s="54"/>
      <c r="AP223" s="56">
        <f t="shared" si="111"/>
        <v>13628.791886426214</v>
      </c>
      <c r="AQ223" s="56"/>
      <c r="AR223" s="56">
        <f t="shared" si="102"/>
        <v>108.42116067877453</v>
      </c>
      <c r="AS223" s="56"/>
      <c r="AT223" s="56">
        <f t="shared" si="112"/>
        <v>335.0411338746444</v>
      </c>
      <c r="AU223" s="56"/>
      <c r="AV223" s="56">
        <f t="shared" si="103"/>
        <v>443.46229455341893</v>
      </c>
      <c r="AW223" s="56"/>
      <c r="AX223" s="56">
        <f t="shared" si="104"/>
        <v>13520.37072574744</v>
      </c>
      <c r="AY223" s="56"/>
    </row>
    <row r="224" spans="1:51" x14ac:dyDescent="0.25">
      <c r="A224" s="28">
        <v>16</v>
      </c>
      <c r="B224" s="28"/>
      <c r="C224" s="32">
        <f t="shared" si="105"/>
        <v>11795.833333333321</v>
      </c>
      <c r="D224" s="32"/>
      <c r="E224" s="32">
        <f t="shared" si="94"/>
        <v>206.94444444444446</v>
      </c>
      <c r="F224" s="32"/>
      <c r="G224" s="32">
        <f t="shared" si="106"/>
        <v>289.98090277777749</v>
      </c>
      <c r="H224" s="32"/>
      <c r="I224" s="32">
        <f t="shared" si="95"/>
        <v>496.92534722222194</v>
      </c>
      <c r="J224" s="32"/>
      <c r="K224" s="32">
        <f t="shared" si="96"/>
        <v>11588.888888888876</v>
      </c>
      <c r="L224" s="32"/>
      <c r="M224" s="3"/>
      <c r="N224" s="38">
        <v>16</v>
      </c>
      <c r="O224" s="38"/>
      <c r="P224" s="40">
        <f t="shared" si="107"/>
        <v>14900</v>
      </c>
      <c r="Q224" s="40"/>
      <c r="R224" s="40">
        <f>0</f>
        <v>0</v>
      </c>
      <c r="S224" s="40"/>
      <c r="T224" s="40">
        <f t="shared" si="108"/>
        <v>366.29166666666663</v>
      </c>
      <c r="U224" s="40"/>
      <c r="V224" s="40">
        <f t="shared" si="97"/>
        <v>366.29166666666663</v>
      </c>
      <c r="W224" s="40"/>
      <c r="X224" s="40">
        <f t="shared" si="98"/>
        <v>14900</v>
      </c>
      <c r="Y224" s="40"/>
      <c r="Z224" s="3"/>
      <c r="AA224" s="46">
        <v>16</v>
      </c>
      <c r="AB224" s="46"/>
      <c r="AC224" s="48">
        <f t="shared" si="109"/>
        <v>16980.009663134661</v>
      </c>
      <c r="AD224" s="48"/>
      <c r="AE224" s="48">
        <f t="shared" si="99"/>
        <v>-112.20708139966132</v>
      </c>
      <c r="AF224" s="48"/>
      <c r="AG224" s="48">
        <f t="shared" si="110"/>
        <v>417.42523755206037</v>
      </c>
      <c r="AH224" s="48"/>
      <c r="AI224" s="48">
        <f t="shared" si="100"/>
        <v>305.21815615239905</v>
      </c>
      <c r="AJ224" s="48"/>
      <c r="AK224" s="48">
        <f t="shared" si="101"/>
        <v>17092.216744534322</v>
      </c>
      <c r="AL224" s="48"/>
      <c r="AM224" s="3"/>
      <c r="AN224" s="55">
        <v>16</v>
      </c>
      <c r="AO224" s="55"/>
      <c r="AP224" s="57">
        <f t="shared" si="111"/>
        <v>13520.37072574744</v>
      </c>
      <c r="AQ224" s="57"/>
      <c r="AR224" s="57">
        <f t="shared" si="102"/>
        <v>111.08651421212772</v>
      </c>
      <c r="AS224" s="57"/>
      <c r="AT224" s="57">
        <f t="shared" si="112"/>
        <v>332.3757803412912</v>
      </c>
      <c r="AU224" s="57"/>
      <c r="AV224" s="57">
        <f t="shared" si="103"/>
        <v>443.46229455341893</v>
      </c>
      <c r="AW224" s="57"/>
      <c r="AX224" s="57">
        <f t="shared" si="104"/>
        <v>13409.284211535312</v>
      </c>
      <c r="AY224" s="57"/>
    </row>
    <row r="225" spans="1:51" x14ac:dyDescent="0.25">
      <c r="A225" s="27">
        <v>17</v>
      </c>
      <c r="B225" s="27"/>
      <c r="C225" s="31">
        <f t="shared" si="105"/>
        <v>11588.888888888876</v>
      </c>
      <c r="D225" s="31"/>
      <c r="E225" s="31">
        <f t="shared" si="94"/>
        <v>206.94444444444446</v>
      </c>
      <c r="F225" s="31"/>
      <c r="G225" s="31">
        <f t="shared" si="106"/>
        <v>284.89351851851819</v>
      </c>
      <c r="H225" s="31"/>
      <c r="I225" s="31">
        <f t="shared" si="95"/>
        <v>491.83796296296265</v>
      </c>
      <c r="J225" s="31"/>
      <c r="K225" s="31">
        <f t="shared" si="96"/>
        <v>11381.944444444431</v>
      </c>
      <c r="L225" s="31"/>
      <c r="M225" s="3"/>
      <c r="N225" s="37">
        <v>17</v>
      </c>
      <c r="O225" s="37"/>
      <c r="P225" s="39">
        <f t="shared" si="107"/>
        <v>14900</v>
      </c>
      <c r="Q225" s="39"/>
      <c r="R225" s="39">
        <f>0</f>
        <v>0</v>
      </c>
      <c r="S225" s="39"/>
      <c r="T225" s="39">
        <f t="shared" si="108"/>
        <v>366.29166666666663</v>
      </c>
      <c r="U225" s="39"/>
      <c r="V225" s="39">
        <f t="shared" si="97"/>
        <v>366.29166666666663</v>
      </c>
      <c r="W225" s="39"/>
      <c r="X225" s="39">
        <f t="shared" si="98"/>
        <v>14900</v>
      </c>
      <c r="Y225" s="39"/>
      <c r="Z225" s="3"/>
      <c r="AA225" s="45">
        <v>17</v>
      </c>
      <c r="AB225" s="45"/>
      <c r="AC225" s="47">
        <f t="shared" si="109"/>
        <v>17092.216744534322</v>
      </c>
      <c r="AD225" s="47"/>
      <c r="AE225" s="47">
        <f t="shared" si="99"/>
        <v>-107.46222581198987</v>
      </c>
      <c r="AF225" s="47"/>
      <c r="AG225" s="47">
        <f t="shared" si="110"/>
        <v>420.18366163646874</v>
      </c>
      <c r="AH225" s="47"/>
      <c r="AI225" s="47">
        <f t="shared" si="100"/>
        <v>312.72143582447887</v>
      </c>
      <c r="AJ225" s="47"/>
      <c r="AK225" s="47">
        <f t="shared" si="101"/>
        <v>17199.678970346311</v>
      </c>
      <c r="AL225" s="47"/>
      <c r="AM225" s="3"/>
      <c r="AN225" s="54">
        <v>17</v>
      </c>
      <c r="AO225" s="54"/>
      <c r="AP225" s="56">
        <f t="shared" si="111"/>
        <v>13409.284211535312</v>
      </c>
      <c r="AQ225" s="56"/>
      <c r="AR225" s="56">
        <f t="shared" si="102"/>
        <v>113.81739101984249</v>
      </c>
      <c r="AS225" s="56"/>
      <c r="AT225" s="56">
        <f t="shared" si="112"/>
        <v>329.64490353357644</v>
      </c>
      <c r="AU225" s="56"/>
      <c r="AV225" s="56">
        <f t="shared" si="103"/>
        <v>443.46229455341893</v>
      </c>
      <c r="AW225" s="56"/>
      <c r="AX225" s="56">
        <f t="shared" si="104"/>
        <v>13295.46682051547</v>
      </c>
      <c r="AY225" s="56"/>
    </row>
    <row r="226" spans="1:51" x14ac:dyDescent="0.25">
      <c r="A226" s="28">
        <v>18</v>
      </c>
      <c r="B226" s="28"/>
      <c r="C226" s="32">
        <f t="shared" si="105"/>
        <v>11381.944444444431</v>
      </c>
      <c r="D226" s="32"/>
      <c r="E226" s="32">
        <f t="shared" si="94"/>
        <v>206.94444444444446</v>
      </c>
      <c r="F226" s="32"/>
      <c r="G226" s="32">
        <f t="shared" si="106"/>
        <v>279.8061342592589</v>
      </c>
      <c r="H226" s="32"/>
      <c r="I226" s="32">
        <f t="shared" si="95"/>
        <v>486.75057870370335</v>
      </c>
      <c r="J226" s="32"/>
      <c r="K226" s="32">
        <f t="shared" si="96"/>
        <v>11174.999999999985</v>
      </c>
      <c r="L226" s="32"/>
      <c r="M226" s="3"/>
      <c r="N226" s="38">
        <v>18</v>
      </c>
      <c r="O226" s="38"/>
      <c r="P226" s="40">
        <f t="shared" si="107"/>
        <v>14900</v>
      </c>
      <c r="Q226" s="40"/>
      <c r="R226" s="40">
        <f>0</f>
        <v>0</v>
      </c>
      <c r="S226" s="40"/>
      <c r="T226" s="40">
        <f t="shared" si="108"/>
        <v>366.29166666666663</v>
      </c>
      <c r="U226" s="40"/>
      <c r="V226" s="40">
        <f t="shared" si="97"/>
        <v>366.29166666666663</v>
      </c>
      <c r="W226" s="40"/>
      <c r="X226" s="40">
        <f t="shared" si="98"/>
        <v>14900</v>
      </c>
      <c r="Y226" s="40"/>
      <c r="Z226" s="3"/>
      <c r="AA226" s="46">
        <v>18</v>
      </c>
      <c r="AB226" s="46"/>
      <c r="AC226" s="48">
        <f t="shared" si="109"/>
        <v>17199.678970346311</v>
      </c>
      <c r="AD226" s="48"/>
      <c r="AE226" s="48">
        <f t="shared" si="99"/>
        <v>-102.41627023251607</v>
      </c>
      <c r="AF226" s="48"/>
      <c r="AG226" s="48">
        <f t="shared" si="110"/>
        <v>422.82544135434676</v>
      </c>
      <c r="AH226" s="48"/>
      <c r="AI226" s="48">
        <f t="shared" si="100"/>
        <v>320.4091711218307</v>
      </c>
      <c r="AJ226" s="48"/>
      <c r="AK226" s="48">
        <f t="shared" si="101"/>
        <v>17302.095240578827</v>
      </c>
      <c r="AL226" s="48"/>
      <c r="AM226" s="3"/>
      <c r="AN226" s="55">
        <v>18</v>
      </c>
      <c r="AO226" s="55"/>
      <c r="AP226" s="57">
        <f t="shared" si="111"/>
        <v>13295.46682051547</v>
      </c>
      <c r="AQ226" s="57"/>
      <c r="AR226" s="57">
        <f t="shared" si="102"/>
        <v>116.61540188241361</v>
      </c>
      <c r="AS226" s="57"/>
      <c r="AT226" s="57">
        <f t="shared" si="112"/>
        <v>326.84689267100532</v>
      </c>
      <c r="AU226" s="57"/>
      <c r="AV226" s="57">
        <f t="shared" si="103"/>
        <v>443.46229455341893</v>
      </c>
      <c r="AW226" s="57"/>
      <c r="AX226" s="57">
        <f t="shared" si="104"/>
        <v>13178.851418633058</v>
      </c>
      <c r="AY226" s="57"/>
    </row>
    <row r="227" spans="1:51" x14ac:dyDescent="0.25">
      <c r="A227" s="27">
        <v>19</v>
      </c>
      <c r="B227" s="27"/>
      <c r="C227" s="31">
        <f t="shared" si="105"/>
        <v>11174.999999999985</v>
      </c>
      <c r="D227" s="31"/>
      <c r="E227" s="31">
        <f t="shared" si="94"/>
        <v>206.94444444444446</v>
      </c>
      <c r="F227" s="31"/>
      <c r="G227" s="31">
        <f t="shared" si="106"/>
        <v>274.7187499999996</v>
      </c>
      <c r="H227" s="31"/>
      <c r="I227" s="31">
        <f t="shared" si="95"/>
        <v>481.66319444444406</v>
      </c>
      <c r="J227" s="31"/>
      <c r="K227" s="31">
        <f t="shared" si="96"/>
        <v>10968.05555555554</v>
      </c>
      <c r="L227" s="31"/>
      <c r="M227" s="3"/>
      <c r="N227" s="37">
        <v>19</v>
      </c>
      <c r="O227" s="37"/>
      <c r="P227" s="39">
        <f t="shared" si="107"/>
        <v>14900</v>
      </c>
      <c r="Q227" s="39"/>
      <c r="R227" s="39">
        <f>0</f>
        <v>0</v>
      </c>
      <c r="S227" s="39"/>
      <c r="T227" s="39">
        <f t="shared" si="108"/>
        <v>366.29166666666663</v>
      </c>
      <c r="U227" s="39"/>
      <c r="V227" s="39">
        <f t="shared" si="97"/>
        <v>366.29166666666663</v>
      </c>
      <c r="W227" s="39"/>
      <c r="X227" s="39">
        <f t="shared" si="98"/>
        <v>14900</v>
      </c>
      <c r="Y227" s="39"/>
      <c r="Z227" s="3"/>
      <c r="AA227" s="45">
        <v>19</v>
      </c>
      <c r="AB227" s="45"/>
      <c r="AC227" s="47">
        <f t="shared" si="109"/>
        <v>17302.095240578827</v>
      </c>
      <c r="AD227" s="47"/>
      <c r="AE227" s="47">
        <f t="shared" si="99"/>
        <v>-97.057278085653763</v>
      </c>
      <c r="AF227" s="47"/>
      <c r="AG227" s="47">
        <f t="shared" si="110"/>
        <v>425.34317466422948</v>
      </c>
      <c r="AH227" s="47"/>
      <c r="AI227" s="47">
        <f t="shared" si="100"/>
        <v>328.28589657857572</v>
      </c>
      <c r="AJ227" s="47"/>
      <c r="AK227" s="47">
        <f t="shared" si="101"/>
        <v>17399.152518664479</v>
      </c>
      <c r="AL227" s="47"/>
      <c r="AM227" s="3"/>
      <c r="AN227" s="54">
        <v>19</v>
      </c>
      <c r="AO227" s="54"/>
      <c r="AP227" s="56">
        <f t="shared" si="111"/>
        <v>13178.851418633058</v>
      </c>
      <c r="AQ227" s="56"/>
      <c r="AR227" s="56">
        <f t="shared" si="102"/>
        <v>119.4821971786896</v>
      </c>
      <c r="AS227" s="56"/>
      <c r="AT227" s="56">
        <f t="shared" si="112"/>
        <v>323.98009737472933</v>
      </c>
      <c r="AU227" s="56"/>
      <c r="AV227" s="56">
        <f t="shared" si="103"/>
        <v>443.46229455341893</v>
      </c>
      <c r="AW227" s="56"/>
      <c r="AX227" s="56">
        <f t="shared" si="104"/>
        <v>13059.369221454368</v>
      </c>
      <c r="AY227" s="56"/>
    </row>
    <row r="228" spans="1:51" x14ac:dyDescent="0.25">
      <c r="A228" s="28">
        <v>20</v>
      </c>
      <c r="B228" s="28"/>
      <c r="C228" s="32">
        <f t="shared" si="105"/>
        <v>10968.05555555554</v>
      </c>
      <c r="D228" s="32"/>
      <c r="E228" s="32">
        <f t="shared" si="94"/>
        <v>206.94444444444446</v>
      </c>
      <c r="F228" s="32"/>
      <c r="G228" s="32">
        <f t="shared" si="106"/>
        <v>269.63136574074036</v>
      </c>
      <c r="H228" s="32"/>
      <c r="I228" s="32">
        <f t="shared" si="95"/>
        <v>476.57581018518482</v>
      </c>
      <c r="J228" s="32"/>
      <c r="K228" s="32">
        <f t="shared" si="96"/>
        <v>10761.111111111095</v>
      </c>
      <c r="L228" s="32"/>
      <c r="M228" s="3"/>
      <c r="N228" s="38">
        <v>20</v>
      </c>
      <c r="O228" s="38"/>
      <c r="P228" s="40">
        <f t="shared" si="107"/>
        <v>14900</v>
      </c>
      <c r="Q228" s="40"/>
      <c r="R228" s="40">
        <f>0</f>
        <v>0</v>
      </c>
      <c r="S228" s="40"/>
      <c r="T228" s="40">
        <f t="shared" si="108"/>
        <v>366.29166666666663</v>
      </c>
      <c r="U228" s="40"/>
      <c r="V228" s="40">
        <f t="shared" si="97"/>
        <v>366.29166666666663</v>
      </c>
      <c r="W228" s="40"/>
      <c r="X228" s="40">
        <f t="shared" si="98"/>
        <v>14900</v>
      </c>
      <c r="Y228" s="40"/>
      <c r="Z228" s="3"/>
      <c r="AA228" s="46">
        <v>20</v>
      </c>
      <c r="AB228" s="46"/>
      <c r="AC228" s="48">
        <f t="shared" si="109"/>
        <v>17399.152518664479</v>
      </c>
      <c r="AD228" s="48"/>
      <c r="AE228" s="48">
        <f t="shared" si="99"/>
        <v>-91.372907881035985</v>
      </c>
      <c r="AF228" s="48"/>
      <c r="AG228" s="48">
        <f t="shared" si="110"/>
        <v>427.72916608383508</v>
      </c>
      <c r="AH228" s="48"/>
      <c r="AI228" s="48">
        <f t="shared" si="100"/>
        <v>336.3562582027991</v>
      </c>
      <c r="AJ228" s="48"/>
      <c r="AK228" s="48">
        <f t="shared" si="101"/>
        <v>17490.525426545515</v>
      </c>
      <c r="AL228" s="48"/>
      <c r="AM228" s="3"/>
      <c r="AN228" s="55">
        <v>20</v>
      </c>
      <c r="AO228" s="55"/>
      <c r="AP228" s="57">
        <f t="shared" si="111"/>
        <v>13059.369221454368</v>
      </c>
      <c r="AQ228" s="57"/>
      <c r="AR228" s="57">
        <f t="shared" si="102"/>
        <v>122.41946785933237</v>
      </c>
      <c r="AS228" s="57"/>
      <c r="AT228" s="57">
        <f t="shared" si="112"/>
        <v>321.04282669408656</v>
      </c>
      <c r="AU228" s="57"/>
      <c r="AV228" s="57">
        <f t="shared" si="103"/>
        <v>443.46229455341893</v>
      </c>
      <c r="AW228" s="57"/>
      <c r="AX228" s="57">
        <f t="shared" si="104"/>
        <v>12936.949753595036</v>
      </c>
      <c r="AY228" s="57"/>
    </row>
    <row r="229" spans="1:51" x14ac:dyDescent="0.25">
      <c r="A229" s="27">
        <v>21</v>
      </c>
      <c r="B229" s="27"/>
      <c r="C229" s="31">
        <f t="shared" si="105"/>
        <v>10761.111111111095</v>
      </c>
      <c r="D229" s="31"/>
      <c r="E229" s="31">
        <f t="shared" si="94"/>
        <v>206.94444444444446</v>
      </c>
      <c r="F229" s="31"/>
      <c r="G229" s="31">
        <f t="shared" si="106"/>
        <v>264.54398148148107</v>
      </c>
      <c r="H229" s="31"/>
      <c r="I229" s="31">
        <f t="shared" si="95"/>
        <v>471.48842592592553</v>
      </c>
      <c r="J229" s="31"/>
      <c r="K229" s="31">
        <f t="shared" si="96"/>
        <v>10554.16666666665</v>
      </c>
      <c r="L229" s="31"/>
      <c r="M229" s="3"/>
      <c r="N229" s="37">
        <v>21</v>
      </c>
      <c r="O229" s="37"/>
      <c r="P229" s="39">
        <f t="shared" si="107"/>
        <v>14900</v>
      </c>
      <c r="Q229" s="39"/>
      <c r="R229" s="39">
        <f>0</f>
        <v>0</v>
      </c>
      <c r="S229" s="39"/>
      <c r="T229" s="39">
        <f t="shared" si="108"/>
        <v>366.29166666666663</v>
      </c>
      <c r="U229" s="39"/>
      <c r="V229" s="39">
        <f t="shared" si="97"/>
        <v>366.29166666666663</v>
      </c>
      <c r="W229" s="39"/>
      <c r="X229" s="39">
        <f t="shared" si="98"/>
        <v>14900</v>
      </c>
      <c r="Y229" s="39"/>
      <c r="Z229" s="3"/>
      <c r="AA229" s="45">
        <v>21</v>
      </c>
      <c r="AB229" s="45"/>
      <c r="AC229" s="47">
        <f t="shared" si="109"/>
        <v>17490.525426545515</v>
      </c>
      <c r="AD229" s="47"/>
      <c r="AE229" s="47">
        <f t="shared" si="99"/>
        <v>-85.350400518959304</v>
      </c>
      <c r="AF229" s="47"/>
      <c r="AG229" s="47">
        <f t="shared" si="110"/>
        <v>429.97541673591053</v>
      </c>
      <c r="AH229" s="47"/>
      <c r="AI229" s="47">
        <f t="shared" si="100"/>
        <v>344.62501621695122</v>
      </c>
      <c r="AJ229" s="47"/>
      <c r="AK229" s="47">
        <f t="shared" si="101"/>
        <v>17575.875827064476</v>
      </c>
      <c r="AL229" s="47"/>
      <c r="AM229" s="3"/>
      <c r="AN229" s="54">
        <v>21</v>
      </c>
      <c r="AO229" s="54"/>
      <c r="AP229" s="56">
        <f t="shared" si="111"/>
        <v>12936.949753595036</v>
      </c>
      <c r="AQ229" s="56"/>
      <c r="AR229" s="56">
        <f t="shared" si="102"/>
        <v>125.42894644420767</v>
      </c>
      <c r="AS229" s="56"/>
      <c r="AT229" s="56">
        <f t="shared" si="112"/>
        <v>318.03334810921126</v>
      </c>
      <c r="AU229" s="56"/>
      <c r="AV229" s="56">
        <f t="shared" si="103"/>
        <v>443.46229455341893</v>
      </c>
      <c r="AW229" s="56"/>
      <c r="AX229" s="56">
        <f t="shared" si="104"/>
        <v>12811.520807150828</v>
      </c>
      <c r="AY229" s="56"/>
    </row>
    <row r="230" spans="1:51" x14ac:dyDescent="0.25">
      <c r="A230" s="28">
        <v>22</v>
      </c>
      <c r="B230" s="28"/>
      <c r="C230" s="32">
        <f t="shared" si="105"/>
        <v>10554.16666666665</v>
      </c>
      <c r="D230" s="32"/>
      <c r="E230" s="32">
        <f t="shared" si="94"/>
        <v>206.94444444444446</v>
      </c>
      <c r="F230" s="32"/>
      <c r="G230" s="32">
        <f t="shared" si="106"/>
        <v>259.45659722222177</v>
      </c>
      <c r="H230" s="32"/>
      <c r="I230" s="32">
        <f t="shared" si="95"/>
        <v>466.40104166666623</v>
      </c>
      <c r="J230" s="32"/>
      <c r="K230" s="32">
        <f t="shared" si="96"/>
        <v>10347.222222222204</v>
      </c>
      <c r="L230" s="32"/>
      <c r="M230" s="3"/>
      <c r="N230" s="38">
        <v>22</v>
      </c>
      <c r="O230" s="38"/>
      <c r="P230" s="40">
        <f t="shared" si="107"/>
        <v>14900</v>
      </c>
      <c r="Q230" s="40"/>
      <c r="R230" s="40">
        <f>0</f>
        <v>0</v>
      </c>
      <c r="S230" s="40"/>
      <c r="T230" s="40">
        <f t="shared" si="108"/>
        <v>366.29166666666663</v>
      </c>
      <c r="U230" s="40"/>
      <c r="V230" s="40">
        <f t="shared" si="97"/>
        <v>366.29166666666663</v>
      </c>
      <c r="W230" s="40"/>
      <c r="X230" s="40">
        <f t="shared" si="98"/>
        <v>14900</v>
      </c>
      <c r="Y230" s="40"/>
      <c r="Z230" s="3"/>
      <c r="AA230" s="46">
        <v>22</v>
      </c>
      <c r="AB230" s="46"/>
      <c r="AC230" s="48">
        <f t="shared" si="109"/>
        <v>17575.875827064476</v>
      </c>
      <c r="AD230" s="48"/>
      <c r="AE230" s="48">
        <f t="shared" si="99"/>
        <v>-78.976566216383674</v>
      </c>
      <c r="AF230" s="48"/>
      <c r="AG230" s="48">
        <f t="shared" si="110"/>
        <v>432.07361408200165</v>
      </c>
      <c r="AH230" s="48"/>
      <c r="AI230" s="48">
        <f t="shared" si="100"/>
        <v>353.09704786561798</v>
      </c>
      <c r="AJ230" s="48"/>
      <c r="AK230" s="48">
        <f t="shared" si="101"/>
        <v>17654.85239328086</v>
      </c>
      <c r="AL230" s="48"/>
      <c r="AM230" s="3"/>
      <c r="AN230" s="55">
        <v>22</v>
      </c>
      <c r="AO230" s="55"/>
      <c r="AP230" s="57">
        <f t="shared" si="111"/>
        <v>12811.520807150828</v>
      </c>
      <c r="AQ230" s="57"/>
      <c r="AR230" s="57">
        <f t="shared" si="102"/>
        <v>128.51240804429443</v>
      </c>
      <c r="AS230" s="57"/>
      <c r="AT230" s="57">
        <f t="shared" si="112"/>
        <v>314.9498865091245</v>
      </c>
      <c r="AU230" s="57"/>
      <c r="AV230" s="57">
        <f t="shared" si="103"/>
        <v>443.46229455341893</v>
      </c>
      <c r="AW230" s="57"/>
      <c r="AX230" s="57">
        <f t="shared" si="104"/>
        <v>12683.008399106533</v>
      </c>
      <c r="AY230" s="57"/>
    </row>
    <row r="231" spans="1:51" x14ac:dyDescent="0.25">
      <c r="A231" s="27">
        <v>23</v>
      </c>
      <c r="B231" s="27"/>
      <c r="C231" s="31">
        <f t="shared" si="105"/>
        <v>10347.222222222204</v>
      </c>
      <c r="D231" s="31"/>
      <c r="E231" s="31">
        <f t="shared" si="94"/>
        <v>206.94444444444446</v>
      </c>
      <c r="F231" s="31"/>
      <c r="G231" s="31">
        <f t="shared" si="106"/>
        <v>254.36921296296251</v>
      </c>
      <c r="H231" s="31"/>
      <c r="I231" s="31">
        <f t="shared" si="95"/>
        <v>461.31365740740694</v>
      </c>
      <c r="J231" s="31"/>
      <c r="K231" s="31">
        <f t="shared" si="96"/>
        <v>10140.277777777759</v>
      </c>
      <c r="L231" s="31"/>
      <c r="M231" s="3"/>
      <c r="N231" s="37">
        <v>23</v>
      </c>
      <c r="O231" s="37"/>
      <c r="P231" s="39">
        <f t="shared" si="107"/>
        <v>14900</v>
      </c>
      <c r="Q231" s="39"/>
      <c r="R231" s="39">
        <f>0</f>
        <v>0</v>
      </c>
      <c r="S231" s="39"/>
      <c r="T231" s="39">
        <f t="shared" si="108"/>
        <v>366.29166666666663</v>
      </c>
      <c r="U231" s="39"/>
      <c r="V231" s="39">
        <f t="shared" si="97"/>
        <v>366.29166666666663</v>
      </c>
      <c r="W231" s="39"/>
      <c r="X231" s="39">
        <f t="shared" si="98"/>
        <v>14900</v>
      </c>
      <c r="Y231" s="39"/>
      <c r="Z231" s="3"/>
      <c r="AA231" s="45">
        <v>23</v>
      </c>
      <c r="AB231" s="45"/>
      <c r="AC231" s="47">
        <f t="shared" si="109"/>
        <v>17654.85239328086</v>
      </c>
      <c r="AD231" s="47"/>
      <c r="AE231" s="47">
        <f t="shared" si="99"/>
        <v>-72.237771042506608</v>
      </c>
      <c r="AF231" s="47"/>
      <c r="AG231" s="47">
        <f t="shared" si="110"/>
        <v>434.01512133482112</v>
      </c>
      <c r="AH231" s="47"/>
      <c r="AI231" s="47">
        <f t="shared" si="100"/>
        <v>361.77735029231451</v>
      </c>
      <c r="AJ231" s="47"/>
      <c r="AK231" s="47">
        <f t="shared" si="101"/>
        <v>17727.090164323366</v>
      </c>
      <c r="AL231" s="47"/>
      <c r="AM231" s="3"/>
      <c r="AN231" s="54">
        <v>23</v>
      </c>
      <c r="AO231" s="54"/>
      <c r="AP231" s="56">
        <f t="shared" si="111"/>
        <v>12683.008399106533</v>
      </c>
      <c r="AQ231" s="56"/>
      <c r="AR231" s="56">
        <f t="shared" si="102"/>
        <v>131.67167140871669</v>
      </c>
      <c r="AS231" s="56"/>
      <c r="AT231" s="56">
        <f t="shared" si="112"/>
        <v>311.79062314470224</v>
      </c>
      <c r="AU231" s="56"/>
      <c r="AV231" s="56">
        <f t="shared" si="103"/>
        <v>443.46229455341893</v>
      </c>
      <c r="AW231" s="56"/>
      <c r="AX231" s="56">
        <f t="shared" si="104"/>
        <v>12551.336727697817</v>
      </c>
      <c r="AY231" s="56"/>
    </row>
    <row r="232" spans="1:51" x14ac:dyDescent="0.25">
      <c r="A232" s="28">
        <v>24</v>
      </c>
      <c r="B232" s="28"/>
      <c r="C232" s="32">
        <f t="shared" si="105"/>
        <v>10140.277777777759</v>
      </c>
      <c r="D232" s="32"/>
      <c r="E232" s="32">
        <f t="shared" si="94"/>
        <v>206.94444444444446</v>
      </c>
      <c r="F232" s="32"/>
      <c r="G232" s="32">
        <f t="shared" si="106"/>
        <v>249.28182870370324</v>
      </c>
      <c r="H232" s="32"/>
      <c r="I232" s="32">
        <f t="shared" si="95"/>
        <v>456.2262731481477</v>
      </c>
      <c r="J232" s="32"/>
      <c r="K232" s="32">
        <f t="shared" si="96"/>
        <v>9933.3333333333139</v>
      </c>
      <c r="L232" s="32"/>
      <c r="M232" s="3"/>
      <c r="N232" s="38">
        <v>24</v>
      </c>
      <c r="O232" s="38"/>
      <c r="P232" s="40">
        <f t="shared" si="107"/>
        <v>14900</v>
      </c>
      <c r="Q232" s="40"/>
      <c r="R232" s="40">
        <f>0</f>
        <v>0</v>
      </c>
      <c r="S232" s="40"/>
      <c r="T232" s="40">
        <f t="shared" si="108"/>
        <v>366.29166666666663</v>
      </c>
      <c r="U232" s="40"/>
      <c r="V232" s="40">
        <f t="shared" si="97"/>
        <v>366.29166666666663</v>
      </c>
      <c r="W232" s="40"/>
      <c r="X232" s="40">
        <f t="shared" si="98"/>
        <v>14900</v>
      </c>
      <c r="Y232" s="40"/>
      <c r="Z232" s="3"/>
      <c r="AA232" s="46">
        <v>24</v>
      </c>
      <c r="AB232" s="46"/>
      <c r="AC232" s="48">
        <f t="shared" si="109"/>
        <v>17727.090164323366</v>
      </c>
      <c r="AD232" s="48"/>
      <c r="AE232" s="48">
        <f t="shared" si="99"/>
        <v>-65.119923052615491</v>
      </c>
      <c r="AF232" s="48"/>
      <c r="AG232" s="48">
        <f t="shared" si="110"/>
        <v>435.79096653961608</v>
      </c>
      <c r="AH232" s="48"/>
      <c r="AI232" s="48">
        <f t="shared" si="100"/>
        <v>370.67104348700059</v>
      </c>
      <c r="AJ232" s="48"/>
      <c r="AK232" s="48">
        <f t="shared" si="101"/>
        <v>17792.210087375981</v>
      </c>
      <c r="AL232" s="48"/>
      <c r="AM232" s="3"/>
      <c r="AN232" s="55">
        <v>24</v>
      </c>
      <c r="AO232" s="55"/>
      <c r="AP232" s="57">
        <f t="shared" si="111"/>
        <v>12551.336727697817</v>
      </c>
      <c r="AQ232" s="57"/>
      <c r="AR232" s="57">
        <f t="shared" si="102"/>
        <v>134.90859999751427</v>
      </c>
      <c r="AS232" s="57"/>
      <c r="AT232" s="57">
        <f t="shared" si="112"/>
        <v>308.55369455590466</v>
      </c>
      <c r="AU232" s="57"/>
      <c r="AV232" s="57">
        <f t="shared" si="103"/>
        <v>443.46229455341893</v>
      </c>
      <c r="AW232" s="57"/>
      <c r="AX232" s="57">
        <f t="shared" si="104"/>
        <v>12416.428127700303</v>
      </c>
      <c r="AY232" s="57"/>
    </row>
    <row r="233" spans="1:51" x14ac:dyDescent="0.25">
      <c r="A233" s="27">
        <v>25</v>
      </c>
      <c r="B233" s="27"/>
      <c r="C233" s="31">
        <f t="shared" si="105"/>
        <v>9933.3333333333139</v>
      </c>
      <c r="D233" s="31"/>
      <c r="E233" s="31">
        <f t="shared" si="94"/>
        <v>206.94444444444446</v>
      </c>
      <c r="F233" s="31"/>
      <c r="G233" s="31">
        <f t="shared" si="106"/>
        <v>244.19444444444395</v>
      </c>
      <c r="H233" s="31"/>
      <c r="I233" s="31">
        <f t="shared" si="95"/>
        <v>451.1388888888884</v>
      </c>
      <c r="J233" s="31"/>
      <c r="K233" s="31">
        <f t="shared" si="96"/>
        <v>9726.3888888888687</v>
      </c>
      <c r="L233" s="31"/>
      <c r="M233" s="3"/>
      <c r="N233" s="37">
        <v>25</v>
      </c>
      <c r="O233" s="37"/>
      <c r="P233" s="39">
        <f t="shared" si="107"/>
        <v>14900</v>
      </c>
      <c r="Q233" s="39"/>
      <c r="R233" s="39">
        <f>0</f>
        <v>0</v>
      </c>
      <c r="S233" s="39"/>
      <c r="T233" s="39">
        <f t="shared" si="108"/>
        <v>366.29166666666663</v>
      </c>
      <c r="U233" s="39"/>
      <c r="V233" s="39">
        <f t="shared" si="97"/>
        <v>366.29166666666663</v>
      </c>
      <c r="W233" s="39"/>
      <c r="X233" s="39">
        <f t="shared" si="98"/>
        <v>14900</v>
      </c>
      <c r="Y233" s="39"/>
      <c r="Z233" s="3"/>
      <c r="AA233" s="45">
        <v>25</v>
      </c>
      <c r="AB233" s="45"/>
      <c r="AC233" s="47">
        <f t="shared" si="109"/>
        <v>17792.210087375981</v>
      </c>
      <c r="AD233" s="47"/>
      <c r="AE233" s="47">
        <f t="shared" si="99"/>
        <v>-57.60845800860352</v>
      </c>
      <c r="AF233" s="47"/>
      <c r="AG233" s="47">
        <f t="shared" si="110"/>
        <v>437.3918313146595</v>
      </c>
      <c r="AH233" s="47"/>
      <c r="AI233" s="47">
        <f t="shared" si="100"/>
        <v>379.78337330605598</v>
      </c>
      <c r="AJ233" s="47"/>
      <c r="AK233" s="47">
        <f t="shared" si="101"/>
        <v>17849.818545384584</v>
      </c>
      <c r="AL233" s="47"/>
      <c r="AM233" s="3"/>
      <c r="AN233" s="54">
        <v>25</v>
      </c>
      <c r="AO233" s="54"/>
      <c r="AP233" s="56">
        <f t="shared" si="111"/>
        <v>12416.428127700303</v>
      </c>
      <c r="AQ233" s="56"/>
      <c r="AR233" s="56">
        <f t="shared" si="102"/>
        <v>138.22510308078648</v>
      </c>
      <c r="AS233" s="56"/>
      <c r="AT233" s="56">
        <f t="shared" si="112"/>
        <v>305.23719147263245</v>
      </c>
      <c r="AU233" s="56"/>
      <c r="AV233" s="56">
        <f t="shared" si="103"/>
        <v>443.46229455341893</v>
      </c>
      <c r="AW233" s="56"/>
      <c r="AX233" s="56">
        <f t="shared" si="104"/>
        <v>12278.203024619517</v>
      </c>
      <c r="AY233" s="56"/>
    </row>
    <row r="234" spans="1:51" x14ac:dyDescent="0.25">
      <c r="A234" s="28">
        <v>26</v>
      </c>
      <c r="B234" s="28"/>
      <c r="C234" s="32">
        <f t="shared" si="105"/>
        <v>9726.3888888888687</v>
      </c>
      <c r="D234" s="32"/>
      <c r="E234" s="32">
        <f t="shared" si="94"/>
        <v>206.94444444444446</v>
      </c>
      <c r="F234" s="32"/>
      <c r="G234" s="32">
        <f t="shared" si="106"/>
        <v>239.10706018518468</v>
      </c>
      <c r="H234" s="32"/>
      <c r="I234" s="32">
        <f t="shared" si="95"/>
        <v>446.05150462962911</v>
      </c>
      <c r="J234" s="32"/>
      <c r="K234" s="32">
        <f t="shared" si="96"/>
        <v>9519.4444444444234</v>
      </c>
      <c r="L234" s="32"/>
      <c r="M234" s="3"/>
      <c r="N234" s="38">
        <v>26</v>
      </c>
      <c r="O234" s="38"/>
      <c r="P234" s="40">
        <f t="shared" si="107"/>
        <v>14900</v>
      </c>
      <c r="Q234" s="40"/>
      <c r="R234" s="40">
        <f>0</f>
        <v>0</v>
      </c>
      <c r="S234" s="40"/>
      <c r="T234" s="40">
        <f t="shared" si="108"/>
        <v>366.29166666666663</v>
      </c>
      <c r="U234" s="40"/>
      <c r="V234" s="40">
        <f t="shared" si="97"/>
        <v>366.29166666666663</v>
      </c>
      <c r="W234" s="40"/>
      <c r="X234" s="40">
        <f t="shared" si="98"/>
        <v>14900</v>
      </c>
      <c r="Y234" s="40"/>
      <c r="Z234" s="3"/>
      <c r="AA234" s="46">
        <v>26</v>
      </c>
      <c r="AB234" s="46"/>
      <c r="AC234" s="48">
        <f t="shared" si="109"/>
        <v>17849.818545384584</v>
      </c>
      <c r="AD234" s="48"/>
      <c r="AE234" s="48">
        <f t="shared" si="99"/>
        <v>-49.688324674207763</v>
      </c>
      <c r="AF234" s="48"/>
      <c r="AG234" s="48">
        <f t="shared" si="110"/>
        <v>438.80803924070432</v>
      </c>
      <c r="AH234" s="48"/>
      <c r="AI234" s="48">
        <f t="shared" si="100"/>
        <v>389.11971456649655</v>
      </c>
      <c r="AJ234" s="48"/>
      <c r="AK234" s="48">
        <f t="shared" si="101"/>
        <v>17899.506870058791</v>
      </c>
      <c r="AL234" s="48"/>
      <c r="AM234" s="3"/>
      <c r="AN234" s="55">
        <v>26</v>
      </c>
      <c r="AO234" s="55"/>
      <c r="AP234" s="57">
        <f t="shared" si="111"/>
        <v>12278.203024619517</v>
      </c>
      <c r="AQ234" s="57"/>
      <c r="AR234" s="57">
        <f t="shared" si="102"/>
        <v>141.62313686485584</v>
      </c>
      <c r="AS234" s="57"/>
      <c r="AT234" s="57">
        <f t="shared" si="112"/>
        <v>301.83915768856309</v>
      </c>
      <c r="AU234" s="57"/>
      <c r="AV234" s="57">
        <f t="shared" si="103"/>
        <v>443.46229455341893</v>
      </c>
      <c r="AW234" s="57"/>
      <c r="AX234" s="57">
        <f t="shared" si="104"/>
        <v>12136.579887754662</v>
      </c>
      <c r="AY234" s="57"/>
    </row>
    <row r="235" spans="1:51" x14ac:dyDescent="0.25">
      <c r="A235" s="27">
        <v>27</v>
      </c>
      <c r="B235" s="27"/>
      <c r="C235" s="31">
        <f t="shared" si="105"/>
        <v>9519.4444444444234</v>
      </c>
      <c r="D235" s="31"/>
      <c r="E235" s="31">
        <f t="shared" si="94"/>
        <v>206.94444444444446</v>
      </c>
      <c r="F235" s="31"/>
      <c r="G235" s="31">
        <f t="shared" si="106"/>
        <v>234.01967592592538</v>
      </c>
      <c r="H235" s="31"/>
      <c r="I235" s="31">
        <f t="shared" si="95"/>
        <v>440.96412037036987</v>
      </c>
      <c r="J235" s="31"/>
      <c r="K235" s="31">
        <f t="shared" si="96"/>
        <v>9312.4999999999782</v>
      </c>
      <c r="L235" s="31"/>
      <c r="M235" s="3"/>
      <c r="N235" s="37">
        <v>27</v>
      </c>
      <c r="O235" s="37"/>
      <c r="P235" s="39">
        <f t="shared" si="107"/>
        <v>14900</v>
      </c>
      <c r="Q235" s="39"/>
      <c r="R235" s="39">
        <f>0</f>
        <v>0</v>
      </c>
      <c r="S235" s="39"/>
      <c r="T235" s="39">
        <f t="shared" si="108"/>
        <v>366.29166666666663</v>
      </c>
      <c r="U235" s="39"/>
      <c r="V235" s="39">
        <f t="shared" si="97"/>
        <v>366.29166666666663</v>
      </c>
      <c r="W235" s="39"/>
      <c r="X235" s="39">
        <f t="shared" si="98"/>
        <v>14900</v>
      </c>
      <c r="Y235" s="39"/>
      <c r="Z235" s="3"/>
      <c r="AA235" s="45">
        <v>27</v>
      </c>
      <c r="AB235" s="45"/>
      <c r="AC235" s="47">
        <f t="shared" si="109"/>
        <v>17899.506870058791</v>
      </c>
      <c r="AD235" s="47"/>
      <c r="AE235" s="47">
        <f t="shared" si="99"/>
        <v>-41.3439696726889</v>
      </c>
      <c r="AF235" s="47"/>
      <c r="AG235" s="47">
        <f t="shared" si="110"/>
        <v>440.02954388894523</v>
      </c>
      <c r="AH235" s="47"/>
      <c r="AI235" s="47">
        <f t="shared" si="100"/>
        <v>398.68557421625633</v>
      </c>
      <c r="AJ235" s="47"/>
      <c r="AK235" s="47">
        <f t="shared" si="101"/>
        <v>17940.85083973148</v>
      </c>
      <c r="AL235" s="47"/>
      <c r="AM235" s="3"/>
      <c r="AN235" s="54">
        <v>27</v>
      </c>
      <c r="AO235" s="54"/>
      <c r="AP235" s="56">
        <f t="shared" si="111"/>
        <v>12136.579887754662</v>
      </c>
      <c r="AQ235" s="56"/>
      <c r="AR235" s="56">
        <f t="shared" si="102"/>
        <v>145.10470564611683</v>
      </c>
      <c r="AS235" s="56"/>
      <c r="AT235" s="56">
        <f t="shared" si="112"/>
        <v>298.3575889073021</v>
      </c>
      <c r="AU235" s="56"/>
      <c r="AV235" s="56">
        <f t="shared" si="103"/>
        <v>443.46229455341893</v>
      </c>
      <c r="AW235" s="56"/>
      <c r="AX235" s="56">
        <f t="shared" si="104"/>
        <v>11991.475182108545</v>
      </c>
      <c r="AY235" s="56"/>
    </row>
    <row r="236" spans="1:51" x14ac:dyDescent="0.25">
      <c r="A236" s="28">
        <v>28</v>
      </c>
      <c r="B236" s="28"/>
      <c r="C236" s="32">
        <f t="shared" si="105"/>
        <v>9312.4999999999782</v>
      </c>
      <c r="D236" s="32"/>
      <c r="E236" s="32">
        <f t="shared" si="94"/>
        <v>206.94444444444446</v>
      </c>
      <c r="F236" s="32"/>
      <c r="G236" s="32">
        <f t="shared" si="106"/>
        <v>228.93229166666612</v>
      </c>
      <c r="H236" s="32"/>
      <c r="I236" s="32">
        <f t="shared" si="95"/>
        <v>435.87673611111057</v>
      </c>
      <c r="J236" s="32"/>
      <c r="K236" s="32">
        <f t="shared" si="96"/>
        <v>9105.5555555555329</v>
      </c>
      <c r="L236" s="32"/>
      <c r="M236" s="3"/>
      <c r="N236" s="38">
        <v>28</v>
      </c>
      <c r="O236" s="38"/>
      <c r="P236" s="40">
        <f t="shared" si="107"/>
        <v>14900</v>
      </c>
      <c r="Q236" s="40"/>
      <c r="R236" s="40">
        <f>0</f>
        <v>0</v>
      </c>
      <c r="S236" s="40"/>
      <c r="T236" s="40">
        <f t="shared" si="108"/>
        <v>366.29166666666663</v>
      </c>
      <c r="U236" s="40"/>
      <c r="V236" s="40">
        <f t="shared" si="97"/>
        <v>366.29166666666663</v>
      </c>
      <c r="W236" s="40"/>
      <c r="X236" s="40">
        <f t="shared" si="98"/>
        <v>14900</v>
      </c>
      <c r="Y236" s="40"/>
      <c r="Z236" s="3"/>
      <c r="AA236" s="46">
        <v>28</v>
      </c>
      <c r="AB236" s="46"/>
      <c r="AC236" s="48">
        <f t="shared" si="109"/>
        <v>17940.85083973148</v>
      </c>
      <c r="AD236" s="48"/>
      <c r="AE236" s="48">
        <f t="shared" si="99"/>
        <v>-32.559321894326217</v>
      </c>
      <c r="AF236" s="48"/>
      <c r="AG236" s="48">
        <f t="shared" si="110"/>
        <v>441.0459164767322</v>
      </c>
      <c r="AH236" s="48"/>
      <c r="AI236" s="48">
        <f t="shared" si="100"/>
        <v>408.48659458240598</v>
      </c>
      <c r="AJ236" s="48"/>
      <c r="AK236" s="48">
        <f t="shared" si="101"/>
        <v>17973.410161625805</v>
      </c>
      <c r="AL236" s="48"/>
      <c r="AM236" s="3"/>
      <c r="AN236" s="55">
        <v>28</v>
      </c>
      <c r="AO236" s="55"/>
      <c r="AP236" s="57">
        <f t="shared" si="111"/>
        <v>11991.475182108545</v>
      </c>
      <c r="AQ236" s="57"/>
      <c r="AR236" s="57">
        <f t="shared" si="102"/>
        <v>148.67186299325056</v>
      </c>
      <c r="AS236" s="57"/>
      <c r="AT236" s="57">
        <f t="shared" si="112"/>
        <v>294.79043156016837</v>
      </c>
      <c r="AU236" s="57"/>
      <c r="AV236" s="57">
        <f t="shared" si="103"/>
        <v>443.46229455341893</v>
      </c>
      <c r="AW236" s="57"/>
      <c r="AX236" s="57">
        <f t="shared" si="104"/>
        <v>11842.803319115294</v>
      </c>
      <c r="AY236" s="57"/>
    </row>
    <row r="237" spans="1:51" x14ac:dyDescent="0.25">
      <c r="A237" s="27">
        <v>29</v>
      </c>
      <c r="B237" s="27"/>
      <c r="C237" s="31">
        <f t="shared" si="105"/>
        <v>9105.5555555555329</v>
      </c>
      <c r="D237" s="31"/>
      <c r="E237" s="31">
        <f t="shared" si="94"/>
        <v>206.94444444444446</v>
      </c>
      <c r="F237" s="31"/>
      <c r="G237" s="31">
        <f t="shared" si="106"/>
        <v>223.84490740740685</v>
      </c>
      <c r="H237" s="31"/>
      <c r="I237" s="31">
        <f t="shared" si="95"/>
        <v>430.78935185185128</v>
      </c>
      <c r="J237" s="31"/>
      <c r="K237" s="31">
        <f t="shared" si="96"/>
        <v>8898.6111111110877</v>
      </c>
      <c r="L237" s="31"/>
      <c r="M237" s="3"/>
      <c r="N237" s="37">
        <v>29</v>
      </c>
      <c r="O237" s="37"/>
      <c r="P237" s="39">
        <f t="shared" si="107"/>
        <v>14900</v>
      </c>
      <c r="Q237" s="39"/>
      <c r="R237" s="39">
        <f>0</f>
        <v>0</v>
      </c>
      <c r="S237" s="39"/>
      <c r="T237" s="39">
        <f t="shared" si="108"/>
        <v>366.29166666666663</v>
      </c>
      <c r="U237" s="39"/>
      <c r="V237" s="39">
        <f t="shared" si="97"/>
        <v>366.29166666666663</v>
      </c>
      <c r="W237" s="39"/>
      <c r="X237" s="39">
        <f t="shared" si="98"/>
        <v>14900</v>
      </c>
      <c r="Y237" s="39"/>
      <c r="Z237" s="3"/>
      <c r="AA237" s="45">
        <v>29</v>
      </c>
      <c r="AB237" s="45"/>
      <c r="AC237" s="47">
        <f t="shared" si="109"/>
        <v>17973.410161625805</v>
      </c>
      <c r="AD237" s="47"/>
      <c r="AE237" s="47">
        <f t="shared" si="99"/>
        <v>-23.31777644074424</v>
      </c>
      <c r="AF237" s="47"/>
      <c r="AG237" s="47">
        <f t="shared" si="110"/>
        <v>441.84633313996767</v>
      </c>
      <c r="AH237" s="47"/>
      <c r="AI237" s="47">
        <f t="shared" si="100"/>
        <v>418.52855669922343</v>
      </c>
      <c r="AJ237" s="47"/>
      <c r="AK237" s="47">
        <f t="shared" si="101"/>
        <v>17996.72793806655</v>
      </c>
      <c r="AL237" s="47"/>
      <c r="AM237" s="3"/>
      <c r="AN237" s="54">
        <v>29</v>
      </c>
      <c r="AO237" s="54"/>
      <c r="AP237" s="56">
        <f t="shared" si="111"/>
        <v>11842.803319115294</v>
      </c>
      <c r="AQ237" s="56"/>
      <c r="AR237" s="56">
        <f t="shared" si="102"/>
        <v>152.32671295850133</v>
      </c>
      <c r="AS237" s="56"/>
      <c r="AT237" s="56">
        <f t="shared" si="112"/>
        <v>291.1355815949176</v>
      </c>
      <c r="AU237" s="56"/>
      <c r="AV237" s="56">
        <f t="shared" si="103"/>
        <v>443.46229455341893</v>
      </c>
      <c r="AW237" s="56"/>
      <c r="AX237" s="56">
        <f t="shared" si="104"/>
        <v>11690.476606156792</v>
      </c>
      <c r="AY237" s="56"/>
    </row>
    <row r="238" spans="1:51" x14ac:dyDescent="0.25">
      <c r="A238" s="28">
        <v>30</v>
      </c>
      <c r="B238" s="28"/>
      <c r="C238" s="32">
        <f t="shared" si="105"/>
        <v>8898.6111111110877</v>
      </c>
      <c r="D238" s="32"/>
      <c r="E238" s="32">
        <f t="shared" si="94"/>
        <v>206.94444444444446</v>
      </c>
      <c r="F238" s="32"/>
      <c r="G238" s="32">
        <f t="shared" si="106"/>
        <v>218.75752314814756</v>
      </c>
      <c r="H238" s="32"/>
      <c r="I238" s="32">
        <f t="shared" si="95"/>
        <v>425.70196759259204</v>
      </c>
      <c r="J238" s="32"/>
      <c r="K238" s="32">
        <f t="shared" si="96"/>
        <v>8691.6666666666424</v>
      </c>
      <c r="L238" s="32"/>
      <c r="M238" s="3"/>
      <c r="N238" s="38">
        <v>30</v>
      </c>
      <c r="O238" s="38"/>
      <c r="P238" s="40">
        <f t="shared" si="107"/>
        <v>14900</v>
      </c>
      <c r="Q238" s="40"/>
      <c r="R238" s="40">
        <f>0</f>
        <v>0</v>
      </c>
      <c r="S238" s="40"/>
      <c r="T238" s="40">
        <f t="shared" si="108"/>
        <v>366.29166666666663</v>
      </c>
      <c r="U238" s="40"/>
      <c r="V238" s="40">
        <f t="shared" si="97"/>
        <v>366.29166666666663</v>
      </c>
      <c r="W238" s="40"/>
      <c r="X238" s="40">
        <f t="shared" si="98"/>
        <v>14900</v>
      </c>
      <c r="Y238" s="40"/>
      <c r="Z238" s="3"/>
      <c r="AA238" s="46">
        <v>30</v>
      </c>
      <c r="AB238" s="46"/>
      <c r="AC238" s="48">
        <f t="shared" si="109"/>
        <v>17996.72793806655</v>
      </c>
      <c r="AD238" s="48"/>
      <c r="AE238" s="48">
        <f t="shared" si="99"/>
        <v>-13.602178092723136</v>
      </c>
      <c r="AF238" s="48"/>
      <c r="AG238" s="48">
        <f t="shared" si="110"/>
        <v>442.41956181080263</v>
      </c>
      <c r="AH238" s="48"/>
      <c r="AI238" s="48">
        <f t="shared" si="100"/>
        <v>428.8173837180795</v>
      </c>
      <c r="AJ238" s="48"/>
      <c r="AK238" s="48">
        <f t="shared" si="101"/>
        <v>18010.330116159272</v>
      </c>
      <c r="AL238" s="48"/>
      <c r="AM238" s="3"/>
      <c r="AN238" s="55">
        <v>30</v>
      </c>
      <c r="AO238" s="55"/>
      <c r="AP238" s="57">
        <f t="shared" si="111"/>
        <v>11690.476606156792</v>
      </c>
      <c r="AQ238" s="57"/>
      <c r="AR238" s="57">
        <f t="shared" si="102"/>
        <v>156.07141131873112</v>
      </c>
      <c r="AS238" s="57"/>
      <c r="AT238" s="57">
        <f t="shared" si="112"/>
        <v>287.39088323468781</v>
      </c>
      <c r="AU238" s="57"/>
      <c r="AV238" s="57">
        <f t="shared" si="103"/>
        <v>443.46229455341893</v>
      </c>
      <c r="AW238" s="57"/>
      <c r="AX238" s="57">
        <f t="shared" si="104"/>
        <v>11534.40519483806</v>
      </c>
      <c r="AY238" s="57"/>
    </row>
    <row r="239" spans="1:51" x14ac:dyDescent="0.25">
      <c r="A239" s="27">
        <v>31</v>
      </c>
      <c r="B239" s="27"/>
      <c r="C239" s="31">
        <f t="shared" si="105"/>
        <v>8691.6666666666424</v>
      </c>
      <c r="D239" s="31"/>
      <c r="E239" s="31">
        <f t="shared" si="94"/>
        <v>206.94444444444446</v>
      </c>
      <c r="F239" s="31"/>
      <c r="G239" s="31">
        <f t="shared" si="106"/>
        <v>213.67013888888829</v>
      </c>
      <c r="H239" s="31"/>
      <c r="I239" s="31">
        <f t="shared" si="95"/>
        <v>420.61458333333275</v>
      </c>
      <c r="J239" s="31"/>
      <c r="K239" s="31">
        <f t="shared" si="96"/>
        <v>8484.7222222221972</v>
      </c>
      <c r="L239" s="31"/>
      <c r="M239" s="3"/>
      <c r="N239" s="37">
        <v>31</v>
      </c>
      <c r="O239" s="37"/>
      <c r="P239" s="39">
        <f t="shared" si="107"/>
        <v>14900</v>
      </c>
      <c r="Q239" s="39"/>
      <c r="R239" s="39">
        <f>0</f>
        <v>0</v>
      </c>
      <c r="S239" s="39"/>
      <c r="T239" s="39">
        <f t="shared" si="108"/>
        <v>366.29166666666663</v>
      </c>
      <c r="U239" s="39"/>
      <c r="V239" s="39">
        <f t="shared" si="97"/>
        <v>366.29166666666663</v>
      </c>
      <c r="W239" s="39"/>
      <c r="X239" s="39">
        <f t="shared" si="98"/>
        <v>14900</v>
      </c>
      <c r="Y239" s="39"/>
      <c r="Z239" s="3"/>
      <c r="AA239" s="45">
        <v>31</v>
      </c>
      <c r="AB239" s="45"/>
      <c r="AC239" s="47">
        <f t="shared" si="109"/>
        <v>18010.330116159272</v>
      </c>
      <c r="AD239" s="47"/>
      <c r="AE239" s="47">
        <f t="shared" si="99"/>
        <v>-3.3948042877663624</v>
      </c>
      <c r="AF239" s="47"/>
      <c r="AG239" s="47">
        <f t="shared" si="110"/>
        <v>442.75394868891539</v>
      </c>
      <c r="AH239" s="47"/>
      <c r="AI239" s="47">
        <f t="shared" si="100"/>
        <v>439.35914440114902</v>
      </c>
      <c r="AJ239" s="47"/>
      <c r="AK239" s="47">
        <f t="shared" si="101"/>
        <v>18013.724920447039</v>
      </c>
      <c r="AL239" s="47"/>
      <c r="AM239" s="3"/>
      <c r="AN239" s="54">
        <v>31</v>
      </c>
      <c r="AO239" s="54"/>
      <c r="AP239" s="56">
        <f t="shared" si="111"/>
        <v>11534.40519483806</v>
      </c>
      <c r="AQ239" s="56"/>
      <c r="AR239" s="56">
        <f t="shared" si="102"/>
        <v>159.90816684698331</v>
      </c>
      <c r="AS239" s="56"/>
      <c r="AT239" s="56">
        <f t="shared" si="112"/>
        <v>283.55412770643562</v>
      </c>
      <c r="AU239" s="56"/>
      <c r="AV239" s="56">
        <f t="shared" si="103"/>
        <v>443.46229455341893</v>
      </c>
      <c r="AW239" s="56"/>
      <c r="AX239" s="56">
        <f t="shared" si="104"/>
        <v>11374.497027991078</v>
      </c>
      <c r="AY239" s="56"/>
    </row>
    <row r="240" spans="1:51" x14ac:dyDescent="0.25">
      <c r="A240" s="28">
        <v>32</v>
      </c>
      <c r="B240" s="28"/>
      <c r="C240" s="32">
        <f t="shared" si="105"/>
        <v>8484.7222222221972</v>
      </c>
      <c r="D240" s="32"/>
      <c r="E240" s="32">
        <f t="shared" si="94"/>
        <v>206.94444444444446</v>
      </c>
      <c r="F240" s="32"/>
      <c r="G240" s="32">
        <f t="shared" si="106"/>
        <v>208.58275462962899</v>
      </c>
      <c r="H240" s="32"/>
      <c r="I240" s="32">
        <f t="shared" si="95"/>
        <v>415.52719907407345</v>
      </c>
      <c r="J240" s="32"/>
      <c r="K240" s="32">
        <f t="shared" si="96"/>
        <v>8277.7777777777519</v>
      </c>
      <c r="L240" s="32"/>
      <c r="M240" s="3"/>
      <c r="N240" s="38">
        <v>32</v>
      </c>
      <c r="O240" s="38"/>
      <c r="P240" s="40">
        <f t="shared" si="107"/>
        <v>14900</v>
      </c>
      <c r="Q240" s="40"/>
      <c r="R240" s="40">
        <f>0</f>
        <v>0</v>
      </c>
      <c r="S240" s="40"/>
      <c r="T240" s="40">
        <f t="shared" si="108"/>
        <v>366.29166666666663</v>
      </c>
      <c r="U240" s="40"/>
      <c r="V240" s="40">
        <f t="shared" si="97"/>
        <v>366.29166666666663</v>
      </c>
      <c r="W240" s="40"/>
      <c r="X240" s="40">
        <f t="shared" si="98"/>
        <v>14900</v>
      </c>
      <c r="Y240" s="40"/>
      <c r="Z240" s="3"/>
      <c r="AA240" s="46">
        <v>32</v>
      </c>
      <c r="AB240" s="46"/>
      <c r="AC240" s="48">
        <f t="shared" si="109"/>
        <v>18013.724920447039</v>
      </c>
      <c r="AD240" s="48"/>
      <c r="AE240" s="48">
        <f t="shared" si="99"/>
        <v>7.3226524066876095</v>
      </c>
      <c r="AF240" s="48"/>
      <c r="AG240" s="48">
        <f t="shared" si="110"/>
        <v>442.83740429432299</v>
      </c>
      <c r="AH240" s="48"/>
      <c r="AI240" s="48">
        <f t="shared" si="100"/>
        <v>450.1600567010106</v>
      </c>
      <c r="AJ240" s="48"/>
      <c r="AK240" s="48">
        <f t="shared" si="101"/>
        <v>18006.40226804035</v>
      </c>
      <c r="AL240" s="48"/>
      <c r="AM240" s="3"/>
      <c r="AN240" s="55">
        <v>32</v>
      </c>
      <c r="AO240" s="55"/>
      <c r="AP240" s="57">
        <f t="shared" si="111"/>
        <v>11374.497027991078</v>
      </c>
      <c r="AQ240" s="57"/>
      <c r="AR240" s="57">
        <f t="shared" si="102"/>
        <v>163.83924261530495</v>
      </c>
      <c r="AS240" s="57"/>
      <c r="AT240" s="57">
        <f t="shared" si="112"/>
        <v>279.62305193811397</v>
      </c>
      <c r="AU240" s="57"/>
      <c r="AV240" s="57">
        <f t="shared" si="103"/>
        <v>443.46229455341893</v>
      </c>
      <c r="AW240" s="57"/>
      <c r="AX240" s="57">
        <f t="shared" si="104"/>
        <v>11210.657785375774</v>
      </c>
      <c r="AY240" s="57"/>
    </row>
    <row r="241" spans="1:51" x14ac:dyDescent="0.25">
      <c r="A241" s="27">
        <v>33</v>
      </c>
      <c r="B241" s="27"/>
      <c r="C241" s="31">
        <f t="shared" si="105"/>
        <v>8277.7777777777519</v>
      </c>
      <c r="D241" s="31"/>
      <c r="E241" s="31">
        <f t="shared" si="94"/>
        <v>206.94444444444446</v>
      </c>
      <c r="F241" s="31"/>
      <c r="G241" s="31">
        <f t="shared" si="106"/>
        <v>203.49537037036973</v>
      </c>
      <c r="H241" s="31"/>
      <c r="I241" s="31">
        <f t="shared" si="95"/>
        <v>410.43981481481421</v>
      </c>
      <c r="J241" s="31"/>
      <c r="K241" s="31">
        <f t="shared" si="96"/>
        <v>8070.8333333333076</v>
      </c>
      <c r="L241" s="31"/>
      <c r="M241" s="3"/>
      <c r="N241" s="37">
        <v>33</v>
      </c>
      <c r="O241" s="37"/>
      <c r="P241" s="39">
        <f t="shared" si="107"/>
        <v>14900</v>
      </c>
      <c r="Q241" s="39"/>
      <c r="R241" s="39">
        <f>0</f>
        <v>0</v>
      </c>
      <c r="S241" s="39"/>
      <c r="T241" s="39">
        <f t="shared" si="108"/>
        <v>366.29166666666663</v>
      </c>
      <c r="U241" s="39"/>
      <c r="V241" s="39">
        <f t="shared" si="97"/>
        <v>366.29166666666663</v>
      </c>
      <c r="W241" s="39"/>
      <c r="X241" s="39">
        <f t="shared" si="98"/>
        <v>14900</v>
      </c>
      <c r="Y241" s="39"/>
      <c r="Z241" s="3"/>
      <c r="AA241" s="45">
        <v>33</v>
      </c>
      <c r="AB241" s="45"/>
      <c r="AC241" s="47">
        <f t="shared" si="109"/>
        <v>18006.40226804035</v>
      </c>
      <c r="AD241" s="47"/>
      <c r="AE241" s="47">
        <f t="shared" si="99"/>
        <v>18.569102338918526</v>
      </c>
      <c r="AF241" s="47"/>
      <c r="AG241" s="47">
        <f t="shared" si="110"/>
        <v>442.65738908932525</v>
      </c>
      <c r="AH241" s="47"/>
      <c r="AI241" s="47">
        <f t="shared" si="100"/>
        <v>461.22649142824378</v>
      </c>
      <c r="AJ241" s="47"/>
      <c r="AK241" s="47">
        <f t="shared" si="101"/>
        <v>17987.833165701431</v>
      </c>
      <c r="AL241" s="47"/>
      <c r="AM241" s="3"/>
      <c r="AN241" s="54">
        <v>33</v>
      </c>
      <c r="AO241" s="54"/>
      <c r="AP241" s="56">
        <f t="shared" si="111"/>
        <v>11210.657785375774</v>
      </c>
      <c r="AQ241" s="56"/>
      <c r="AR241" s="56">
        <f t="shared" si="102"/>
        <v>167.86695732959782</v>
      </c>
      <c r="AS241" s="56"/>
      <c r="AT241" s="56">
        <f t="shared" si="112"/>
        <v>275.5953372238211</v>
      </c>
      <c r="AU241" s="56"/>
      <c r="AV241" s="56">
        <f t="shared" si="103"/>
        <v>443.46229455341893</v>
      </c>
      <c r="AW241" s="56"/>
      <c r="AX241" s="56">
        <f t="shared" si="104"/>
        <v>11042.790828046176</v>
      </c>
      <c r="AY241" s="56"/>
    </row>
    <row r="242" spans="1:51" x14ac:dyDescent="0.25">
      <c r="A242" s="28">
        <v>34</v>
      </c>
      <c r="B242" s="28"/>
      <c r="C242" s="32">
        <f t="shared" si="105"/>
        <v>8070.8333333333076</v>
      </c>
      <c r="D242" s="32"/>
      <c r="E242" s="32">
        <f t="shared" si="94"/>
        <v>206.94444444444446</v>
      </c>
      <c r="F242" s="32"/>
      <c r="G242" s="32">
        <f t="shared" si="106"/>
        <v>198.40798611111046</v>
      </c>
      <c r="H242" s="32"/>
      <c r="I242" s="32">
        <f t="shared" si="95"/>
        <v>405.35243055555492</v>
      </c>
      <c r="J242" s="32"/>
      <c r="K242" s="32">
        <f t="shared" si="96"/>
        <v>7863.8888888888632</v>
      </c>
      <c r="L242" s="32"/>
      <c r="M242" s="3"/>
      <c r="N242" s="38">
        <v>34</v>
      </c>
      <c r="O242" s="38"/>
      <c r="P242" s="40">
        <f t="shared" si="107"/>
        <v>14900</v>
      </c>
      <c r="Q242" s="40"/>
      <c r="R242" s="40">
        <f>0</f>
        <v>0</v>
      </c>
      <c r="S242" s="40"/>
      <c r="T242" s="40">
        <f t="shared" si="108"/>
        <v>366.29166666666663</v>
      </c>
      <c r="U242" s="40"/>
      <c r="V242" s="40">
        <f t="shared" si="97"/>
        <v>366.29166666666663</v>
      </c>
      <c r="W242" s="40"/>
      <c r="X242" s="40">
        <f t="shared" si="98"/>
        <v>14900</v>
      </c>
      <c r="Y242" s="40"/>
      <c r="Z242" s="3"/>
      <c r="AA242" s="46">
        <v>34</v>
      </c>
      <c r="AB242" s="46"/>
      <c r="AC242" s="48">
        <f t="shared" si="109"/>
        <v>17987.833165701431</v>
      </c>
      <c r="AD242" s="48"/>
      <c r="AE242" s="48">
        <f t="shared" si="99"/>
        <v>30.364077352361278</v>
      </c>
      <c r="AF242" s="48"/>
      <c r="AG242" s="48">
        <f t="shared" si="110"/>
        <v>442.20089865682684</v>
      </c>
      <c r="AH242" s="48"/>
      <c r="AI242" s="48">
        <f t="shared" si="100"/>
        <v>472.56497600918811</v>
      </c>
      <c r="AJ242" s="48"/>
      <c r="AK242" s="48">
        <f t="shared" si="101"/>
        <v>17957.469088349069</v>
      </c>
      <c r="AL242" s="48"/>
      <c r="AM242" s="3"/>
      <c r="AN242" s="55">
        <v>34</v>
      </c>
      <c r="AO242" s="55"/>
      <c r="AP242" s="57">
        <f t="shared" si="111"/>
        <v>11042.790828046176</v>
      </c>
      <c r="AQ242" s="57"/>
      <c r="AR242" s="57">
        <f t="shared" si="102"/>
        <v>171.99368669728381</v>
      </c>
      <c r="AS242" s="57"/>
      <c r="AT242" s="57">
        <f t="shared" si="112"/>
        <v>271.46860785613512</v>
      </c>
      <c r="AU242" s="57"/>
      <c r="AV242" s="57">
        <f t="shared" si="103"/>
        <v>443.46229455341893</v>
      </c>
      <c r="AW242" s="57"/>
      <c r="AX242" s="57">
        <f t="shared" si="104"/>
        <v>10870.797141348892</v>
      </c>
      <c r="AY242" s="57"/>
    </row>
    <row r="243" spans="1:51" x14ac:dyDescent="0.25">
      <c r="A243" s="27">
        <v>35</v>
      </c>
      <c r="B243" s="27"/>
      <c r="C243" s="31">
        <f t="shared" si="105"/>
        <v>7863.8888888888632</v>
      </c>
      <c r="D243" s="31"/>
      <c r="E243" s="31">
        <f t="shared" si="94"/>
        <v>206.94444444444446</v>
      </c>
      <c r="F243" s="31"/>
      <c r="G243" s="31">
        <f t="shared" si="106"/>
        <v>193.32060185185122</v>
      </c>
      <c r="H243" s="31"/>
      <c r="I243" s="31">
        <f t="shared" si="95"/>
        <v>400.26504629629568</v>
      </c>
      <c r="J243" s="31"/>
      <c r="K243" s="31">
        <f t="shared" si="96"/>
        <v>7656.9444444444189</v>
      </c>
      <c r="L243" s="31"/>
      <c r="M243" s="3"/>
      <c r="N243" s="37">
        <v>35</v>
      </c>
      <c r="O243" s="37"/>
      <c r="P243" s="39">
        <f t="shared" si="107"/>
        <v>14900</v>
      </c>
      <c r="Q243" s="39"/>
      <c r="R243" s="39">
        <f>0</f>
        <v>0</v>
      </c>
      <c r="S243" s="39"/>
      <c r="T243" s="39">
        <f t="shared" si="108"/>
        <v>366.29166666666663</v>
      </c>
      <c r="U243" s="39"/>
      <c r="V243" s="39">
        <f t="shared" si="97"/>
        <v>366.29166666666663</v>
      </c>
      <c r="W243" s="39"/>
      <c r="X243" s="39">
        <f t="shared" si="98"/>
        <v>14900</v>
      </c>
      <c r="Y243" s="39"/>
      <c r="Z243" s="3"/>
      <c r="AA243" s="45">
        <v>35</v>
      </c>
      <c r="AB243" s="45"/>
      <c r="AC243" s="47">
        <f t="shared" si="109"/>
        <v>17957.469088349069</v>
      </c>
      <c r="AD243" s="47"/>
      <c r="AE243" s="47">
        <f t="shared" si="99"/>
        <v>42.727749914166168</v>
      </c>
      <c r="AF243" s="47"/>
      <c r="AG243" s="47">
        <f t="shared" si="110"/>
        <v>441.45444842191461</v>
      </c>
      <c r="AH243" s="47"/>
      <c r="AI243" s="47">
        <f t="shared" si="100"/>
        <v>484.18219833608077</v>
      </c>
      <c r="AJ243" s="47"/>
      <c r="AK243" s="47">
        <f t="shared" si="101"/>
        <v>17914.741338434902</v>
      </c>
      <c r="AL243" s="47"/>
      <c r="AM243" s="3"/>
      <c r="AN243" s="54">
        <v>35</v>
      </c>
      <c r="AO243" s="54"/>
      <c r="AP243" s="56">
        <f t="shared" si="111"/>
        <v>10870.797141348892</v>
      </c>
      <c r="AQ243" s="56"/>
      <c r="AR243" s="56">
        <f t="shared" si="102"/>
        <v>176.221864828592</v>
      </c>
      <c r="AS243" s="56"/>
      <c r="AT243" s="56">
        <f t="shared" si="112"/>
        <v>267.24042972482692</v>
      </c>
      <c r="AU243" s="56"/>
      <c r="AV243" s="56">
        <f t="shared" si="103"/>
        <v>443.46229455341893</v>
      </c>
      <c r="AW243" s="56"/>
      <c r="AX243" s="56">
        <f t="shared" si="104"/>
        <v>10694.5752765203</v>
      </c>
      <c r="AY243" s="56"/>
    </row>
    <row r="244" spans="1:51" x14ac:dyDescent="0.25">
      <c r="A244" s="28">
        <v>36</v>
      </c>
      <c r="B244" s="28"/>
      <c r="C244" s="32">
        <f t="shared" si="105"/>
        <v>7656.9444444444189</v>
      </c>
      <c r="D244" s="32"/>
      <c r="E244" s="32">
        <f t="shared" si="94"/>
        <v>206.94444444444446</v>
      </c>
      <c r="F244" s="32"/>
      <c r="G244" s="32">
        <f t="shared" si="106"/>
        <v>188.23321759259196</v>
      </c>
      <c r="H244" s="32"/>
      <c r="I244" s="32">
        <f t="shared" si="95"/>
        <v>395.17766203703638</v>
      </c>
      <c r="J244" s="32"/>
      <c r="K244" s="32">
        <f t="shared" si="96"/>
        <v>7449.9999999999745</v>
      </c>
      <c r="L244" s="32"/>
      <c r="M244" s="3"/>
      <c r="N244" s="38">
        <v>36</v>
      </c>
      <c r="O244" s="38"/>
      <c r="P244" s="40">
        <f t="shared" si="107"/>
        <v>14900</v>
      </c>
      <c r="Q244" s="40"/>
      <c r="R244" s="40">
        <f>0</f>
        <v>0</v>
      </c>
      <c r="S244" s="40"/>
      <c r="T244" s="40">
        <f t="shared" si="108"/>
        <v>366.29166666666663</v>
      </c>
      <c r="U244" s="40"/>
      <c r="V244" s="40">
        <f t="shared" si="97"/>
        <v>366.29166666666663</v>
      </c>
      <c r="W244" s="40"/>
      <c r="X244" s="40">
        <f t="shared" si="98"/>
        <v>14900</v>
      </c>
      <c r="Y244" s="40"/>
      <c r="Z244" s="3"/>
      <c r="AA244" s="46">
        <v>36</v>
      </c>
      <c r="AB244" s="46"/>
      <c r="AC244" s="48">
        <f t="shared" si="109"/>
        <v>17914.741338434902</v>
      </c>
      <c r="AD244" s="48"/>
      <c r="AE244" s="48">
        <f t="shared" si="99"/>
        <v>55.680952808651455</v>
      </c>
      <c r="AF244" s="48"/>
      <c r="AG244" s="48">
        <f t="shared" si="110"/>
        <v>440.4040579031913</v>
      </c>
      <c r="AH244" s="48"/>
      <c r="AI244" s="48">
        <f t="shared" si="100"/>
        <v>496.08501071184276</v>
      </c>
      <c r="AJ244" s="48"/>
      <c r="AK244" s="48">
        <f t="shared" si="101"/>
        <v>17859.06038562625</v>
      </c>
      <c r="AL244" s="48"/>
      <c r="AM244" s="3"/>
      <c r="AN244" s="55">
        <v>36</v>
      </c>
      <c r="AO244" s="55"/>
      <c r="AP244" s="57">
        <f t="shared" si="111"/>
        <v>10694.5752765203</v>
      </c>
      <c r="AQ244" s="57"/>
      <c r="AR244" s="57">
        <f t="shared" si="102"/>
        <v>180.55398567229491</v>
      </c>
      <c r="AS244" s="57"/>
      <c r="AT244" s="57">
        <f t="shared" si="112"/>
        <v>262.90830888112401</v>
      </c>
      <c r="AU244" s="57"/>
      <c r="AV244" s="57">
        <f t="shared" si="103"/>
        <v>443.46229455341893</v>
      </c>
      <c r="AW244" s="57"/>
      <c r="AX244" s="57">
        <f t="shared" si="104"/>
        <v>10514.021290848004</v>
      </c>
      <c r="AY244" s="57"/>
    </row>
    <row r="245" spans="1:51" x14ac:dyDescent="0.25">
      <c r="A245" s="27">
        <v>37</v>
      </c>
      <c r="B245" s="27"/>
      <c r="C245" s="31">
        <f t="shared" si="105"/>
        <v>7449.9999999999745</v>
      </c>
      <c r="D245" s="31"/>
      <c r="E245" s="31">
        <f t="shared" si="94"/>
        <v>206.94444444444446</v>
      </c>
      <c r="F245" s="31"/>
      <c r="G245" s="31">
        <f t="shared" si="106"/>
        <v>183.14583333333269</v>
      </c>
      <c r="H245" s="31"/>
      <c r="I245" s="31">
        <f t="shared" si="95"/>
        <v>390.09027777777715</v>
      </c>
      <c r="J245" s="31"/>
      <c r="K245" s="31">
        <f t="shared" si="96"/>
        <v>7243.0555555555302</v>
      </c>
      <c r="L245" s="31"/>
      <c r="M245" s="3"/>
      <c r="N245" s="37">
        <v>37</v>
      </c>
      <c r="O245" s="37"/>
      <c r="P245" s="39">
        <f t="shared" si="107"/>
        <v>14900</v>
      </c>
      <c r="Q245" s="39"/>
      <c r="R245" s="39">
        <f>0</f>
        <v>0</v>
      </c>
      <c r="S245" s="39"/>
      <c r="T245" s="39">
        <f t="shared" si="108"/>
        <v>366.29166666666663</v>
      </c>
      <c r="U245" s="39"/>
      <c r="V245" s="39">
        <f t="shared" si="97"/>
        <v>366.29166666666663</v>
      </c>
      <c r="W245" s="39"/>
      <c r="X245" s="39">
        <f t="shared" si="98"/>
        <v>14900</v>
      </c>
      <c r="Y245" s="39"/>
      <c r="Z245" s="3"/>
      <c r="AA245" s="45">
        <v>37</v>
      </c>
      <c r="AB245" s="45"/>
      <c r="AC245" s="47">
        <f t="shared" si="109"/>
        <v>17859.06038562625</v>
      </c>
      <c r="AD245" s="47"/>
      <c r="AE245" s="47">
        <f t="shared" si="99"/>
        <v>69.245199411863666</v>
      </c>
      <c r="AF245" s="47"/>
      <c r="AG245" s="47">
        <f t="shared" si="110"/>
        <v>439.03523447997861</v>
      </c>
      <c r="AH245" s="47"/>
      <c r="AI245" s="47">
        <f t="shared" si="100"/>
        <v>508.28043389184228</v>
      </c>
      <c r="AJ245" s="47"/>
      <c r="AK245" s="47">
        <f t="shared" si="101"/>
        <v>17789.815186214386</v>
      </c>
      <c r="AL245" s="47"/>
      <c r="AM245" s="3"/>
      <c r="AN245" s="54">
        <v>37</v>
      </c>
      <c r="AO245" s="54"/>
      <c r="AP245" s="56">
        <f t="shared" si="111"/>
        <v>10514.021290848004</v>
      </c>
      <c r="AQ245" s="56"/>
      <c r="AR245" s="56">
        <f t="shared" si="102"/>
        <v>184.99260448673886</v>
      </c>
      <c r="AS245" s="56"/>
      <c r="AT245" s="56">
        <f t="shared" si="112"/>
        <v>258.46969006668007</v>
      </c>
      <c r="AU245" s="56"/>
      <c r="AV245" s="56">
        <f t="shared" si="103"/>
        <v>443.46229455341893</v>
      </c>
      <c r="AW245" s="56"/>
      <c r="AX245" s="56">
        <f t="shared" si="104"/>
        <v>10329.028686361265</v>
      </c>
      <c r="AY245" s="56"/>
    </row>
    <row r="246" spans="1:51" x14ac:dyDescent="0.25">
      <c r="A246" s="28">
        <v>38</v>
      </c>
      <c r="B246" s="28"/>
      <c r="C246" s="32">
        <f t="shared" si="105"/>
        <v>7243.0555555555302</v>
      </c>
      <c r="D246" s="32"/>
      <c r="E246" s="32">
        <f t="shared" si="94"/>
        <v>206.94444444444446</v>
      </c>
      <c r="F246" s="32"/>
      <c r="G246" s="32">
        <f t="shared" si="106"/>
        <v>178.05844907407345</v>
      </c>
      <c r="H246" s="32"/>
      <c r="I246" s="32">
        <f t="shared" si="95"/>
        <v>385.00289351851791</v>
      </c>
      <c r="J246" s="32"/>
      <c r="K246" s="32">
        <f t="shared" si="96"/>
        <v>7036.1111111110858</v>
      </c>
      <c r="L246" s="32"/>
      <c r="M246" s="3"/>
      <c r="N246" s="38">
        <v>38</v>
      </c>
      <c r="O246" s="38"/>
      <c r="P246" s="40">
        <f t="shared" si="107"/>
        <v>14900</v>
      </c>
      <c r="Q246" s="40"/>
      <c r="R246" s="40">
        <f>0</f>
        <v>0</v>
      </c>
      <c r="S246" s="40"/>
      <c r="T246" s="40">
        <f t="shared" si="108"/>
        <v>366.29166666666663</v>
      </c>
      <c r="U246" s="40"/>
      <c r="V246" s="40">
        <f t="shared" si="97"/>
        <v>366.29166666666663</v>
      </c>
      <c r="W246" s="40"/>
      <c r="X246" s="40">
        <f t="shared" si="98"/>
        <v>14900</v>
      </c>
      <c r="Y246" s="40"/>
      <c r="Z246" s="3"/>
      <c r="AA246" s="46">
        <v>38</v>
      </c>
      <c r="AB246" s="46"/>
      <c r="AC246" s="48">
        <f t="shared" si="109"/>
        <v>17789.815186214386</v>
      </c>
      <c r="AD246" s="48"/>
      <c r="AE246" s="48">
        <f t="shared" si="99"/>
        <v>83.442704563913082</v>
      </c>
      <c r="AF246" s="48"/>
      <c r="AG246" s="48">
        <f t="shared" si="110"/>
        <v>437.33295666110365</v>
      </c>
      <c r="AH246" s="48"/>
      <c r="AI246" s="48">
        <f t="shared" si="100"/>
        <v>520.77566122501673</v>
      </c>
      <c r="AJ246" s="48"/>
      <c r="AK246" s="48">
        <f t="shared" si="101"/>
        <v>17706.372481650473</v>
      </c>
      <c r="AL246" s="48"/>
      <c r="AM246" s="3"/>
      <c r="AN246" s="55">
        <v>38</v>
      </c>
      <c r="AO246" s="55"/>
      <c r="AP246" s="57">
        <f t="shared" si="111"/>
        <v>10329.028686361265</v>
      </c>
      <c r="AQ246" s="57"/>
      <c r="AR246" s="57">
        <f t="shared" si="102"/>
        <v>189.54033934703784</v>
      </c>
      <c r="AS246" s="57"/>
      <c r="AT246" s="57">
        <f t="shared" si="112"/>
        <v>253.92195520638109</v>
      </c>
      <c r="AU246" s="57"/>
      <c r="AV246" s="57">
        <f t="shared" si="103"/>
        <v>443.46229455341893</v>
      </c>
      <c r="AW246" s="57"/>
      <c r="AX246" s="57">
        <f t="shared" si="104"/>
        <v>10139.488347014227</v>
      </c>
      <c r="AY246" s="57"/>
    </row>
    <row r="247" spans="1:51" x14ac:dyDescent="0.25">
      <c r="A247" s="27">
        <v>39</v>
      </c>
      <c r="B247" s="27"/>
      <c r="C247" s="31">
        <f t="shared" si="105"/>
        <v>7036.1111111110858</v>
      </c>
      <c r="D247" s="31"/>
      <c r="E247" s="31">
        <f t="shared" si="94"/>
        <v>206.94444444444446</v>
      </c>
      <c r="F247" s="31"/>
      <c r="G247" s="31">
        <f t="shared" si="106"/>
        <v>172.97106481481418</v>
      </c>
      <c r="H247" s="31"/>
      <c r="I247" s="31">
        <f t="shared" si="95"/>
        <v>379.91550925925867</v>
      </c>
      <c r="J247" s="31"/>
      <c r="K247" s="31">
        <f t="shared" si="96"/>
        <v>6829.1666666666415</v>
      </c>
      <c r="L247" s="31"/>
      <c r="M247" s="3"/>
      <c r="N247" s="37">
        <v>39</v>
      </c>
      <c r="O247" s="37"/>
      <c r="P247" s="39">
        <f t="shared" si="107"/>
        <v>14900</v>
      </c>
      <c r="Q247" s="39"/>
      <c r="R247" s="39">
        <f>0</f>
        <v>0</v>
      </c>
      <c r="S247" s="39"/>
      <c r="T247" s="39">
        <f t="shared" si="108"/>
        <v>366.29166666666663</v>
      </c>
      <c r="U247" s="39"/>
      <c r="V247" s="39">
        <f t="shared" si="97"/>
        <v>366.29166666666663</v>
      </c>
      <c r="W247" s="39"/>
      <c r="X247" s="39">
        <f t="shared" si="98"/>
        <v>14900</v>
      </c>
      <c r="Y247" s="39"/>
      <c r="Z247" s="3"/>
      <c r="AA247" s="45">
        <v>39</v>
      </c>
      <c r="AB247" s="45"/>
      <c r="AC247" s="47">
        <f t="shared" si="109"/>
        <v>17706.372481650473</v>
      </c>
      <c r="AD247" s="47"/>
      <c r="AE247" s="47">
        <f t="shared" si="99"/>
        <v>98.296406056224328</v>
      </c>
      <c r="AF247" s="47"/>
      <c r="AG247" s="47">
        <f t="shared" si="110"/>
        <v>435.2816568405741</v>
      </c>
      <c r="AH247" s="47"/>
      <c r="AI247" s="47">
        <f t="shared" si="100"/>
        <v>533.57806289679843</v>
      </c>
      <c r="AJ247" s="47"/>
      <c r="AK247" s="47">
        <f t="shared" si="101"/>
        <v>17608.07607559425</v>
      </c>
      <c r="AL247" s="47"/>
      <c r="AM247" s="3"/>
      <c r="AN247" s="54">
        <v>39</v>
      </c>
      <c r="AO247" s="54"/>
      <c r="AP247" s="56">
        <f t="shared" si="111"/>
        <v>10139.488347014227</v>
      </c>
      <c r="AQ247" s="56"/>
      <c r="AR247" s="56">
        <f t="shared" si="102"/>
        <v>194.19987268931919</v>
      </c>
      <c r="AS247" s="56"/>
      <c r="AT247" s="56">
        <f t="shared" si="112"/>
        <v>249.26242186409974</v>
      </c>
      <c r="AU247" s="56"/>
      <c r="AV247" s="56">
        <f t="shared" si="103"/>
        <v>443.46229455341893</v>
      </c>
      <c r="AW247" s="56"/>
      <c r="AX247" s="56">
        <f t="shared" si="104"/>
        <v>9945.2884743249069</v>
      </c>
      <c r="AY247" s="56"/>
    </row>
    <row r="248" spans="1:51" x14ac:dyDescent="0.25">
      <c r="A248" s="28">
        <v>40</v>
      </c>
      <c r="B248" s="28"/>
      <c r="C248" s="32">
        <f t="shared" si="105"/>
        <v>6829.1666666666415</v>
      </c>
      <c r="D248" s="32"/>
      <c r="E248" s="32">
        <f t="shared" si="94"/>
        <v>206.94444444444446</v>
      </c>
      <c r="F248" s="32"/>
      <c r="G248" s="32">
        <f t="shared" si="106"/>
        <v>167.88368055555492</v>
      </c>
      <c r="H248" s="32"/>
      <c r="I248" s="32">
        <f t="shared" si="95"/>
        <v>374.82812499999937</v>
      </c>
      <c r="J248" s="32"/>
      <c r="K248" s="32">
        <f t="shared" si="96"/>
        <v>6622.2222222221972</v>
      </c>
      <c r="L248" s="32"/>
      <c r="M248" s="3"/>
      <c r="N248" s="38">
        <v>40</v>
      </c>
      <c r="O248" s="38"/>
      <c r="P248" s="40">
        <f t="shared" si="107"/>
        <v>14900</v>
      </c>
      <c r="Q248" s="40"/>
      <c r="R248" s="40">
        <f>0</f>
        <v>0</v>
      </c>
      <c r="S248" s="40"/>
      <c r="T248" s="40">
        <f t="shared" si="108"/>
        <v>366.29166666666663</v>
      </c>
      <c r="U248" s="40"/>
      <c r="V248" s="40">
        <f t="shared" si="97"/>
        <v>366.29166666666663</v>
      </c>
      <c r="W248" s="40"/>
      <c r="X248" s="40">
        <f t="shared" si="98"/>
        <v>14900</v>
      </c>
      <c r="Y248" s="40"/>
      <c r="Z248" s="3"/>
      <c r="AA248" s="46">
        <v>40</v>
      </c>
      <c r="AB248" s="46"/>
      <c r="AC248" s="48">
        <f t="shared" si="109"/>
        <v>17608.07607559425</v>
      </c>
      <c r="AD248" s="48"/>
      <c r="AE248" s="48">
        <f t="shared" si="99"/>
        <v>113.8299867513195</v>
      </c>
      <c r="AF248" s="48"/>
      <c r="AG248" s="48">
        <f t="shared" si="110"/>
        <v>432.86520352502527</v>
      </c>
      <c r="AH248" s="48"/>
      <c r="AI248" s="48">
        <f t="shared" si="100"/>
        <v>546.69519027634476</v>
      </c>
      <c r="AJ248" s="48"/>
      <c r="AK248" s="48">
        <f t="shared" si="101"/>
        <v>17494.24608884293</v>
      </c>
      <c r="AL248" s="48"/>
      <c r="AM248" s="3"/>
      <c r="AN248" s="55">
        <v>40</v>
      </c>
      <c r="AO248" s="55"/>
      <c r="AP248" s="57">
        <f t="shared" si="111"/>
        <v>9945.2884743249069</v>
      </c>
      <c r="AQ248" s="57"/>
      <c r="AR248" s="57">
        <f t="shared" si="102"/>
        <v>198.97395289293164</v>
      </c>
      <c r="AS248" s="57"/>
      <c r="AT248" s="57">
        <f t="shared" si="112"/>
        <v>244.48834166048729</v>
      </c>
      <c r="AU248" s="57"/>
      <c r="AV248" s="57">
        <f t="shared" si="103"/>
        <v>443.46229455341893</v>
      </c>
      <c r="AW248" s="57"/>
      <c r="AX248" s="57">
        <f t="shared" si="104"/>
        <v>9746.3145214319757</v>
      </c>
      <c r="AY248" s="57"/>
    </row>
    <row r="249" spans="1:51" x14ac:dyDescent="0.25">
      <c r="A249" s="27">
        <v>41</v>
      </c>
      <c r="B249" s="27"/>
      <c r="C249" s="31">
        <f t="shared" si="105"/>
        <v>6622.2222222221972</v>
      </c>
      <c r="D249" s="31"/>
      <c r="E249" s="31">
        <f t="shared" si="94"/>
        <v>206.94444444444446</v>
      </c>
      <c r="F249" s="31"/>
      <c r="G249" s="31">
        <f t="shared" si="106"/>
        <v>162.79629629629568</v>
      </c>
      <c r="H249" s="31"/>
      <c r="I249" s="31">
        <f t="shared" si="95"/>
        <v>369.74074074074014</v>
      </c>
      <c r="J249" s="31"/>
      <c r="K249" s="31">
        <f t="shared" si="96"/>
        <v>6415.2777777777528</v>
      </c>
      <c r="L249" s="31"/>
      <c r="M249" s="3"/>
      <c r="N249" s="37">
        <v>41</v>
      </c>
      <c r="O249" s="37"/>
      <c r="P249" s="39">
        <f t="shared" si="107"/>
        <v>14900</v>
      </c>
      <c r="Q249" s="39"/>
      <c r="R249" s="39">
        <f>0</f>
        <v>0</v>
      </c>
      <c r="S249" s="39"/>
      <c r="T249" s="39">
        <f t="shared" si="108"/>
        <v>366.29166666666663</v>
      </c>
      <c r="U249" s="39"/>
      <c r="V249" s="39">
        <f t="shared" si="97"/>
        <v>366.29166666666663</v>
      </c>
      <c r="W249" s="39"/>
      <c r="X249" s="39">
        <f t="shared" si="98"/>
        <v>14900</v>
      </c>
      <c r="Y249" s="39"/>
      <c r="Z249" s="3"/>
      <c r="AA249" s="45">
        <v>41</v>
      </c>
      <c r="AB249" s="45"/>
      <c r="AC249" s="47">
        <f t="shared" si="109"/>
        <v>17494.24608884293</v>
      </c>
      <c r="AD249" s="47"/>
      <c r="AE249" s="47">
        <f t="shared" si="99"/>
        <v>130.06789735324958</v>
      </c>
      <c r="AF249" s="47"/>
      <c r="AG249" s="47">
        <f t="shared" si="110"/>
        <v>430.0668830173887</v>
      </c>
      <c r="AH249" s="47"/>
      <c r="AI249" s="47">
        <f t="shared" si="100"/>
        <v>560.13478037063828</v>
      </c>
      <c r="AJ249" s="47"/>
      <c r="AK249" s="47">
        <f t="shared" si="101"/>
        <v>17364.178191489682</v>
      </c>
      <c r="AL249" s="47"/>
      <c r="AM249" s="3"/>
      <c r="AN249" s="54">
        <v>41</v>
      </c>
      <c r="AO249" s="54"/>
      <c r="AP249" s="56">
        <f t="shared" si="111"/>
        <v>9746.3145214319757</v>
      </c>
      <c r="AQ249" s="56"/>
      <c r="AR249" s="56">
        <f t="shared" si="102"/>
        <v>203.86539590154953</v>
      </c>
      <c r="AS249" s="56"/>
      <c r="AT249" s="56">
        <f t="shared" si="112"/>
        <v>239.5968986518694</v>
      </c>
      <c r="AU249" s="56"/>
      <c r="AV249" s="56">
        <f t="shared" si="103"/>
        <v>443.46229455341893</v>
      </c>
      <c r="AW249" s="56"/>
      <c r="AX249" s="56">
        <f t="shared" si="104"/>
        <v>9542.4491255304256</v>
      </c>
      <c r="AY249" s="56"/>
    </row>
    <row r="250" spans="1:51" x14ac:dyDescent="0.25">
      <c r="A250" s="28">
        <v>42</v>
      </c>
      <c r="B250" s="28"/>
      <c r="C250" s="32">
        <f t="shared" si="105"/>
        <v>6415.2777777777528</v>
      </c>
      <c r="D250" s="32"/>
      <c r="E250" s="32">
        <f t="shared" si="94"/>
        <v>206.94444444444446</v>
      </c>
      <c r="F250" s="32"/>
      <c r="G250" s="32">
        <f t="shared" si="106"/>
        <v>157.70891203703641</v>
      </c>
      <c r="H250" s="32"/>
      <c r="I250" s="32">
        <f t="shared" si="95"/>
        <v>364.65335648148084</v>
      </c>
      <c r="J250" s="32"/>
      <c r="K250" s="32">
        <f t="shared" si="96"/>
        <v>6208.3333333333085</v>
      </c>
      <c r="L250" s="32"/>
      <c r="M250" s="3"/>
      <c r="N250" s="38">
        <v>42</v>
      </c>
      <c r="O250" s="38"/>
      <c r="P250" s="40">
        <f t="shared" si="107"/>
        <v>14900</v>
      </c>
      <c r="Q250" s="40"/>
      <c r="R250" s="40">
        <f>0</f>
        <v>0</v>
      </c>
      <c r="S250" s="40"/>
      <c r="T250" s="40">
        <f t="shared" si="108"/>
        <v>366.29166666666663</v>
      </c>
      <c r="U250" s="40"/>
      <c r="V250" s="40">
        <f t="shared" si="97"/>
        <v>366.29166666666663</v>
      </c>
      <c r="W250" s="40"/>
      <c r="X250" s="40">
        <f t="shared" si="98"/>
        <v>14900</v>
      </c>
      <c r="Y250" s="40"/>
      <c r="Z250" s="3"/>
      <c r="AA250" s="46">
        <v>42</v>
      </c>
      <c r="AB250" s="46"/>
      <c r="AC250" s="48">
        <f t="shared" si="109"/>
        <v>17364.178191489682</v>
      </c>
      <c r="AD250" s="48"/>
      <c r="AE250" s="48">
        <f t="shared" si="99"/>
        <v>147.03537984729525</v>
      </c>
      <c r="AF250" s="48"/>
      <c r="AG250" s="48">
        <f t="shared" si="110"/>
        <v>426.86938054078797</v>
      </c>
      <c r="AH250" s="48"/>
      <c r="AI250" s="48">
        <f t="shared" si="100"/>
        <v>573.90476038808322</v>
      </c>
      <c r="AJ250" s="48"/>
      <c r="AK250" s="48">
        <f t="shared" si="101"/>
        <v>17217.142811642385</v>
      </c>
      <c r="AL250" s="48"/>
      <c r="AM250" s="3"/>
      <c r="AN250" s="55">
        <v>42</v>
      </c>
      <c r="AO250" s="55"/>
      <c r="AP250" s="57">
        <f t="shared" si="111"/>
        <v>9542.4491255304256</v>
      </c>
      <c r="AQ250" s="57"/>
      <c r="AR250" s="57">
        <f t="shared" si="102"/>
        <v>208.87708688412931</v>
      </c>
      <c r="AS250" s="57"/>
      <c r="AT250" s="57">
        <f t="shared" si="112"/>
        <v>234.58520766928962</v>
      </c>
      <c r="AU250" s="57"/>
      <c r="AV250" s="57">
        <f t="shared" si="103"/>
        <v>443.46229455341893</v>
      </c>
      <c r="AW250" s="57"/>
      <c r="AX250" s="57">
        <f t="shared" si="104"/>
        <v>9333.5720386462963</v>
      </c>
      <c r="AY250" s="57"/>
    </row>
    <row r="251" spans="1:51" x14ac:dyDescent="0.25">
      <c r="A251" s="27">
        <v>43</v>
      </c>
      <c r="B251" s="27"/>
      <c r="C251" s="31">
        <f t="shared" si="105"/>
        <v>6208.3333333333085</v>
      </c>
      <c r="D251" s="31"/>
      <c r="E251" s="31">
        <f t="shared" si="94"/>
        <v>206.94444444444446</v>
      </c>
      <c r="F251" s="31"/>
      <c r="G251" s="31">
        <f t="shared" si="106"/>
        <v>152.62152777777715</v>
      </c>
      <c r="H251" s="31"/>
      <c r="I251" s="31">
        <f t="shared" si="95"/>
        <v>359.5659722222216</v>
      </c>
      <c r="J251" s="31"/>
      <c r="K251" s="31">
        <f t="shared" si="96"/>
        <v>6001.3888888888641</v>
      </c>
      <c r="L251" s="31"/>
      <c r="M251" s="3"/>
      <c r="N251" s="37">
        <v>43</v>
      </c>
      <c r="O251" s="37"/>
      <c r="P251" s="39">
        <f t="shared" si="107"/>
        <v>14900</v>
      </c>
      <c r="Q251" s="39"/>
      <c r="R251" s="39">
        <f>0</f>
        <v>0</v>
      </c>
      <c r="S251" s="39"/>
      <c r="T251" s="39">
        <f t="shared" si="108"/>
        <v>366.29166666666663</v>
      </c>
      <c r="U251" s="39"/>
      <c r="V251" s="39">
        <f t="shared" si="97"/>
        <v>366.29166666666663</v>
      </c>
      <c r="W251" s="39"/>
      <c r="X251" s="39">
        <f t="shared" si="98"/>
        <v>14900</v>
      </c>
      <c r="Y251" s="39"/>
      <c r="Z251" s="3"/>
      <c r="AA251" s="45">
        <v>43</v>
      </c>
      <c r="AB251" s="45"/>
      <c r="AC251" s="47">
        <f t="shared" si="109"/>
        <v>17217.142811642385</v>
      </c>
      <c r="AD251" s="47"/>
      <c r="AE251" s="47">
        <f t="shared" si="99"/>
        <v>164.75849162808163</v>
      </c>
      <c r="AF251" s="47"/>
      <c r="AG251" s="47">
        <f t="shared" si="110"/>
        <v>423.25476078620864</v>
      </c>
      <c r="AH251" s="47"/>
      <c r="AI251" s="47">
        <f t="shared" si="100"/>
        <v>588.01325241429026</v>
      </c>
      <c r="AJ251" s="47"/>
      <c r="AK251" s="47">
        <f t="shared" si="101"/>
        <v>17052.384320014302</v>
      </c>
      <c r="AL251" s="47"/>
      <c r="AM251" s="3"/>
      <c r="AN251" s="54">
        <v>43</v>
      </c>
      <c r="AO251" s="54"/>
      <c r="AP251" s="56">
        <f t="shared" si="111"/>
        <v>9333.5720386462963</v>
      </c>
      <c r="AQ251" s="56"/>
      <c r="AR251" s="56">
        <f t="shared" si="102"/>
        <v>214.01198193669748</v>
      </c>
      <c r="AS251" s="56"/>
      <c r="AT251" s="56">
        <f t="shared" si="112"/>
        <v>229.45031261672145</v>
      </c>
      <c r="AU251" s="56"/>
      <c r="AV251" s="56">
        <f t="shared" si="103"/>
        <v>443.46229455341893</v>
      </c>
      <c r="AW251" s="56"/>
      <c r="AX251" s="56">
        <f t="shared" si="104"/>
        <v>9119.5600567095989</v>
      </c>
      <c r="AY251" s="56"/>
    </row>
    <row r="252" spans="1:51" x14ac:dyDescent="0.25">
      <c r="A252" s="28">
        <v>44</v>
      </c>
      <c r="B252" s="28"/>
      <c r="C252" s="32">
        <f t="shared" si="105"/>
        <v>6001.3888888888641</v>
      </c>
      <c r="D252" s="32"/>
      <c r="E252" s="32">
        <f t="shared" si="94"/>
        <v>206.94444444444446</v>
      </c>
      <c r="F252" s="32"/>
      <c r="G252" s="32">
        <f t="shared" si="106"/>
        <v>147.53414351851791</v>
      </c>
      <c r="H252" s="32"/>
      <c r="I252" s="32">
        <f t="shared" si="95"/>
        <v>354.47858796296237</v>
      </c>
      <c r="J252" s="32"/>
      <c r="K252" s="32">
        <f t="shared" si="96"/>
        <v>5794.4444444444198</v>
      </c>
      <c r="L252" s="32"/>
      <c r="M252" s="3"/>
      <c r="N252" s="38">
        <v>44</v>
      </c>
      <c r="O252" s="38"/>
      <c r="P252" s="40">
        <f t="shared" si="107"/>
        <v>14900</v>
      </c>
      <c r="Q252" s="40"/>
      <c r="R252" s="40">
        <f>0</f>
        <v>0</v>
      </c>
      <c r="S252" s="40"/>
      <c r="T252" s="40">
        <f t="shared" si="108"/>
        <v>366.29166666666663</v>
      </c>
      <c r="U252" s="40"/>
      <c r="V252" s="40">
        <f t="shared" si="97"/>
        <v>366.29166666666663</v>
      </c>
      <c r="W252" s="40"/>
      <c r="X252" s="40">
        <f t="shared" si="98"/>
        <v>14900</v>
      </c>
      <c r="Y252" s="40"/>
      <c r="Z252" s="3"/>
      <c r="AA252" s="46">
        <v>44</v>
      </c>
      <c r="AB252" s="46"/>
      <c r="AC252" s="48">
        <f t="shared" si="109"/>
        <v>17052.384320014302</v>
      </c>
      <c r="AD252" s="48"/>
      <c r="AE252" s="48">
        <f t="shared" si="99"/>
        <v>183.26413033579018</v>
      </c>
      <c r="AF252" s="48"/>
      <c r="AG252" s="48">
        <f t="shared" si="110"/>
        <v>419.20444786701825</v>
      </c>
      <c r="AH252" s="48"/>
      <c r="AI252" s="48">
        <f t="shared" si="100"/>
        <v>602.46857820280843</v>
      </c>
      <c r="AJ252" s="48"/>
      <c r="AK252" s="48">
        <f t="shared" si="101"/>
        <v>16869.120189678513</v>
      </c>
      <c r="AL252" s="48"/>
      <c r="AM252" s="3"/>
      <c r="AN252" s="55">
        <v>44</v>
      </c>
      <c r="AO252" s="55"/>
      <c r="AP252" s="57">
        <f t="shared" si="111"/>
        <v>9119.5600567095989</v>
      </c>
      <c r="AQ252" s="57"/>
      <c r="AR252" s="57">
        <f t="shared" si="102"/>
        <v>219.27310982597464</v>
      </c>
      <c r="AS252" s="57"/>
      <c r="AT252" s="57">
        <f t="shared" si="112"/>
        <v>224.18918472744429</v>
      </c>
      <c r="AU252" s="57"/>
      <c r="AV252" s="57">
        <f t="shared" si="103"/>
        <v>443.46229455341893</v>
      </c>
      <c r="AW252" s="57"/>
      <c r="AX252" s="57">
        <f t="shared" si="104"/>
        <v>8900.2869468836252</v>
      </c>
      <c r="AY252" s="57"/>
    </row>
    <row r="253" spans="1:51" x14ac:dyDescent="0.25">
      <c r="A253" s="27">
        <v>45</v>
      </c>
      <c r="B253" s="27"/>
      <c r="C253" s="31">
        <f t="shared" si="105"/>
        <v>5794.4444444444198</v>
      </c>
      <c r="D253" s="31"/>
      <c r="E253" s="31">
        <f t="shared" si="94"/>
        <v>206.94444444444446</v>
      </c>
      <c r="F253" s="31"/>
      <c r="G253" s="31">
        <f t="shared" si="106"/>
        <v>142.44675925925864</v>
      </c>
      <c r="H253" s="31"/>
      <c r="I253" s="31">
        <f t="shared" si="95"/>
        <v>349.39120370370313</v>
      </c>
      <c r="J253" s="31"/>
      <c r="K253" s="31">
        <f t="shared" si="96"/>
        <v>5587.4999999999754</v>
      </c>
      <c r="L253" s="31"/>
      <c r="M253" s="3"/>
      <c r="N253" s="37">
        <v>45</v>
      </c>
      <c r="O253" s="37"/>
      <c r="P253" s="39">
        <f t="shared" si="107"/>
        <v>14900</v>
      </c>
      <c r="Q253" s="39"/>
      <c r="R253" s="39">
        <f>0</f>
        <v>0</v>
      </c>
      <c r="S253" s="39"/>
      <c r="T253" s="39">
        <f t="shared" si="108"/>
        <v>366.29166666666663</v>
      </c>
      <c r="U253" s="39"/>
      <c r="V253" s="39">
        <f t="shared" si="97"/>
        <v>366.29166666666663</v>
      </c>
      <c r="W253" s="39"/>
      <c r="X253" s="39">
        <f t="shared" si="98"/>
        <v>14900</v>
      </c>
      <c r="Y253" s="39"/>
      <c r="Z253" s="3"/>
      <c r="AA253" s="45">
        <v>45</v>
      </c>
      <c r="AB253" s="45"/>
      <c r="AC253" s="47">
        <f t="shared" si="109"/>
        <v>16869.120189678513</v>
      </c>
      <c r="AD253" s="47"/>
      <c r="AE253" s="47">
        <f t="shared" si="99"/>
        <v>202.58005942069741</v>
      </c>
      <c r="AF253" s="47"/>
      <c r="AG253" s="47">
        <f t="shared" si="110"/>
        <v>414.69920466293007</v>
      </c>
      <c r="AH253" s="47"/>
      <c r="AI253" s="47">
        <f t="shared" si="100"/>
        <v>617.27926408362748</v>
      </c>
      <c r="AJ253" s="47"/>
      <c r="AK253" s="47">
        <f t="shared" si="101"/>
        <v>16666.540130257818</v>
      </c>
      <c r="AL253" s="47"/>
      <c r="AM253" s="3"/>
      <c r="AN253" s="54">
        <v>45</v>
      </c>
      <c r="AO253" s="54"/>
      <c r="AP253" s="56">
        <f t="shared" si="111"/>
        <v>8900.2869468836252</v>
      </c>
      <c r="AQ253" s="56"/>
      <c r="AR253" s="56">
        <f t="shared" si="102"/>
        <v>224.66357377586314</v>
      </c>
      <c r="AS253" s="56"/>
      <c r="AT253" s="56">
        <f t="shared" si="112"/>
        <v>218.79872077755579</v>
      </c>
      <c r="AU253" s="56"/>
      <c r="AV253" s="56">
        <f t="shared" si="103"/>
        <v>443.46229455341893</v>
      </c>
      <c r="AW253" s="56"/>
      <c r="AX253" s="56">
        <f t="shared" si="104"/>
        <v>8675.6233731077627</v>
      </c>
      <c r="AY253" s="56"/>
    </row>
    <row r="254" spans="1:51" x14ac:dyDescent="0.25">
      <c r="A254" s="28">
        <v>46</v>
      </c>
      <c r="B254" s="28"/>
      <c r="C254" s="32">
        <f t="shared" si="105"/>
        <v>5587.4999999999754</v>
      </c>
      <c r="D254" s="32"/>
      <c r="E254" s="32">
        <f t="shared" si="94"/>
        <v>206.94444444444446</v>
      </c>
      <c r="F254" s="32"/>
      <c r="G254" s="32">
        <f t="shared" si="106"/>
        <v>137.3593749999994</v>
      </c>
      <c r="H254" s="32"/>
      <c r="I254" s="32">
        <f t="shared" si="95"/>
        <v>344.30381944444389</v>
      </c>
      <c r="J254" s="32"/>
      <c r="K254" s="32">
        <f t="shared" si="96"/>
        <v>5380.5555555555311</v>
      </c>
      <c r="L254" s="32"/>
      <c r="M254" s="3"/>
      <c r="N254" s="38">
        <v>46</v>
      </c>
      <c r="O254" s="38"/>
      <c r="P254" s="40">
        <f t="shared" si="107"/>
        <v>14900</v>
      </c>
      <c r="Q254" s="40"/>
      <c r="R254" s="40">
        <f>0</f>
        <v>0</v>
      </c>
      <c r="S254" s="40"/>
      <c r="T254" s="40">
        <f t="shared" si="108"/>
        <v>366.29166666666663</v>
      </c>
      <c r="U254" s="40"/>
      <c r="V254" s="40">
        <f t="shared" si="97"/>
        <v>366.29166666666663</v>
      </c>
      <c r="W254" s="40"/>
      <c r="X254" s="40">
        <f t="shared" si="98"/>
        <v>14900</v>
      </c>
      <c r="Y254" s="40"/>
      <c r="Z254" s="3"/>
      <c r="AA254" s="46">
        <v>46</v>
      </c>
      <c r="AB254" s="46"/>
      <c r="AC254" s="48">
        <f t="shared" si="109"/>
        <v>16666.540130257818</v>
      </c>
      <c r="AD254" s="48"/>
      <c r="AE254" s="48">
        <f t="shared" si="99"/>
        <v>222.73493445684539</v>
      </c>
      <c r="AF254" s="48"/>
      <c r="AG254" s="48">
        <f t="shared" si="110"/>
        <v>409.71911153550468</v>
      </c>
      <c r="AH254" s="48"/>
      <c r="AI254" s="48">
        <f t="shared" si="100"/>
        <v>632.45404599235007</v>
      </c>
      <c r="AJ254" s="48"/>
      <c r="AK254" s="48">
        <f t="shared" si="101"/>
        <v>16443.805195800971</v>
      </c>
      <c r="AL254" s="48"/>
      <c r="AM254" s="3"/>
      <c r="AN254" s="55">
        <v>46</v>
      </c>
      <c r="AO254" s="55"/>
      <c r="AP254" s="57">
        <f t="shared" si="111"/>
        <v>8675.6233731077627</v>
      </c>
      <c r="AQ254" s="57"/>
      <c r="AR254" s="57">
        <f t="shared" si="102"/>
        <v>230.1865532978531</v>
      </c>
      <c r="AS254" s="57"/>
      <c r="AT254" s="57">
        <f t="shared" si="112"/>
        <v>213.27574125556583</v>
      </c>
      <c r="AU254" s="57"/>
      <c r="AV254" s="57">
        <f t="shared" si="103"/>
        <v>443.46229455341893</v>
      </c>
      <c r="AW254" s="57"/>
      <c r="AX254" s="57">
        <f t="shared" si="104"/>
        <v>8445.4368198099091</v>
      </c>
      <c r="AY254" s="57"/>
    </row>
    <row r="255" spans="1:51" x14ac:dyDescent="0.25">
      <c r="A255" s="27">
        <v>47</v>
      </c>
      <c r="B255" s="27"/>
      <c r="C255" s="31">
        <f t="shared" si="105"/>
        <v>5380.5555555555311</v>
      </c>
      <c r="D255" s="31"/>
      <c r="E255" s="31">
        <f t="shared" si="94"/>
        <v>206.94444444444446</v>
      </c>
      <c r="F255" s="31"/>
      <c r="G255" s="31">
        <f t="shared" si="106"/>
        <v>132.27199074074014</v>
      </c>
      <c r="H255" s="31"/>
      <c r="I255" s="31">
        <f t="shared" si="95"/>
        <v>339.21643518518459</v>
      </c>
      <c r="J255" s="31"/>
      <c r="K255" s="31">
        <f t="shared" si="96"/>
        <v>5173.6111111110868</v>
      </c>
      <c r="L255" s="31"/>
      <c r="M255" s="3"/>
      <c r="N255" s="37">
        <v>47</v>
      </c>
      <c r="O255" s="37"/>
      <c r="P255" s="39">
        <f t="shared" si="107"/>
        <v>14900</v>
      </c>
      <c r="Q255" s="39"/>
      <c r="R255" s="39">
        <f>0</f>
        <v>0</v>
      </c>
      <c r="S255" s="39"/>
      <c r="T255" s="39">
        <f t="shared" si="108"/>
        <v>366.29166666666663</v>
      </c>
      <c r="U255" s="39"/>
      <c r="V255" s="39">
        <f t="shared" si="97"/>
        <v>366.29166666666663</v>
      </c>
      <c r="W255" s="39"/>
      <c r="X255" s="39">
        <f t="shared" si="98"/>
        <v>14900</v>
      </c>
      <c r="Y255" s="39"/>
      <c r="Z255" s="3"/>
      <c r="AA255" s="45">
        <v>47</v>
      </c>
      <c r="AB255" s="45"/>
      <c r="AC255" s="47">
        <f t="shared" si="109"/>
        <v>16443.805195800971</v>
      </c>
      <c r="AD255" s="47"/>
      <c r="AE255" s="47">
        <f t="shared" si="99"/>
        <v>243.75833022622152</v>
      </c>
      <c r="AF255" s="47"/>
      <c r="AG255" s="47">
        <f t="shared" si="110"/>
        <v>404.24354439677387</v>
      </c>
      <c r="AH255" s="47"/>
      <c r="AI255" s="47">
        <f t="shared" si="100"/>
        <v>648.00187462299539</v>
      </c>
      <c r="AJ255" s="47"/>
      <c r="AK255" s="47">
        <f t="shared" si="101"/>
        <v>16200.04686557475</v>
      </c>
      <c r="AL255" s="47"/>
      <c r="AM255" s="3"/>
      <c r="AN255" s="54">
        <v>47</v>
      </c>
      <c r="AO255" s="54"/>
      <c r="AP255" s="56">
        <f t="shared" si="111"/>
        <v>8445.4368198099091</v>
      </c>
      <c r="AQ255" s="56"/>
      <c r="AR255" s="56">
        <f t="shared" si="102"/>
        <v>235.84530606642534</v>
      </c>
      <c r="AS255" s="56"/>
      <c r="AT255" s="56">
        <f t="shared" si="112"/>
        <v>207.61698848699359</v>
      </c>
      <c r="AU255" s="56"/>
      <c r="AV255" s="56">
        <f t="shared" si="103"/>
        <v>443.46229455341893</v>
      </c>
      <c r="AW255" s="56"/>
      <c r="AX255" s="56">
        <f t="shared" si="104"/>
        <v>8209.591513743484</v>
      </c>
      <c r="AY255" s="56"/>
    </row>
    <row r="256" spans="1:51" x14ac:dyDescent="0.25">
      <c r="A256" s="28">
        <v>48</v>
      </c>
      <c r="B256" s="28"/>
      <c r="C256" s="32">
        <f t="shared" si="105"/>
        <v>5173.6111111110868</v>
      </c>
      <c r="D256" s="32"/>
      <c r="E256" s="32">
        <f t="shared" si="94"/>
        <v>206.94444444444446</v>
      </c>
      <c r="F256" s="32"/>
      <c r="G256" s="32">
        <f t="shared" si="106"/>
        <v>127.18460648148087</v>
      </c>
      <c r="H256" s="32"/>
      <c r="I256" s="32">
        <f t="shared" si="95"/>
        <v>334.1290509259253</v>
      </c>
      <c r="J256" s="32"/>
      <c r="K256" s="32">
        <f t="shared" si="96"/>
        <v>4966.6666666666424</v>
      </c>
      <c r="L256" s="32"/>
      <c r="M256" s="3"/>
      <c r="N256" s="38">
        <v>48</v>
      </c>
      <c r="O256" s="38"/>
      <c r="P256" s="40">
        <f t="shared" si="107"/>
        <v>14900</v>
      </c>
      <c r="Q256" s="40"/>
      <c r="R256" s="40">
        <f>0</f>
        <v>0</v>
      </c>
      <c r="S256" s="40"/>
      <c r="T256" s="40">
        <f t="shared" si="108"/>
        <v>366.29166666666663</v>
      </c>
      <c r="U256" s="40"/>
      <c r="V256" s="40">
        <f t="shared" si="97"/>
        <v>366.29166666666663</v>
      </c>
      <c r="W256" s="40"/>
      <c r="X256" s="40">
        <f t="shared" si="98"/>
        <v>14900</v>
      </c>
      <c r="Y256" s="40"/>
      <c r="Z256" s="3"/>
      <c r="AA256" s="46">
        <v>48</v>
      </c>
      <c r="AB256" s="46"/>
      <c r="AC256" s="48">
        <f t="shared" si="109"/>
        <v>16200.04686557475</v>
      </c>
      <c r="AD256" s="48"/>
      <c r="AE256" s="48">
        <f t="shared" si="99"/>
        <v>265.68076859543146</v>
      </c>
      <c r="AF256" s="48"/>
      <c r="AG256" s="48">
        <f t="shared" si="110"/>
        <v>398.25115211204593</v>
      </c>
      <c r="AH256" s="48"/>
      <c r="AI256" s="48">
        <f t="shared" si="100"/>
        <v>663.93192070747739</v>
      </c>
      <c r="AJ256" s="48"/>
      <c r="AK256" s="48">
        <f t="shared" si="101"/>
        <v>15934.366096979318</v>
      </c>
      <c r="AL256" s="48"/>
      <c r="AM256" s="3"/>
      <c r="AN256" s="55">
        <v>48</v>
      </c>
      <c r="AO256" s="55"/>
      <c r="AP256" s="57">
        <f t="shared" si="111"/>
        <v>8209.591513743484</v>
      </c>
      <c r="AQ256" s="57"/>
      <c r="AR256" s="57">
        <f t="shared" si="102"/>
        <v>241.6431698405583</v>
      </c>
      <c r="AS256" s="57"/>
      <c r="AT256" s="57">
        <f t="shared" si="112"/>
        <v>201.81912471286063</v>
      </c>
      <c r="AU256" s="57"/>
      <c r="AV256" s="57">
        <f t="shared" si="103"/>
        <v>443.46229455341893</v>
      </c>
      <c r="AW256" s="57"/>
      <c r="AX256" s="57">
        <f t="shared" si="104"/>
        <v>7967.9483439029254</v>
      </c>
      <c r="AY256" s="57"/>
    </row>
    <row r="257" spans="1:51" x14ac:dyDescent="0.25">
      <c r="A257" s="27">
        <v>49</v>
      </c>
      <c r="B257" s="27"/>
      <c r="C257" s="31">
        <f t="shared" si="105"/>
        <v>4966.6666666666424</v>
      </c>
      <c r="D257" s="31"/>
      <c r="E257" s="31">
        <f t="shared" si="94"/>
        <v>206.94444444444446</v>
      </c>
      <c r="F257" s="31"/>
      <c r="G257" s="31">
        <f t="shared" si="106"/>
        <v>122.09722222222162</v>
      </c>
      <c r="H257" s="31"/>
      <c r="I257" s="31">
        <f t="shared" si="95"/>
        <v>329.04166666666606</v>
      </c>
      <c r="J257" s="31"/>
      <c r="K257" s="31">
        <f t="shared" si="96"/>
        <v>4759.7222222221981</v>
      </c>
      <c r="L257" s="31"/>
      <c r="M257" s="3"/>
      <c r="N257" s="37">
        <v>49</v>
      </c>
      <c r="O257" s="37"/>
      <c r="P257" s="39">
        <f t="shared" si="107"/>
        <v>14900</v>
      </c>
      <c r="Q257" s="39"/>
      <c r="R257" s="39">
        <f>0</f>
        <v>0</v>
      </c>
      <c r="S257" s="39"/>
      <c r="T257" s="39">
        <f t="shared" si="108"/>
        <v>366.29166666666663</v>
      </c>
      <c r="U257" s="39"/>
      <c r="V257" s="39">
        <f t="shared" si="97"/>
        <v>366.29166666666663</v>
      </c>
      <c r="W257" s="39"/>
      <c r="X257" s="39">
        <f t="shared" si="98"/>
        <v>14900</v>
      </c>
      <c r="Y257" s="39"/>
      <c r="Z257" s="3"/>
      <c r="AA257" s="45">
        <v>49</v>
      </c>
      <c r="AB257" s="45"/>
      <c r="AC257" s="47">
        <f t="shared" si="109"/>
        <v>15934.366096979318</v>
      </c>
      <c r="AD257" s="47"/>
      <c r="AE257" s="47">
        <f t="shared" si="99"/>
        <v>288.53374720746137</v>
      </c>
      <c r="AF257" s="47"/>
      <c r="AG257" s="47">
        <f t="shared" si="110"/>
        <v>391.71983321740822</v>
      </c>
      <c r="AH257" s="47"/>
      <c r="AI257" s="47">
        <f t="shared" si="100"/>
        <v>680.2535804248696</v>
      </c>
      <c r="AJ257" s="47"/>
      <c r="AK257" s="47">
        <f t="shared" si="101"/>
        <v>15645.832349771857</v>
      </c>
      <c r="AL257" s="47"/>
      <c r="AM257" s="3"/>
      <c r="AN257" s="54">
        <v>49</v>
      </c>
      <c r="AO257" s="54"/>
      <c r="AP257" s="56">
        <f t="shared" si="111"/>
        <v>7967.9483439029254</v>
      </c>
      <c r="AQ257" s="56"/>
      <c r="AR257" s="56">
        <f t="shared" si="102"/>
        <v>247.58356443247203</v>
      </c>
      <c r="AS257" s="56"/>
      <c r="AT257" s="56">
        <f t="shared" si="112"/>
        <v>195.8787301209469</v>
      </c>
      <c r="AU257" s="56"/>
      <c r="AV257" s="56">
        <f t="shared" si="103"/>
        <v>443.46229455341893</v>
      </c>
      <c r="AW257" s="56"/>
      <c r="AX257" s="56">
        <f t="shared" si="104"/>
        <v>7720.3647794704539</v>
      </c>
      <c r="AY257" s="56"/>
    </row>
    <row r="258" spans="1:51" x14ac:dyDescent="0.25">
      <c r="A258" s="28">
        <v>50</v>
      </c>
      <c r="B258" s="28"/>
      <c r="C258" s="32">
        <f t="shared" si="105"/>
        <v>4759.7222222221981</v>
      </c>
      <c r="D258" s="32"/>
      <c r="E258" s="32">
        <f t="shared" si="94"/>
        <v>206.94444444444446</v>
      </c>
      <c r="F258" s="32"/>
      <c r="G258" s="32">
        <f t="shared" si="106"/>
        <v>117.00983796296237</v>
      </c>
      <c r="H258" s="32"/>
      <c r="I258" s="32">
        <f t="shared" si="95"/>
        <v>323.95428240740682</v>
      </c>
      <c r="J258" s="32"/>
      <c r="K258" s="32">
        <f t="shared" si="96"/>
        <v>4552.7777777777537</v>
      </c>
      <c r="L258" s="32"/>
      <c r="M258" s="3"/>
      <c r="N258" s="38">
        <v>50</v>
      </c>
      <c r="O258" s="38"/>
      <c r="P258" s="40">
        <f t="shared" si="107"/>
        <v>14900</v>
      </c>
      <c r="Q258" s="40"/>
      <c r="R258" s="40">
        <f>0</f>
        <v>0</v>
      </c>
      <c r="S258" s="40"/>
      <c r="T258" s="40">
        <f t="shared" si="108"/>
        <v>366.29166666666663</v>
      </c>
      <c r="U258" s="40"/>
      <c r="V258" s="40">
        <f t="shared" si="97"/>
        <v>366.29166666666663</v>
      </c>
      <c r="W258" s="40"/>
      <c r="X258" s="40">
        <f t="shared" si="98"/>
        <v>14900</v>
      </c>
      <c r="Y258" s="40"/>
      <c r="Z258" s="3"/>
      <c r="AA258" s="46">
        <v>50</v>
      </c>
      <c r="AB258" s="46"/>
      <c r="AC258" s="48">
        <f t="shared" si="109"/>
        <v>15645.832349771857</v>
      </c>
      <c r="AD258" s="48"/>
      <c r="AE258" s="48">
        <f t="shared" si="99"/>
        <v>312.34976901175617</v>
      </c>
      <c r="AF258" s="48"/>
      <c r="AG258" s="48">
        <f t="shared" si="110"/>
        <v>384.62671193189146</v>
      </c>
      <c r="AH258" s="48"/>
      <c r="AI258" s="48">
        <f t="shared" si="100"/>
        <v>696.97648094364763</v>
      </c>
      <c r="AJ258" s="48"/>
      <c r="AK258" s="48">
        <f t="shared" si="101"/>
        <v>15333.482580760101</v>
      </c>
      <c r="AL258" s="48"/>
      <c r="AM258" s="3"/>
      <c r="AN258" s="55">
        <v>50</v>
      </c>
      <c r="AO258" s="55"/>
      <c r="AP258" s="57">
        <f t="shared" si="111"/>
        <v>7720.3647794704539</v>
      </c>
      <c r="AQ258" s="57"/>
      <c r="AR258" s="57">
        <f t="shared" si="102"/>
        <v>253.66999372477028</v>
      </c>
      <c r="AS258" s="57"/>
      <c r="AT258" s="57">
        <f t="shared" si="112"/>
        <v>189.79230082864865</v>
      </c>
      <c r="AU258" s="57"/>
      <c r="AV258" s="57">
        <f t="shared" si="103"/>
        <v>443.46229455341893</v>
      </c>
      <c r="AW258" s="57"/>
      <c r="AX258" s="57">
        <f t="shared" si="104"/>
        <v>7466.6947857456835</v>
      </c>
      <c r="AY258" s="57"/>
    </row>
    <row r="259" spans="1:51" x14ac:dyDescent="0.25">
      <c r="A259" s="27">
        <v>51</v>
      </c>
      <c r="B259" s="27"/>
      <c r="C259" s="31">
        <f t="shared" si="105"/>
        <v>4552.7777777777537</v>
      </c>
      <c r="D259" s="31"/>
      <c r="E259" s="31">
        <f t="shared" si="94"/>
        <v>206.94444444444446</v>
      </c>
      <c r="F259" s="31"/>
      <c r="G259" s="31">
        <f t="shared" si="106"/>
        <v>111.92245370370311</v>
      </c>
      <c r="H259" s="31"/>
      <c r="I259" s="31">
        <f t="shared" si="95"/>
        <v>318.86689814814758</v>
      </c>
      <c r="J259" s="31"/>
      <c r="K259" s="31">
        <f t="shared" si="96"/>
        <v>4345.8333333333094</v>
      </c>
      <c r="L259" s="31"/>
      <c r="M259" s="3"/>
      <c r="N259" s="37">
        <v>51</v>
      </c>
      <c r="O259" s="37"/>
      <c r="P259" s="39">
        <f t="shared" si="107"/>
        <v>14900</v>
      </c>
      <c r="Q259" s="39"/>
      <c r="R259" s="39">
        <f>0</f>
        <v>0</v>
      </c>
      <c r="S259" s="39"/>
      <c r="T259" s="39">
        <f t="shared" si="108"/>
        <v>366.29166666666663</v>
      </c>
      <c r="U259" s="39"/>
      <c r="V259" s="39">
        <f t="shared" si="97"/>
        <v>366.29166666666663</v>
      </c>
      <c r="W259" s="39"/>
      <c r="X259" s="39">
        <f t="shared" si="98"/>
        <v>14900</v>
      </c>
      <c r="Y259" s="39"/>
      <c r="Z259" s="3"/>
      <c r="AA259" s="45">
        <v>51</v>
      </c>
      <c r="AB259" s="45"/>
      <c r="AC259" s="47">
        <f t="shared" si="109"/>
        <v>15333.482580760101</v>
      </c>
      <c r="AD259" s="47"/>
      <c r="AE259" s="47">
        <f t="shared" si="99"/>
        <v>337.1623726564934</v>
      </c>
      <c r="AF259" s="47"/>
      <c r="AG259" s="47">
        <f t="shared" si="110"/>
        <v>376.94811344368577</v>
      </c>
      <c r="AH259" s="47"/>
      <c r="AI259" s="47">
        <f t="shared" si="100"/>
        <v>714.11048610017917</v>
      </c>
      <c r="AJ259" s="47"/>
      <c r="AK259" s="47">
        <f t="shared" si="101"/>
        <v>14996.320208103607</v>
      </c>
      <c r="AL259" s="47"/>
      <c r="AM259" s="3"/>
      <c r="AN259" s="54">
        <v>51</v>
      </c>
      <c r="AO259" s="54"/>
      <c r="AP259" s="56">
        <f t="shared" si="111"/>
        <v>7466.6947857456835</v>
      </c>
      <c r="AQ259" s="56"/>
      <c r="AR259" s="56">
        <f t="shared" si="102"/>
        <v>259.90604773717087</v>
      </c>
      <c r="AS259" s="56"/>
      <c r="AT259" s="56">
        <f t="shared" si="112"/>
        <v>183.55624681624803</v>
      </c>
      <c r="AU259" s="56"/>
      <c r="AV259" s="56">
        <f t="shared" si="103"/>
        <v>443.46229455341893</v>
      </c>
      <c r="AW259" s="56"/>
      <c r="AX259" s="56">
        <f t="shared" si="104"/>
        <v>7206.7887380085122</v>
      </c>
      <c r="AY259" s="56"/>
    </row>
    <row r="260" spans="1:51" x14ac:dyDescent="0.25">
      <c r="A260" s="28">
        <v>52</v>
      </c>
      <c r="B260" s="28"/>
      <c r="C260" s="32">
        <f t="shared" si="105"/>
        <v>4345.8333333333094</v>
      </c>
      <c r="D260" s="32"/>
      <c r="E260" s="32">
        <f t="shared" si="94"/>
        <v>206.94444444444446</v>
      </c>
      <c r="F260" s="32"/>
      <c r="G260" s="32">
        <f t="shared" si="106"/>
        <v>106.83506944444385</v>
      </c>
      <c r="H260" s="32"/>
      <c r="I260" s="32">
        <f t="shared" si="95"/>
        <v>313.77951388888829</v>
      </c>
      <c r="J260" s="32"/>
      <c r="K260" s="32">
        <f t="shared" si="96"/>
        <v>4138.888888888865</v>
      </c>
      <c r="L260" s="32"/>
      <c r="M260" s="3"/>
      <c r="N260" s="38">
        <v>52</v>
      </c>
      <c r="O260" s="38"/>
      <c r="P260" s="40">
        <f t="shared" si="107"/>
        <v>14900</v>
      </c>
      <c r="Q260" s="40"/>
      <c r="R260" s="40">
        <f>0</f>
        <v>0</v>
      </c>
      <c r="S260" s="40"/>
      <c r="T260" s="40">
        <f t="shared" si="108"/>
        <v>366.29166666666663</v>
      </c>
      <c r="U260" s="40"/>
      <c r="V260" s="40">
        <f t="shared" si="97"/>
        <v>366.29166666666663</v>
      </c>
      <c r="W260" s="40"/>
      <c r="X260" s="40">
        <f t="shared" si="98"/>
        <v>14900</v>
      </c>
      <c r="Y260" s="40"/>
      <c r="Z260" s="3"/>
      <c r="AA260" s="46">
        <v>52</v>
      </c>
      <c r="AB260" s="46"/>
      <c r="AC260" s="48">
        <f t="shared" si="109"/>
        <v>14996.320208103607</v>
      </c>
      <c r="AD260" s="48"/>
      <c r="AE260" s="48">
        <f t="shared" si="99"/>
        <v>363.0061637675949</v>
      </c>
      <c r="AF260" s="48"/>
      <c r="AG260" s="48">
        <f t="shared" si="110"/>
        <v>368.65953844921364</v>
      </c>
      <c r="AH260" s="48"/>
      <c r="AI260" s="48">
        <f t="shared" si="100"/>
        <v>731.66570221680854</v>
      </c>
      <c r="AJ260" s="48"/>
      <c r="AK260" s="48">
        <f t="shared" si="101"/>
        <v>14633.314044336012</v>
      </c>
      <c r="AL260" s="48"/>
      <c r="AM260" s="3"/>
      <c r="AN260" s="55">
        <v>52</v>
      </c>
      <c r="AO260" s="55"/>
      <c r="AP260" s="57">
        <f t="shared" si="111"/>
        <v>7206.7887380085122</v>
      </c>
      <c r="AQ260" s="57"/>
      <c r="AR260" s="57">
        <f t="shared" si="102"/>
        <v>266.29540474404303</v>
      </c>
      <c r="AS260" s="57"/>
      <c r="AT260" s="57">
        <f t="shared" si="112"/>
        <v>177.1668898093759</v>
      </c>
      <c r="AU260" s="57"/>
      <c r="AV260" s="57">
        <f t="shared" si="103"/>
        <v>443.46229455341893</v>
      </c>
      <c r="AW260" s="57"/>
      <c r="AX260" s="57">
        <f t="shared" si="104"/>
        <v>6940.4933332644687</v>
      </c>
      <c r="AY260" s="57"/>
    </row>
    <row r="261" spans="1:51" x14ac:dyDescent="0.25">
      <c r="A261" s="27">
        <v>53</v>
      </c>
      <c r="B261" s="27"/>
      <c r="C261" s="31">
        <f t="shared" si="105"/>
        <v>4138.888888888865</v>
      </c>
      <c r="D261" s="31"/>
      <c r="E261" s="31">
        <f t="shared" si="94"/>
        <v>206.94444444444446</v>
      </c>
      <c r="F261" s="31"/>
      <c r="G261" s="31">
        <f t="shared" si="106"/>
        <v>101.74768518518459</v>
      </c>
      <c r="H261" s="31"/>
      <c r="I261" s="31">
        <f t="shared" si="95"/>
        <v>308.69212962962905</v>
      </c>
      <c r="J261" s="31"/>
      <c r="K261" s="31">
        <f t="shared" si="96"/>
        <v>3931.9444444444207</v>
      </c>
      <c r="L261" s="31"/>
      <c r="M261" s="3"/>
      <c r="N261" s="37">
        <v>53</v>
      </c>
      <c r="O261" s="37"/>
      <c r="P261" s="39">
        <f t="shared" si="107"/>
        <v>14900</v>
      </c>
      <c r="Q261" s="39"/>
      <c r="R261" s="39">
        <f>0</f>
        <v>0</v>
      </c>
      <c r="S261" s="39"/>
      <c r="T261" s="39">
        <f t="shared" si="108"/>
        <v>366.29166666666663</v>
      </c>
      <c r="U261" s="39"/>
      <c r="V261" s="39">
        <f t="shared" si="97"/>
        <v>366.29166666666663</v>
      </c>
      <c r="W261" s="39"/>
      <c r="X261" s="39">
        <f t="shared" si="98"/>
        <v>14900</v>
      </c>
      <c r="Y261" s="39"/>
      <c r="Z261" s="3"/>
      <c r="AA261" s="45">
        <v>53</v>
      </c>
      <c r="AB261" s="45"/>
      <c r="AC261" s="47">
        <f t="shared" si="109"/>
        <v>14633.314044336012</v>
      </c>
      <c r="AD261" s="47"/>
      <c r="AE261" s="47">
        <f t="shared" si="99"/>
        <v>389.91684713971142</v>
      </c>
      <c r="AF261" s="47"/>
      <c r="AG261" s="47">
        <f t="shared" si="110"/>
        <v>359.73563692326024</v>
      </c>
      <c r="AH261" s="47"/>
      <c r="AI261" s="47">
        <f t="shared" si="100"/>
        <v>749.65248406297167</v>
      </c>
      <c r="AJ261" s="47"/>
      <c r="AK261" s="47">
        <f t="shared" si="101"/>
        <v>14243.3971971963</v>
      </c>
      <c r="AL261" s="47"/>
      <c r="AM261" s="3"/>
      <c r="AN261" s="54">
        <v>53</v>
      </c>
      <c r="AO261" s="54"/>
      <c r="AP261" s="56">
        <f t="shared" si="111"/>
        <v>6940.4933332644687</v>
      </c>
      <c r="AQ261" s="56"/>
      <c r="AR261" s="56">
        <f t="shared" si="102"/>
        <v>272.84183344400071</v>
      </c>
      <c r="AS261" s="56"/>
      <c r="AT261" s="56">
        <f t="shared" si="112"/>
        <v>170.62046110941819</v>
      </c>
      <c r="AU261" s="56"/>
      <c r="AV261" s="56">
        <f t="shared" si="103"/>
        <v>443.46229455341893</v>
      </c>
      <c r="AW261" s="56"/>
      <c r="AX261" s="56">
        <f t="shared" si="104"/>
        <v>6667.6514998204675</v>
      </c>
      <c r="AY261" s="56"/>
    </row>
    <row r="262" spans="1:51" x14ac:dyDescent="0.25">
      <c r="A262" s="28">
        <v>54</v>
      </c>
      <c r="B262" s="28"/>
      <c r="C262" s="32">
        <f t="shared" si="105"/>
        <v>3931.9444444444207</v>
      </c>
      <c r="D262" s="32"/>
      <c r="E262" s="32">
        <f t="shared" si="94"/>
        <v>206.94444444444446</v>
      </c>
      <c r="F262" s="32"/>
      <c r="G262" s="32">
        <f t="shared" si="106"/>
        <v>96.660300925925341</v>
      </c>
      <c r="H262" s="32"/>
      <c r="I262" s="32">
        <f t="shared" si="95"/>
        <v>303.60474537036981</v>
      </c>
      <c r="J262" s="32"/>
      <c r="K262" s="32">
        <f t="shared" si="96"/>
        <v>3724.9999999999764</v>
      </c>
      <c r="L262" s="32"/>
      <c r="M262" s="3"/>
      <c r="N262" s="38">
        <v>54</v>
      </c>
      <c r="O262" s="38"/>
      <c r="P262" s="40">
        <f t="shared" si="107"/>
        <v>14900</v>
      </c>
      <c r="Q262" s="40"/>
      <c r="R262" s="40">
        <f>0</f>
        <v>0</v>
      </c>
      <c r="S262" s="40"/>
      <c r="T262" s="40">
        <f t="shared" si="108"/>
        <v>366.29166666666663</v>
      </c>
      <c r="U262" s="40"/>
      <c r="V262" s="40">
        <f t="shared" si="97"/>
        <v>366.29166666666663</v>
      </c>
      <c r="W262" s="40"/>
      <c r="X262" s="40">
        <f t="shared" si="98"/>
        <v>14900</v>
      </c>
      <c r="Y262" s="40"/>
      <c r="Z262" s="3"/>
      <c r="AA262" s="46">
        <v>54</v>
      </c>
      <c r="AB262" s="46"/>
      <c r="AC262" s="48">
        <f t="shared" si="109"/>
        <v>14243.3971971963</v>
      </c>
      <c r="AD262" s="48"/>
      <c r="AE262" s="48">
        <f t="shared" si="99"/>
        <v>417.93125986511097</v>
      </c>
      <c r="AF262" s="48"/>
      <c r="AG262" s="48">
        <f t="shared" si="110"/>
        <v>350.15018109774235</v>
      </c>
      <c r="AH262" s="48"/>
      <c r="AI262" s="48">
        <f t="shared" si="100"/>
        <v>768.08144096285332</v>
      </c>
      <c r="AJ262" s="48"/>
      <c r="AK262" s="48">
        <f t="shared" si="101"/>
        <v>13825.46593733119</v>
      </c>
      <c r="AL262" s="48"/>
      <c r="AM262" s="3"/>
      <c r="AN262" s="55">
        <v>54</v>
      </c>
      <c r="AO262" s="55"/>
      <c r="AP262" s="57">
        <f t="shared" si="111"/>
        <v>6667.6514998204675</v>
      </c>
      <c r="AQ262" s="57"/>
      <c r="AR262" s="57">
        <f t="shared" si="102"/>
        <v>279.54919518283248</v>
      </c>
      <c r="AS262" s="57"/>
      <c r="AT262" s="57">
        <f t="shared" si="112"/>
        <v>163.91309937058648</v>
      </c>
      <c r="AU262" s="57"/>
      <c r="AV262" s="57">
        <f t="shared" si="103"/>
        <v>443.46229455341893</v>
      </c>
      <c r="AW262" s="57"/>
      <c r="AX262" s="57">
        <f t="shared" si="104"/>
        <v>6388.1023046376349</v>
      </c>
      <c r="AY262" s="57"/>
    </row>
    <row r="263" spans="1:51" x14ac:dyDescent="0.25">
      <c r="A263" s="27">
        <v>55</v>
      </c>
      <c r="B263" s="27"/>
      <c r="C263" s="31">
        <f t="shared" si="105"/>
        <v>3724.9999999999764</v>
      </c>
      <c r="D263" s="31"/>
      <c r="E263" s="31">
        <f t="shared" si="94"/>
        <v>206.94444444444446</v>
      </c>
      <c r="F263" s="31"/>
      <c r="G263" s="31">
        <f t="shared" si="106"/>
        <v>91.572916666666075</v>
      </c>
      <c r="H263" s="31"/>
      <c r="I263" s="31">
        <f t="shared" si="95"/>
        <v>298.51736111111052</v>
      </c>
      <c r="J263" s="31"/>
      <c r="K263" s="31">
        <f t="shared" si="96"/>
        <v>3518.055555555532</v>
      </c>
      <c r="L263" s="31"/>
      <c r="M263" s="3"/>
      <c r="N263" s="37">
        <v>55</v>
      </c>
      <c r="O263" s="37"/>
      <c r="P263" s="39">
        <f t="shared" si="107"/>
        <v>14900</v>
      </c>
      <c r="Q263" s="39"/>
      <c r="R263" s="39">
        <f>0</f>
        <v>0</v>
      </c>
      <c r="S263" s="39"/>
      <c r="T263" s="39">
        <f t="shared" si="108"/>
        <v>366.29166666666663</v>
      </c>
      <c r="U263" s="39"/>
      <c r="V263" s="39">
        <f t="shared" si="97"/>
        <v>366.29166666666663</v>
      </c>
      <c r="W263" s="39"/>
      <c r="X263" s="39">
        <f t="shared" si="98"/>
        <v>14900</v>
      </c>
      <c r="Y263" s="39"/>
      <c r="Z263" s="3"/>
      <c r="AA263" s="45">
        <v>55</v>
      </c>
      <c r="AB263" s="45"/>
      <c r="AC263" s="47">
        <f t="shared" si="109"/>
        <v>13825.46593733119</v>
      </c>
      <c r="AD263" s="47"/>
      <c r="AE263" s="47">
        <f t="shared" si="99"/>
        <v>447.08740542713178</v>
      </c>
      <c r="AF263" s="47"/>
      <c r="AG263" s="47">
        <f t="shared" si="110"/>
        <v>339.87603762605841</v>
      </c>
      <c r="AH263" s="47"/>
      <c r="AI263" s="47">
        <f t="shared" si="100"/>
        <v>786.96344305319019</v>
      </c>
      <c r="AJ263" s="47"/>
      <c r="AK263" s="47">
        <f t="shared" si="101"/>
        <v>13378.378531904058</v>
      </c>
      <c r="AL263" s="47"/>
      <c r="AM263" s="3"/>
      <c r="AN263" s="54">
        <v>55</v>
      </c>
      <c r="AO263" s="54"/>
      <c r="AP263" s="56">
        <f t="shared" si="111"/>
        <v>6388.1023046376349</v>
      </c>
      <c r="AQ263" s="56"/>
      <c r="AR263" s="56">
        <f t="shared" si="102"/>
        <v>286.42144623107708</v>
      </c>
      <c r="AS263" s="56"/>
      <c r="AT263" s="56">
        <f t="shared" si="112"/>
        <v>157.04084832234184</v>
      </c>
      <c r="AU263" s="56"/>
      <c r="AV263" s="56">
        <f t="shared" si="103"/>
        <v>443.46229455341893</v>
      </c>
      <c r="AW263" s="56"/>
      <c r="AX263" s="56">
        <f t="shared" si="104"/>
        <v>6101.6808584065575</v>
      </c>
      <c r="AY263" s="56"/>
    </row>
    <row r="264" spans="1:51" x14ac:dyDescent="0.25">
      <c r="A264" s="28">
        <v>56</v>
      </c>
      <c r="B264" s="28"/>
      <c r="C264" s="32">
        <f t="shared" si="105"/>
        <v>3518.055555555532</v>
      </c>
      <c r="D264" s="32"/>
      <c r="E264" s="32">
        <f t="shared" si="94"/>
        <v>206.94444444444446</v>
      </c>
      <c r="F264" s="32"/>
      <c r="G264" s="32">
        <f t="shared" si="106"/>
        <v>86.485532407406822</v>
      </c>
      <c r="H264" s="32"/>
      <c r="I264" s="32">
        <f t="shared" si="95"/>
        <v>293.42997685185128</v>
      </c>
      <c r="J264" s="32"/>
      <c r="K264" s="32">
        <f t="shared" si="96"/>
        <v>3311.1111111110877</v>
      </c>
      <c r="L264" s="32"/>
      <c r="M264" s="3"/>
      <c r="N264" s="38">
        <v>56</v>
      </c>
      <c r="O264" s="38"/>
      <c r="P264" s="40">
        <f t="shared" si="107"/>
        <v>14900</v>
      </c>
      <c r="Q264" s="40"/>
      <c r="R264" s="40">
        <f>0</f>
        <v>0</v>
      </c>
      <c r="S264" s="40"/>
      <c r="T264" s="40">
        <f t="shared" si="108"/>
        <v>366.29166666666663</v>
      </c>
      <c r="U264" s="40"/>
      <c r="V264" s="40">
        <f t="shared" si="97"/>
        <v>366.29166666666663</v>
      </c>
      <c r="W264" s="40"/>
      <c r="X264" s="40">
        <f t="shared" si="98"/>
        <v>14900</v>
      </c>
      <c r="Y264" s="40"/>
      <c r="Z264" s="3"/>
      <c r="AA264" s="46">
        <v>56</v>
      </c>
      <c r="AB264" s="46"/>
      <c r="AC264" s="48">
        <f t="shared" si="109"/>
        <v>13378.378531904058</v>
      </c>
      <c r="AD264" s="48"/>
      <c r="AE264" s="48">
        <f t="shared" si="99"/>
        <v>477.42448878560646</v>
      </c>
      <c r="AF264" s="48"/>
      <c r="AG264" s="48">
        <f t="shared" si="110"/>
        <v>328.88513890930807</v>
      </c>
      <c r="AH264" s="48"/>
      <c r="AI264" s="48">
        <f t="shared" si="100"/>
        <v>806.30962769491452</v>
      </c>
      <c r="AJ264" s="48"/>
      <c r="AK264" s="48">
        <f t="shared" si="101"/>
        <v>12900.954043118452</v>
      </c>
      <c r="AL264" s="48"/>
      <c r="AM264" s="3"/>
      <c r="AN264" s="55">
        <v>56</v>
      </c>
      <c r="AO264" s="55"/>
      <c r="AP264" s="57">
        <f t="shared" si="111"/>
        <v>6101.6808584065575</v>
      </c>
      <c r="AQ264" s="57"/>
      <c r="AR264" s="57">
        <f t="shared" si="102"/>
        <v>293.46264011759104</v>
      </c>
      <c r="AS264" s="57"/>
      <c r="AT264" s="57">
        <f t="shared" si="112"/>
        <v>149.99965443582786</v>
      </c>
      <c r="AU264" s="57"/>
      <c r="AV264" s="57">
        <f t="shared" si="103"/>
        <v>443.46229455341893</v>
      </c>
      <c r="AW264" s="57"/>
      <c r="AX264" s="57">
        <f t="shared" si="104"/>
        <v>5808.2182182889665</v>
      </c>
      <c r="AY264" s="57"/>
    </row>
    <row r="265" spans="1:51" x14ac:dyDescent="0.25">
      <c r="A265" s="27">
        <v>57</v>
      </c>
      <c r="B265" s="27"/>
      <c r="C265" s="31">
        <f t="shared" si="105"/>
        <v>3311.1111111110877</v>
      </c>
      <c r="D265" s="31"/>
      <c r="E265" s="31">
        <f t="shared" si="94"/>
        <v>206.94444444444446</v>
      </c>
      <c r="F265" s="31"/>
      <c r="G265" s="31">
        <f t="shared" si="106"/>
        <v>81.39814814814757</v>
      </c>
      <c r="H265" s="31"/>
      <c r="I265" s="31">
        <f t="shared" si="95"/>
        <v>288.34259259259204</v>
      </c>
      <c r="J265" s="31"/>
      <c r="K265" s="31">
        <f t="shared" si="96"/>
        <v>3104.1666666666433</v>
      </c>
      <c r="L265" s="31"/>
      <c r="M265" s="3"/>
      <c r="N265" s="37">
        <v>57</v>
      </c>
      <c r="O265" s="37"/>
      <c r="P265" s="39">
        <f t="shared" si="107"/>
        <v>14900</v>
      </c>
      <c r="Q265" s="39"/>
      <c r="R265" s="39">
        <f>0</f>
        <v>0</v>
      </c>
      <c r="S265" s="39"/>
      <c r="T265" s="39">
        <f t="shared" si="108"/>
        <v>366.29166666666663</v>
      </c>
      <c r="U265" s="39"/>
      <c r="V265" s="39">
        <f t="shared" si="97"/>
        <v>366.29166666666663</v>
      </c>
      <c r="W265" s="39"/>
      <c r="X265" s="39">
        <f t="shared" si="98"/>
        <v>14900</v>
      </c>
      <c r="Y265" s="39"/>
      <c r="Z265" s="3"/>
      <c r="AA265" s="45">
        <v>57</v>
      </c>
      <c r="AB265" s="45"/>
      <c r="AC265" s="47">
        <f t="shared" si="109"/>
        <v>12900.954043118452</v>
      </c>
      <c r="AD265" s="47"/>
      <c r="AE265" s="47">
        <f t="shared" si="99"/>
        <v>508.98295248241919</v>
      </c>
      <c r="AF265" s="47"/>
      <c r="AG265" s="47">
        <f t="shared" si="110"/>
        <v>317.14845355999529</v>
      </c>
      <c r="AH265" s="47"/>
      <c r="AI265" s="47">
        <f t="shared" si="100"/>
        <v>826.13140604241448</v>
      </c>
      <c r="AJ265" s="47"/>
      <c r="AK265" s="47">
        <f t="shared" si="101"/>
        <v>12391.971090636032</v>
      </c>
      <c r="AL265" s="47"/>
      <c r="AM265" s="3"/>
      <c r="AN265" s="54">
        <v>57</v>
      </c>
      <c r="AO265" s="54"/>
      <c r="AP265" s="56">
        <f t="shared" si="111"/>
        <v>5808.2182182889665</v>
      </c>
      <c r="AQ265" s="56"/>
      <c r="AR265" s="56">
        <f t="shared" si="102"/>
        <v>300.67693002048185</v>
      </c>
      <c r="AS265" s="56"/>
      <c r="AT265" s="56">
        <f t="shared" si="112"/>
        <v>142.78536453293708</v>
      </c>
      <c r="AU265" s="56"/>
      <c r="AV265" s="56">
        <f t="shared" si="103"/>
        <v>443.46229455341893</v>
      </c>
      <c r="AW265" s="56"/>
      <c r="AX265" s="56">
        <f t="shared" si="104"/>
        <v>5507.541288268485</v>
      </c>
      <c r="AY265" s="56"/>
    </row>
    <row r="266" spans="1:51" x14ac:dyDescent="0.25">
      <c r="A266" s="28">
        <v>58</v>
      </c>
      <c r="B266" s="28"/>
      <c r="C266" s="32">
        <f t="shared" si="105"/>
        <v>3104.1666666666433</v>
      </c>
      <c r="D266" s="32"/>
      <c r="E266" s="32">
        <f t="shared" si="94"/>
        <v>206.94444444444446</v>
      </c>
      <c r="F266" s="32"/>
      <c r="G266" s="32">
        <f t="shared" si="106"/>
        <v>76.310763888888317</v>
      </c>
      <c r="H266" s="32"/>
      <c r="I266" s="32">
        <f t="shared" si="95"/>
        <v>283.2552083333328</v>
      </c>
      <c r="J266" s="32"/>
      <c r="K266" s="32">
        <f t="shared" si="96"/>
        <v>2897.222222222199</v>
      </c>
      <c r="L266" s="32"/>
      <c r="M266" s="3"/>
      <c r="N266" s="38">
        <v>58</v>
      </c>
      <c r="O266" s="38"/>
      <c r="P266" s="40">
        <f t="shared" si="107"/>
        <v>14900</v>
      </c>
      <c r="Q266" s="40"/>
      <c r="R266" s="40">
        <f>0</f>
        <v>0</v>
      </c>
      <c r="S266" s="40"/>
      <c r="T266" s="40">
        <f t="shared" si="108"/>
        <v>366.29166666666663</v>
      </c>
      <c r="U266" s="40"/>
      <c r="V266" s="40">
        <f t="shared" si="97"/>
        <v>366.29166666666663</v>
      </c>
      <c r="W266" s="40"/>
      <c r="X266" s="40">
        <f t="shared" si="98"/>
        <v>14900</v>
      </c>
      <c r="Y266" s="40"/>
      <c r="Z266" s="3"/>
      <c r="AA266" s="46">
        <v>58</v>
      </c>
      <c r="AB266" s="46"/>
      <c r="AC266" s="48">
        <f t="shared" si="109"/>
        <v>12391.971090636032</v>
      </c>
      <c r="AD266" s="48"/>
      <c r="AE266" s="48">
        <f t="shared" si="99"/>
        <v>541.80451379615488</v>
      </c>
      <c r="AF266" s="48"/>
      <c r="AG266" s="48">
        <f t="shared" si="110"/>
        <v>304.63595597813577</v>
      </c>
      <c r="AH266" s="48"/>
      <c r="AI266" s="48">
        <f t="shared" si="100"/>
        <v>846.44046977429059</v>
      </c>
      <c r="AJ266" s="48"/>
      <c r="AK266" s="48">
        <f t="shared" si="101"/>
        <v>11850.166576839878</v>
      </c>
      <c r="AL266" s="48"/>
      <c r="AM266" s="3"/>
      <c r="AN266" s="55">
        <v>58</v>
      </c>
      <c r="AO266" s="55"/>
      <c r="AP266" s="57">
        <f t="shared" si="111"/>
        <v>5507.541288268485</v>
      </c>
      <c r="AQ266" s="57"/>
      <c r="AR266" s="57">
        <f t="shared" si="102"/>
        <v>308.06857121681867</v>
      </c>
      <c r="AS266" s="57"/>
      <c r="AT266" s="57">
        <f t="shared" si="112"/>
        <v>135.39372333660026</v>
      </c>
      <c r="AU266" s="57"/>
      <c r="AV266" s="57">
        <f t="shared" si="103"/>
        <v>443.46229455341893</v>
      </c>
      <c r="AW266" s="57"/>
      <c r="AX266" s="57">
        <f t="shared" si="104"/>
        <v>5199.4727170516662</v>
      </c>
      <c r="AY266" s="57"/>
    </row>
    <row r="267" spans="1:51" x14ac:dyDescent="0.25">
      <c r="A267" s="27">
        <v>59</v>
      </c>
      <c r="B267" s="27"/>
      <c r="C267" s="31">
        <f t="shared" si="105"/>
        <v>2897.222222222199</v>
      </c>
      <c r="D267" s="31"/>
      <c r="E267" s="31">
        <f t="shared" si="94"/>
        <v>206.94444444444446</v>
      </c>
      <c r="F267" s="31"/>
      <c r="G267" s="31">
        <f t="shared" si="106"/>
        <v>71.223379629629051</v>
      </c>
      <c r="H267" s="31"/>
      <c r="I267" s="31">
        <f t="shared" si="95"/>
        <v>278.16782407407351</v>
      </c>
      <c r="J267" s="31"/>
      <c r="K267" s="31">
        <f t="shared" si="96"/>
        <v>2690.2777777777546</v>
      </c>
      <c r="L267" s="31"/>
      <c r="M267" s="3"/>
      <c r="N267" s="37">
        <v>59</v>
      </c>
      <c r="O267" s="37"/>
      <c r="P267" s="39">
        <f t="shared" si="107"/>
        <v>14900</v>
      </c>
      <c r="Q267" s="39"/>
      <c r="R267" s="39">
        <f>0</f>
        <v>0</v>
      </c>
      <c r="S267" s="39"/>
      <c r="T267" s="39">
        <f t="shared" si="108"/>
        <v>366.29166666666663</v>
      </c>
      <c r="U267" s="39"/>
      <c r="V267" s="39">
        <f t="shared" si="97"/>
        <v>366.29166666666663</v>
      </c>
      <c r="W267" s="39"/>
      <c r="X267" s="39">
        <f t="shared" si="98"/>
        <v>14900</v>
      </c>
      <c r="Y267" s="39"/>
      <c r="Z267" s="3"/>
      <c r="AA267" s="45">
        <v>59</v>
      </c>
      <c r="AB267" s="45"/>
      <c r="AC267" s="47">
        <f t="shared" si="109"/>
        <v>11850.166576839878</v>
      </c>
      <c r="AD267" s="47"/>
      <c r="AE267" s="47">
        <f t="shared" si="99"/>
        <v>575.93220297559503</v>
      </c>
      <c r="AF267" s="47"/>
      <c r="AG267" s="47">
        <f t="shared" si="110"/>
        <v>291.3165950139803</v>
      </c>
      <c r="AH267" s="47"/>
      <c r="AI267" s="47">
        <f t="shared" si="100"/>
        <v>867.24879798957534</v>
      </c>
      <c r="AJ267" s="47"/>
      <c r="AK267" s="47">
        <f t="shared" si="101"/>
        <v>11274.234373864283</v>
      </c>
      <c r="AL267" s="47"/>
      <c r="AM267" s="3"/>
      <c r="AN267" s="54">
        <v>59</v>
      </c>
      <c r="AO267" s="54"/>
      <c r="AP267" s="56">
        <f t="shared" si="111"/>
        <v>5199.4727170516662</v>
      </c>
      <c r="AQ267" s="56"/>
      <c r="AR267" s="56">
        <f t="shared" si="102"/>
        <v>315.64192359256549</v>
      </c>
      <c r="AS267" s="56"/>
      <c r="AT267" s="56">
        <f t="shared" si="112"/>
        <v>127.82037096085345</v>
      </c>
      <c r="AU267" s="56"/>
      <c r="AV267" s="56">
        <f t="shared" si="103"/>
        <v>443.46229455341893</v>
      </c>
      <c r="AW267" s="56"/>
      <c r="AX267" s="56">
        <f t="shared" si="104"/>
        <v>4883.8307934591012</v>
      </c>
      <c r="AY267" s="56"/>
    </row>
    <row r="268" spans="1:51" x14ac:dyDescent="0.25">
      <c r="A268" s="28">
        <v>60</v>
      </c>
      <c r="B268" s="28"/>
      <c r="C268" s="32">
        <f t="shared" si="105"/>
        <v>2690.2777777777546</v>
      </c>
      <c r="D268" s="32"/>
      <c r="E268" s="32">
        <f t="shared" si="94"/>
        <v>206.94444444444446</v>
      </c>
      <c r="F268" s="32"/>
      <c r="G268" s="32">
        <f t="shared" si="106"/>
        <v>66.135995370369798</v>
      </c>
      <c r="H268" s="32"/>
      <c r="I268" s="32">
        <f t="shared" si="95"/>
        <v>273.08043981481427</v>
      </c>
      <c r="J268" s="32"/>
      <c r="K268" s="32">
        <f t="shared" si="96"/>
        <v>2483.3333333333103</v>
      </c>
      <c r="L268" s="32"/>
      <c r="M268" s="3"/>
      <c r="N268" s="38">
        <v>60</v>
      </c>
      <c r="O268" s="38"/>
      <c r="P268" s="40">
        <f t="shared" si="107"/>
        <v>14900</v>
      </c>
      <c r="Q268" s="40"/>
      <c r="R268" s="40">
        <f>0</f>
        <v>0</v>
      </c>
      <c r="S268" s="40"/>
      <c r="T268" s="40">
        <f t="shared" si="108"/>
        <v>366.29166666666663</v>
      </c>
      <c r="U268" s="40"/>
      <c r="V268" s="40">
        <f t="shared" si="97"/>
        <v>366.29166666666663</v>
      </c>
      <c r="W268" s="40"/>
      <c r="X268" s="40">
        <f t="shared" si="98"/>
        <v>14900</v>
      </c>
      <c r="Y268" s="40"/>
      <c r="Z268" s="3"/>
      <c r="AA268" s="46">
        <v>60</v>
      </c>
      <c r="AB268" s="46"/>
      <c r="AC268" s="48">
        <f t="shared" si="109"/>
        <v>11274.234373864283</v>
      </c>
      <c r="AD268" s="48"/>
      <c r="AE268" s="48">
        <f t="shared" si="99"/>
        <v>611.41040258265559</v>
      </c>
      <c r="AF268" s="48"/>
      <c r="AG268" s="48">
        <f t="shared" si="110"/>
        <v>277.15826169083027</v>
      </c>
      <c r="AH268" s="48"/>
      <c r="AI268" s="48">
        <f t="shared" si="100"/>
        <v>888.56866427348587</v>
      </c>
      <c r="AJ268" s="48"/>
      <c r="AK268" s="48">
        <f t="shared" si="101"/>
        <v>10662.823971281627</v>
      </c>
      <c r="AL268" s="48"/>
      <c r="AM268" s="3"/>
      <c r="AN268" s="55">
        <v>60</v>
      </c>
      <c r="AO268" s="55"/>
      <c r="AP268" s="57">
        <f t="shared" si="111"/>
        <v>4883.8307934591012</v>
      </c>
      <c r="AQ268" s="57"/>
      <c r="AR268" s="57">
        <f t="shared" si="102"/>
        <v>323.40145421421602</v>
      </c>
      <c r="AS268" s="57"/>
      <c r="AT268" s="57">
        <f t="shared" si="112"/>
        <v>120.0608403392029</v>
      </c>
      <c r="AU268" s="57"/>
      <c r="AV268" s="57">
        <f t="shared" si="103"/>
        <v>443.46229455341893</v>
      </c>
      <c r="AW268" s="57"/>
      <c r="AX268" s="57">
        <f t="shared" si="104"/>
        <v>4560.4293392448853</v>
      </c>
      <c r="AY268" s="57"/>
    </row>
    <row r="269" spans="1:51" x14ac:dyDescent="0.25">
      <c r="A269" s="27">
        <v>61</v>
      </c>
      <c r="B269" s="27"/>
      <c r="C269" s="31">
        <f t="shared" si="105"/>
        <v>2483.3333333333103</v>
      </c>
      <c r="D269" s="31"/>
      <c r="E269" s="31">
        <f t="shared" si="94"/>
        <v>206.94444444444446</v>
      </c>
      <c r="F269" s="31"/>
      <c r="G269" s="31">
        <f t="shared" si="106"/>
        <v>61.048611111110539</v>
      </c>
      <c r="H269" s="31"/>
      <c r="I269" s="31">
        <f t="shared" si="95"/>
        <v>267.99305555555497</v>
      </c>
      <c r="J269" s="31"/>
      <c r="K269" s="31">
        <f t="shared" si="96"/>
        <v>2276.3888888888659</v>
      </c>
      <c r="L269" s="31"/>
      <c r="M269" s="3"/>
      <c r="N269" s="37">
        <v>61</v>
      </c>
      <c r="O269" s="37"/>
      <c r="P269" s="39">
        <f t="shared" si="107"/>
        <v>14900</v>
      </c>
      <c r="Q269" s="39"/>
      <c r="R269" s="39">
        <f>0</f>
        <v>0</v>
      </c>
      <c r="S269" s="39"/>
      <c r="T269" s="39">
        <f t="shared" si="108"/>
        <v>366.29166666666663</v>
      </c>
      <c r="U269" s="39"/>
      <c r="V269" s="39">
        <f t="shared" si="97"/>
        <v>366.29166666666663</v>
      </c>
      <c r="W269" s="39"/>
      <c r="X269" s="39">
        <f t="shared" si="98"/>
        <v>14900</v>
      </c>
      <c r="Y269" s="39"/>
      <c r="Z269" s="3"/>
      <c r="AA269" s="45">
        <v>61</v>
      </c>
      <c r="AB269" s="45"/>
      <c r="AC269" s="47">
        <f t="shared" si="109"/>
        <v>10662.823971281627</v>
      </c>
      <c r="AD269" s="47"/>
      <c r="AE269" s="47">
        <f t="shared" si="99"/>
        <v>648.28488797620241</v>
      </c>
      <c r="AF269" s="47"/>
      <c r="AG269" s="47">
        <f t="shared" si="110"/>
        <v>262.12775596067331</v>
      </c>
      <c r="AH269" s="47"/>
      <c r="AI269" s="47">
        <f t="shared" si="100"/>
        <v>910.41264393687572</v>
      </c>
      <c r="AJ269" s="47"/>
      <c r="AK269" s="47">
        <f t="shared" si="101"/>
        <v>10014.539083305424</v>
      </c>
      <c r="AL269" s="47"/>
      <c r="AM269" s="3"/>
      <c r="AN269" s="54">
        <v>61</v>
      </c>
      <c r="AO269" s="54"/>
      <c r="AP269" s="56">
        <f t="shared" si="111"/>
        <v>4560.4293392448853</v>
      </c>
      <c r="AQ269" s="56"/>
      <c r="AR269" s="56">
        <f t="shared" si="102"/>
        <v>331.35173996364881</v>
      </c>
      <c r="AS269" s="56"/>
      <c r="AT269" s="56">
        <f t="shared" si="112"/>
        <v>112.11055458977009</v>
      </c>
      <c r="AU269" s="56"/>
      <c r="AV269" s="56">
        <f t="shared" si="103"/>
        <v>443.46229455341893</v>
      </c>
      <c r="AW269" s="56"/>
      <c r="AX269" s="56">
        <f t="shared" si="104"/>
        <v>4229.0775992812369</v>
      </c>
      <c r="AY269" s="56"/>
    </row>
    <row r="270" spans="1:51" x14ac:dyDescent="0.25">
      <c r="A270" s="28">
        <v>62</v>
      </c>
      <c r="B270" s="28"/>
      <c r="C270" s="32">
        <f t="shared" si="105"/>
        <v>2276.3888888888659</v>
      </c>
      <c r="D270" s="32"/>
      <c r="E270" s="32">
        <f t="shared" si="94"/>
        <v>206.94444444444446</v>
      </c>
      <c r="F270" s="32"/>
      <c r="G270" s="32">
        <f t="shared" si="106"/>
        <v>55.961226851851286</v>
      </c>
      <c r="H270" s="32"/>
      <c r="I270" s="32">
        <f t="shared" si="95"/>
        <v>262.90567129629574</v>
      </c>
      <c r="J270" s="32"/>
      <c r="K270" s="32">
        <f t="shared" si="96"/>
        <v>2069.4444444444216</v>
      </c>
      <c r="L270" s="32"/>
      <c r="M270" s="3"/>
      <c r="N270" s="38">
        <v>62</v>
      </c>
      <c r="O270" s="38"/>
      <c r="P270" s="40">
        <f t="shared" si="107"/>
        <v>14900</v>
      </c>
      <c r="Q270" s="40"/>
      <c r="R270" s="40">
        <f>0</f>
        <v>0</v>
      </c>
      <c r="S270" s="40"/>
      <c r="T270" s="40">
        <f t="shared" si="108"/>
        <v>366.29166666666663</v>
      </c>
      <c r="U270" s="40"/>
      <c r="V270" s="40">
        <f t="shared" si="97"/>
        <v>366.29166666666663</v>
      </c>
      <c r="W270" s="40"/>
      <c r="X270" s="40">
        <f t="shared" si="98"/>
        <v>14900</v>
      </c>
      <c r="Y270" s="40"/>
      <c r="Z270" s="3"/>
      <c r="AA270" s="46">
        <v>62</v>
      </c>
      <c r="AB270" s="46"/>
      <c r="AC270" s="48">
        <f t="shared" si="109"/>
        <v>10014.539083305424</v>
      </c>
      <c r="AD270" s="48"/>
      <c r="AE270" s="48">
        <f t="shared" si="99"/>
        <v>686.60286896906575</v>
      </c>
      <c r="AF270" s="48"/>
      <c r="AG270" s="48">
        <f t="shared" si="110"/>
        <v>246.19075246459167</v>
      </c>
      <c r="AH270" s="48"/>
      <c r="AI270" s="48">
        <f t="shared" si="100"/>
        <v>932.79362143365745</v>
      </c>
      <c r="AJ270" s="48"/>
      <c r="AK270" s="48">
        <f t="shared" si="101"/>
        <v>9327.9362143363578</v>
      </c>
      <c r="AL270" s="48"/>
      <c r="AM270" s="3"/>
      <c r="AN270" s="55">
        <v>62</v>
      </c>
      <c r="AO270" s="55"/>
      <c r="AP270" s="57">
        <f t="shared" si="111"/>
        <v>4229.0775992812369</v>
      </c>
      <c r="AQ270" s="57"/>
      <c r="AR270" s="57">
        <f t="shared" si="102"/>
        <v>339.49747023775518</v>
      </c>
      <c r="AS270" s="57"/>
      <c r="AT270" s="57">
        <f t="shared" si="112"/>
        <v>103.96482431566373</v>
      </c>
      <c r="AU270" s="57"/>
      <c r="AV270" s="57">
        <f t="shared" si="103"/>
        <v>443.46229455341893</v>
      </c>
      <c r="AW270" s="57"/>
      <c r="AX270" s="57">
        <f t="shared" si="104"/>
        <v>3889.5801290434815</v>
      </c>
      <c r="AY270" s="57"/>
    </row>
    <row r="271" spans="1:51" x14ac:dyDescent="0.25">
      <c r="A271" s="27">
        <v>63</v>
      </c>
      <c r="B271" s="27"/>
      <c r="C271" s="31">
        <f t="shared" si="105"/>
        <v>2069.4444444444216</v>
      </c>
      <c r="D271" s="31"/>
      <c r="E271" s="31">
        <f t="shared" si="94"/>
        <v>206.94444444444446</v>
      </c>
      <c r="F271" s="31"/>
      <c r="G271" s="31">
        <f t="shared" si="106"/>
        <v>50.873842592592027</v>
      </c>
      <c r="H271" s="31"/>
      <c r="I271" s="31">
        <f t="shared" si="95"/>
        <v>257.8182870370365</v>
      </c>
      <c r="J271" s="31"/>
      <c r="K271" s="31">
        <f t="shared" si="96"/>
        <v>1862.4999999999773</v>
      </c>
      <c r="L271" s="31"/>
      <c r="M271" s="3"/>
      <c r="N271" s="37">
        <v>63</v>
      </c>
      <c r="O271" s="37"/>
      <c r="P271" s="39">
        <f t="shared" si="107"/>
        <v>14900</v>
      </c>
      <c r="Q271" s="39"/>
      <c r="R271" s="39">
        <f>0</f>
        <v>0</v>
      </c>
      <c r="S271" s="39"/>
      <c r="T271" s="39">
        <f t="shared" si="108"/>
        <v>366.29166666666663</v>
      </c>
      <c r="U271" s="39"/>
      <c r="V271" s="39">
        <f t="shared" si="97"/>
        <v>366.29166666666663</v>
      </c>
      <c r="W271" s="39"/>
      <c r="X271" s="39">
        <f t="shared" si="98"/>
        <v>14900</v>
      </c>
      <c r="Y271" s="39"/>
      <c r="Z271" s="3"/>
      <c r="AA271" s="45">
        <v>63</v>
      </c>
      <c r="AB271" s="45"/>
      <c r="AC271" s="47">
        <f t="shared" si="109"/>
        <v>9327.9362143363578</v>
      </c>
      <c r="AD271" s="47"/>
      <c r="AE271" s="47">
        <f t="shared" si="99"/>
        <v>726.41303269146624</v>
      </c>
      <c r="AF271" s="47"/>
      <c r="AG271" s="47">
        <f t="shared" si="110"/>
        <v>229.31176526910212</v>
      </c>
      <c r="AH271" s="47"/>
      <c r="AI271" s="47">
        <f t="shared" si="100"/>
        <v>955.72479796056837</v>
      </c>
      <c r="AJ271" s="47"/>
      <c r="AK271" s="47">
        <f t="shared" si="101"/>
        <v>8601.5231816448922</v>
      </c>
      <c r="AL271" s="47"/>
      <c r="AM271" s="3"/>
      <c r="AN271" s="54">
        <v>63</v>
      </c>
      <c r="AO271" s="54"/>
      <c r="AP271" s="56">
        <f t="shared" si="111"/>
        <v>3889.5801290434815</v>
      </c>
      <c r="AQ271" s="56"/>
      <c r="AR271" s="56">
        <f t="shared" si="102"/>
        <v>347.84344971443335</v>
      </c>
      <c r="AS271" s="56"/>
      <c r="AT271" s="56">
        <f t="shared" si="112"/>
        <v>95.618844838985581</v>
      </c>
      <c r="AU271" s="56"/>
      <c r="AV271" s="56">
        <f t="shared" si="103"/>
        <v>443.46229455341893</v>
      </c>
      <c r="AW271" s="56"/>
      <c r="AX271" s="56">
        <f t="shared" si="104"/>
        <v>3541.736679329048</v>
      </c>
      <c r="AY271" s="56"/>
    </row>
    <row r="272" spans="1:51" x14ac:dyDescent="0.25">
      <c r="A272" s="28">
        <v>64</v>
      </c>
      <c r="B272" s="28"/>
      <c r="C272" s="32">
        <f t="shared" si="105"/>
        <v>1862.4999999999773</v>
      </c>
      <c r="D272" s="32"/>
      <c r="E272" s="32">
        <f t="shared" si="94"/>
        <v>206.94444444444446</v>
      </c>
      <c r="F272" s="32"/>
      <c r="G272" s="32">
        <f t="shared" si="106"/>
        <v>45.786458333332774</v>
      </c>
      <c r="H272" s="32"/>
      <c r="I272" s="32">
        <f t="shared" si="95"/>
        <v>252.73090277777723</v>
      </c>
      <c r="J272" s="32"/>
      <c r="K272" s="32">
        <f t="shared" si="96"/>
        <v>1655.5555555555329</v>
      </c>
      <c r="L272" s="32"/>
      <c r="M272" s="3"/>
      <c r="N272" s="38">
        <v>64</v>
      </c>
      <c r="O272" s="38"/>
      <c r="P272" s="40">
        <f t="shared" si="107"/>
        <v>14900</v>
      </c>
      <c r="Q272" s="40"/>
      <c r="R272" s="40">
        <f>0</f>
        <v>0</v>
      </c>
      <c r="S272" s="40"/>
      <c r="T272" s="40">
        <f t="shared" si="108"/>
        <v>366.29166666666663</v>
      </c>
      <c r="U272" s="40"/>
      <c r="V272" s="40">
        <f t="shared" si="97"/>
        <v>366.29166666666663</v>
      </c>
      <c r="W272" s="40"/>
      <c r="X272" s="40">
        <f t="shared" si="98"/>
        <v>14900</v>
      </c>
      <c r="Y272" s="40"/>
      <c r="Z272" s="3"/>
      <c r="AA272" s="46">
        <v>64</v>
      </c>
      <c r="AB272" s="46"/>
      <c r="AC272" s="48">
        <f t="shared" si="109"/>
        <v>8601.5231816448922</v>
      </c>
      <c r="AD272" s="48"/>
      <c r="AE272" s="48">
        <f t="shared" si="99"/>
        <v>767.76558769499536</v>
      </c>
      <c r="AF272" s="48"/>
      <c r="AG272" s="48">
        <f t="shared" si="110"/>
        <v>211.45411154877024</v>
      </c>
      <c r="AH272" s="48"/>
      <c r="AI272" s="48">
        <f t="shared" si="100"/>
        <v>979.2196992437656</v>
      </c>
      <c r="AJ272" s="48"/>
      <c r="AK272" s="48">
        <f t="shared" si="101"/>
        <v>7833.7575939498965</v>
      </c>
      <c r="AL272" s="48"/>
      <c r="AM272" s="3"/>
      <c r="AN272" s="55">
        <v>64</v>
      </c>
      <c r="AO272" s="55"/>
      <c r="AP272" s="57">
        <f t="shared" si="111"/>
        <v>3541.736679329048</v>
      </c>
      <c r="AQ272" s="57"/>
      <c r="AR272" s="57">
        <f t="shared" si="102"/>
        <v>356.39460118657985</v>
      </c>
      <c r="AS272" s="57"/>
      <c r="AT272" s="57">
        <f t="shared" si="112"/>
        <v>87.067693366839094</v>
      </c>
      <c r="AU272" s="57"/>
      <c r="AV272" s="57">
        <f t="shared" si="103"/>
        <v>443.46229455341893</v>
      </c>
      <c r="AW272" s="57"/>
      <c r="AX272" s="57">
        <f t="shared" si="104"/>
        <v>3185.3420781424684</v>
      </c>
      <c r="AY272" s="57"/>
    </row>
    <row r="273" spans="1:51" x14ac:dyDescent="0.25">
      <c r="A273" s="27">
        <v>65</v>
      </c>
      <c r="B273" s="27"/>
      <c r="C273" s="31">
        <f t="shared" si="105"/>
        <v>1655.5555555555329</v>
      </c>
      <c r="D273" s="31"/>
      <c r="E273" s="31">
        <f t="shared" si="94"/>
        <v>206.94444444444446</v>
      </c>
      <c r="F273" s="31"/>
      <c r="G273" s="31">
        <f t="shared" si="106"/>
        <v>40.699074074073515</v>
      </c>
      <c r="H273" s="31"/>
      <c r="I273" s="31">
        <f t="shared" si="95"/>
        <v>247.64351851851796</v>
      </c>
      <c r="J273" s="31"/>
      <c r="K273" s="31">
        <f t="shared" si="96"/>
        <v>1448.6111111110886</v>
      </c>
      <c r="L273" s="31"/>
      <c r="M273" s="3"/>
      <c r="N273" s="37">
        <v>65</v>
      </c>
      <c r="O273" s="37"/>
      <c r="P273" s="39">
        <f t="shared" si="107"/>
        <v>14900</v>
      </c>
      <c r="Q273" s="39"/>
      <c r="R273" s="39">
        <f>0</f>
        <v>0</v>
      </c>
      <c r="S273" s="39"/>
      <c r="T273" s="39">
        <f t="shared" si="108"/>
        <v>366.29166666666663</v>
      </c>
      <c r="U273" s="39"/>
      <c r="V273" s="39">
        <f t="shared" si="97"/>
        <v>366.29166666666663</v>
      </c>
      <c r="W273" s="39"/>
      <c r="X273" s="39">
        <f t="shared" si="98"/>
        <v>14900</v>
      </c>
      <c r="Y273" s="39"/>
      <c r="Z273" s="3"/>
      <c r="AA273" s="45">
        <v>65</v>
      </c>
      <c r="AB273" s="45"/>
      <c r="AC273" s="47">
        <f t="shared" si="109"/>
        <v>7833.7575939498965</v>
      </c>
      <c r="AD273" s="47"/>
      <c r="AE273" s="47">
        <f t="shared" si="99"/>
        <v>810.7123093322399</v>
      </c>
      <c r="AF273" s="47"/>
      <c r="AG273" s="47">
        <f t="shared" si="110"/>
        <v>192.57987418460161</v>
      </c>
      <c r="AH273" s="47"/>
      <c r="AI273" s="47">
        <f t="shared" si="100"/>
        <v>1003.2921835168415</v>
      </c>
      <c r="AJ273" s="47"/>
      <c r="AK273" s="47">
        <f t="shared" si="101"/>
        <v>7023.0452846176568</v>
      </c>
      <c r="AL273" s="47"/>
      <c r="AM273" s="3"/>
      <c r="AN273" s="54">
        <v>65</v>
      </c>
      <c r="AO273" s="54"/>
      <c r="AP273" s="56">
        <f t="shared" si="111"/>
        <v>3185.3420781424684</v>
      </c>
      <c r="AQ273" s="56"/>
      <c r="AR273" s="56">
        <f t="shared" si="102"/>
        <v>365.15596846574994</v>
      </c>
      <c r="AS273" s="56"/>
      <c r="AT273" s="56">
        <f t="shared" si="112"/>
        <v>78.306326087669007</v>
      </c>
      <c r="AU273" s="56"/>
      <c r="AV273" s="56">
        <f t="shared" si="103"/>
        <v>443.46229455341893</v>
      </c>
      <c r="AW273" s="56"/>
      <c r="AX273" s="56">
        <f t="shared" si="104"/>
        <v>2820.1861096767184</v>
      </c>
      <c r="AY273" s="56"/>
    </row>
    <row r="274" spans="1:51" x14ac:dyDescent="0.25">
      <c r="A274" s="28">
        <v>66</v>
      </c>
      <c r="B274" s="28"/>
      <c r="C274" s="32">
        <f t="shared" si="105"/>
        <v>1448.6111111110886</v>
      </c>
      <c r="D274" s="32"/>
      <c r="E274" s="32">
        <f t="shared" ref="E274:E280" si="113">$C$4/72</f>
        <v>206.94444444444446</v>
      </c>
      <c r="F274" s="32"/>
      <c r="G274" s="32">
        <f t="shared" si="106"/>
        <v>35.611689814814262</v>
      </c>
      <c r="H274" s="32"/>
      <c r="I274" s="32">
        <f t="shared" ref="I274:I280" si="114">E274+G274</f>
        <v>242.55613425925873</v>
      </c>
      <c r="J274" s="32"/>
      <c r="K274" s="32">
        <f t="shared" ref="K274:K280" si="115">C274-E274</f>
        <v>1241.6666666666442</v>
      </c>
      <c r="L274" s="32"/>
      <c r="M274" s="3"/>
      <c r="N274" s="38">
        <v>66</v>
      </c>
      <c r="O274" s="38"/>
      <c r="P274" s="40">
        <f t="shared" si="107"/>
        <v>14900</v>
      </c>
      <c r="Q274" s="40"/>
      <c r="R274" s="40">
        <f>0</f>
        <v>0</v>
      </c>
      <c r="S274" s="40"/>
      <c r="T274" s="40">
        <f t="shared" si="108"/>
        <v>366.29166666666663</v>
      </c>
      <c r="U274" s="40"/>
      <c r="V274" s="40">
        <f t="shared" ref="V274:V280" si="116">R274+T274</f>
        <v>366.29166666666663</v>
      </c>
      <c r="W274" s="40"/>
      <c r="X274" s="40">
        <f t="shared" ref="X274:X280" si="117">P274-R274</f>
        <v>14900</v>
      </c>
      <c r="Y274" s="40"/>
      <c r="Z274" s="3"/>
      <c r="AA274" s="46">
        <v>66</v>
      </c>
      <c r="AB274" s="46"/>
      <c r="AC274" s="48">
        <f t="shared" si="109"/>
        <v>7023.0452846176568</v>
      </c>
      <c r="AD274" s="48"/>
      <c r="AE274" s="48">
        <f t="shared" ref="AE274:AE280" si="118">AI274-AG274</f>
        <v>855.30658644811331</v>
      </c>
      <c r="AF274" s="48"/>
      <c r="AG274" s="48">
        <f t="shared" si="110"/>
        <v>172.64986324685071</v>
      </c>
      <c r="AH274" s="48"/>
      <c r="AI274" s="48">
        <f t="shared" ref="AI274:AI280" si="119">($AC$209/72)*((1+$E$4)^AA274)</f>
        <v>1027.956449694964</v>
      </c>
      <c r="AJ274" s="48"/>
      <c r="AK274" s="48">
        <f t="shared" ref="AK274:AK280" si="120">AC274-AE274</f>
        <v>6167.7386981695436</v>
      </c>
      <c r="AL274" s="48"/>
      <c r="AM274" s="3"/>
      <c r="AN274" s="55">
        <v>66</v>
      </c>
      <c r="AO274" s="55"/>
      <c r="AP274" s="57">
        <f t="shared" si="111"/>
        <v>2820.1861096767184</v>
      </c>
      <c r="AQ274" s="57"/>
      <c r="AR274" s="57">
        <f t="shared" ref="AR274:AR280" si="121">AV274-AT274</f>
        <v>374.13271935719962</v>
      </c>
      <c r="AS274" s="57"/>
      <c r="AT274" s="57">
        <f t="shared" si="112"/>
        <v>69.329575196219324</v>
      </c>
      <c r="AU274" s="57"/>
      <c r="AV274" s="57">
        <f t="shared" ref="AV274:AV280" si="122">$AP$209*($E$4/(1-((1+$E$4)^(-72))))</f>
        <v>443.46229455341893</v>
      </c>
      <c r="AW274" s="57"/>
      <c r="AX274" s="57">
        <f t="shared" ref="AX274:AX280" si="123">AP274-AR274</f>
        <v>2446.0533903195187</v>
      </c>
      <c r="AY274" s="57"/>
    </row>
    <row r="275" spans="1:51" x14ac:dyDescent="0.25">
      <c r="A275" s="27">
        <v>67</v>
      </c>
      <c r="B275" s="27"/>
      <c r="C275" s="31">
        <f t="shared" ref="C275:C280" si="124">K274</f>
        <v>1241.6666666666442</v>
      </c>
      <c r="D275" s="31"/>
      <c r="E275" s="31">
        <f t="shared" si="113"/>
        <v>206.94444444444446</v>
      </c>
      <c r="F275" s="31"/>
      <c r="G275" s="31">
        <f t="shared" ref="G275:G280" si="125">C275*$E$4</f>
        <v>30.524305555555003</v>
      </c>
      <c r="H275" s="31"/>
      <c r="I275" s="31">
        <f t="shared" si="114"/>
        <v>237.46874999999946</v>
      </c>
      <c r="J275" s="31"/>
      <c r="K275" s="31">
        <f t="shared" si="115"/>
        <v>1034.7222222221999</v>
      </c>
      <c r="L275" s="31"/>
      <c r="M275" s="3"/>
      <c r="N275" s="37">
        <v>67</v>
      </c>
      <c r="O275" s="37"/>
      <c r="P275" s="39">
        <f t="shared" ref="P275:P280" si="126">X274</f>
        <v>14900</v>
      </c>
      <c r="Q275" s="39"/>
      <c r="R275" s="39">
        <f>0</f>
        <v>0</v>
      </c>
      <c r="S275" s="39"/>
      <c r="T275" s="39">
        <f t="shared" ref="T275:T280" si="127">P275*$E$4</f>
        <v>366.29166666666663</v>
      </c>
      <c r="U275" s="39"/>
      <c r="V275" s="39">
        <f t="shared" si="116"/>
        <v>366.29166666666663</v>
      </c>
      <c r="W275" s="39"/>
      <c r="X275" s="39">
        <f t="shared" si="117"/>
        <v>14900</v>
      </c>
      <c r="Y275" s="39"/>
      <c r="Z275" s="3"/>
      <c r="AA275" s="45">
        <v>67</v>
      </c>
      <c r="AB275" s="45"/>
      <c r="AC275" s="47">
        <f t="shared" ref="AC275:AC280" si="128">AK274</f>
        <v>6167.7386981695436</v>
      </c>
      <c r="AD275" s="47"/>
      <c r="AE275" s="47">
        <f t="shared" si="118"/>
        <v>901.60346941996409</v>
      </c>
      <c r="AF275" s="47"/>
      <c r="AG275" s="47">
        <f t="shared" ref="AG275:AG280" si="129">AC275*$E$4</f>
        <v>151.62357633000127</v>
      </c>
      <c r="AH275" s="47"/>
      <c r="AI275" s="47">
        <f t="shared" si="119"/>
        <v>1053.2270457499653</v>
      </c>
      <c r="AJ275" s="47"/>
      <c r="AK275" s="47">
        <f t="shared" si="120"/>
        <v>5266.1352287495793</v>
      </c>
      <c r="AL275" s="47"/>
      <c r="AM275" s="3"/>
      <c r="AN275" s="54">
        <v>67</v>
      </c>
      <c r="AO275" s="54"/>
      <c r="AP275" s="56">
        <f t="shared" ref="AP275:AP280" si="130">AX274</f>
        <v>2446.0533903195187</v>
      </c>
      <c r="AQ275" s="56"/>
      <c r="AR275" s="56">
        <f t="shared" si="121"/>
        <v>383.33014870806409</v>
      </c>
      <c r="AS275" s="56"/>
      <c r="AT275" s="56">
        <f t="shared" ref="AT275:AT280" si="131">AP275*$E$4</f>
        <v>60.132145845354835</v>
      </c>
      <c r="AU275" s="56"/>
      <c r="AV275" s="56">
        <f t="shared" si="122"/>
        <v>443.46229455341893</v>
      </c>
      <c r="AW275" s="56"/>
      <c r="AX275" s="56">
        <f t="shared" si="123"/>
        <v>2062.7232416114548</v>
      </c>
      <c r="AY275" s="56"/>
    </row>
    <row r="276" spans="1:51" x14ac:dyDescent="0.25">
      <c r="A276" s="28">
        <v>68</v>
      </c>
      <c r="B276" s="28"/>
      <c r="C276" s="32">
        <f t="shared" si="124"/>
        <v>1034.7222222221999</v>
      </c>
      <c r="D276" s="32"/>
      <c r="E276" s="32">
        <f t="shared" si="113"/>
        <v>206.94444444444446</v>
      </c>
      <c r="F276" s="32"/>
      <c r="G276" s="32">
        <f t="shared" si="125"/>
        <v>25.436921296295747</v>
      </c>
      <c r="H276" s="32"/>
      <c r="I276" s="32">
        <f t="shared" si="114"/>
        <v>232.38136574074019</v>
      </c>
      <c r="J276" s="32"/>
      <c r="K276" s="32">
        <f t="shared" si="115"/>
        <v>827.77777777775543</v>
      </c>
      <c r="L276" s="32"/>
      <c r="M276" s="3"/>
      <c r="N276" s="38">
        <v>68</v>
      </c>
      <c r="O276" s="38"/>
      <c r="P276" s="40">
        <f t="shared" si="126"/>
        <v>14900</v>
      </c>
      <c r="Q276" s="40"/>
      <c r="R276" s="40">
        <f>0</f>
        <v>0</v>
      </c>
      <c r="S276" s="40"/>
      <c r="T276" s="40">
        <f t="shared" si="127"/>
        <v>366.29166666666663</v>
      </c>
      <c r="U276" s="40"/>
      <c r="V276" s="40">
        <f t="shared" si="116"/>
        <v>366.29166666666663</v>
      </c>
      <c r="W276" s="40"/>
      <c r="X276" s="40">
        <f t="shared" si="117"/>
        <v>14900</v>
      </c>
      <c r="Y276" s="40"/>
      <c r="Z276" s="3"/>
      <c r="AA276" s="46">
        <v>68</v>
      </c>
      <c r="AB276" s="46"/>
      <c r="AC276" s="48">
        <f t="shared" si="128"/>
        <v>5266.1352287495793</v>
      </c>
      <c r="AD276" s="48"/>
      <c r="AE276" s="48">
        <f t="shared" si="118"/>
        <v>949.65971958455827</v>
      </c>
      <c r="AF276" s="48"/>
      <c r="AG276" s="48">
        <f t="shared" si="129"/>
        <v>129.45915770676049</v>
      </c>
      <c r="AH276" s="48"/>
      <c r="AI276" s="48">
        <f t="shared" si="119"/>
        <v>1079.1188772913188</v>
      </c>
      <c r="AJ276" s="48"/>
      <c r="AK276" s="48">
        <f t="shared" si="120"/>
        <v>4316.4755091650213</v>
      </c>
      <c r="AL276" s="48"/>
      <c r="AM276" s="3"/>
      <c r="AN276" s="55">
        <v>68</v>
      </c>
      <c r="AO276" s="55"/>
      <c r="AP276" s="57">
        <f t="shared" si="130"/>
        <v>2062.7232416114548</v>
      </c>
      <c r="AQ276" s="57"/>
      <c r="AR276" s="57">
        <f t="shared" si="121"/>
        <v>392.75368153047066</v>
      </c>
      <c r="AS276" s="57"/>
      <c r="AT276" s="57">
        <f t="shared" si="131"/>
        <v>50.708613022948263</v>
      </c>
      <c r="AU276" s="57"/>
      <c r="AV276" s="57">
        <f t="shared" si="122"/>
        <v>443.46229455341893</v>
      </c>
      <c r="AW276" s="57"/>
      <c r="AX276" s="57">
        <f t="shared" si="123"/>
        <v>1669.9695600809841</v>
      </c>
      <c r="AY276" s="57"/>
    </row>
    <row r="277" spans="1:51" x14ac:dyDescent="0.25">
      <c r="A277" s="27">
        <v>69</v>
      </c>
      <c r="B277" s="27"/>
      <c r="C277" s="31">
        <f t="shared" si="124"/>
        <v>827.77777777775543</v>
      </c>
      <c r="D277" s="31"/>
      <c r="E277" s="31">
        <f t="shared" si="113"/>
        <v>206.94444444444446</v>
      </c>
      <c r="F277" s="31"/>
      <c r="G277" s="31">
        <f t="shared" si="125"/>
        <v>20.349537037036487</v>
      </c>
      <c r="H277" s="31"/>
      <c r="I277" s="31">
        <f t="shared" si="114"/>
        <v>227.29398148148096</v>
      </c>
      <c r="J277" s="31"/>
      <c r="K277" s="31">
        <f t="shared" si="115"/>
        <v>620.83333333331097</v>
      </c>
      <c r="L277" s="31"/>
      <c r="M277" s="3"/>
      <c r="N277" s="37">
        <v>69</v>
      </c>
      <c r="O277" s="37"/>
      <c r="P277" s="39">
        <f t="shared" si="126"/>
        <v>14900</v>
      </c>
      <c r="Q277" s="39"/>
      <c r="R277" s="39">
        <f>0</f>
        <v>0</v>
      </c>
      <c r="S277" s="39"/>
      <c r="T277" s="39">
        <f t="shared" si="127"/>
        <v>366.29166666666663</v>
      </c>
      <c r="U277" s="39"/>
      <c r="V277" s="39">
        <f t="shared" si="116"/>
        <v>366.29166666666663</v>
      </c>
      <c r="W277" s="39"/>
      <c r="X277" s="39">
        <f t="shared" si="117"/>
        <v>14900</v>
      </c>
      <c r="Y277" s="39"/>
      <c r="Z277" s="3"/>
      <c r="AA277" s="45">
        <v>69</v>
      </c>
      <c r="AB277" s="45"/>
      <c r="AC277" s="47">
        <f t="shared" si="128"/>
        <v>4316.4755091650213</v>
      </c>
      <c r="AD277" s="47"/>
      <c r="AE277" s="47">
        <f t="shared" si="118"/>
        <v>999.53386009109011</v>
      </c>
      <c r="AF277" s="47"/>
      <c r="AG277" s="47">
        <f t="shared" si="129"/>
        <v>106.11335626697344</v>
      </c>
      <c r="AH277" s="47"/>
      <c r="AI277" s="47">
        <f t="shared" si="119"/>
        <v>1105.6472163580636</v>
      </c>
      <c r="AJ277" s="47"/>
      <c r="AK277" s="47">
        <f t="shared" si="120"/>
        <v>3316.9416490739313</v>
      </c>
      <c r="AL277" s="47"/>
      <c r="AM277" s="3"/>
      <c r="AN277" s="54">
        <v>69</v>
      </c>
      <c r="AO277" s="54"/>
      <c r="AP277" s="56">
        <f t="shared" si="130"/>
        <v>1669.9695600809841</v>
      </c>
      <c r="AQ277" s="56"/>
      <c r="AR277" s="56">
        <f t="shared" si="121"/>
        <v>402.40887620142809</v>
      </c>
      <c r="AS277" s="56"/>
      <c r="AT277" s="56">
        <f t="shared" si="131"/>
        <v>41.053418351990857</v>
      </c>
      <c r="AU277" s="56"/>
      <c r="AV277" s="56">
        <f t="shared" si="122"/>
        <v>443.46229455341893</v>
      </c>
      <c r="AW277" s="56"/>
      <c r="AX277" s="56">
        <f t="shared" si="123"/>
        <v>1267.5606838795561</v>
      </c>
      <c r="AY277" s="56"/>
    </row>
    <row r="278" spans="1:51" x14ac:dyDescent="0.25">
      <c r="A278" s="28">
        <v>70</v>
      </c>
      <c r="B278" s="28"/>
      <c r="C278" s="32">
        <f t="shared" si="124"/>
        <v>620.83333333331097</v>
      </c>
      <c r="D278" s="32"/>
      <c r="E278" s="32">
        <f t="shared" si="113"/>
        <v>206.94444444444446</v>
      </c>
      <c r="F278" s="32"/>
      <c r="G278" s="32">
        <f t="shared" si="125"/>
        <v>15.262152777777228</v>
      </c>
      <c r="H278" s="32"/>
      <c r="I278" s="32">
        <f t="shared" si="114"/>
        <v>222.20659722222169</v>
      </c>
      <c r="J278" s="32"/>
      <c r="K278" s="32">
        <f t="shared" si="115"/>
        <v>413.88888888886652</v>
      </c>
      <c r="L278" s="32"/>
      <c r="M278" s="3"/>
      <c r="N278" s="38">
        <v>70</v>
      </c>
      <c r="O278" s="38"/>
      <c r="P278" s="40">
        <f t="shared" si="126"/>
        <v>14900</v>
      </c>
      <c r="Q278" s="40"/>
      <c r="R278" s="40">
        <f>0</f>
        <v>0</v>
      </c>
      <c r="S278" s="40"/>
      <c r="T278" s="40">
        <f t="shared" si="127"/>
        <v>366.29166666666663</v>
      </c>
      <c r="U278" s="40"/>
      <c r="V278" s="40">
        <f t="shared" si="116"/>
        <v>366.29166666666663</v>
      </c>
      <c r="W278" s="40"/>
      <c r="X278" s="40">
        <f t="shared" si="117"/>
        <v>14900</v>
      </c>
      <c r="Y278" s="40"/>
      <c r="Z278" s="3"/>
      <c r="AA278" s="46">
        <v>70</v>
      </c>
      <c r="AB278" s="46"/>
      <c r="AC278" s="48">
        <f t="shared" si="128"/>
        <v>3316.9416490739313</v>
      </c>
      <c r="AD278" s="48"/>
      <c r="AE278" s="48">
        <f t="shared" si="118"/>
        <v>1051.2862282204653</v>
      </c>
      <c r="AF278" s="48"/>
      <c r="AG278" s="48">
        <f t="shared" si="129"/>
        <v>81.541482206400801</v>
      </c>
      <c r="AH278" s="48"/>
      <c r="AI278" s="48">
        <f t="shared" si="119"/>
        <v>1132.8277104268661</v>
      </c>
      <c r="AJ278" s="48"/>
      <c r="AK278" s="48">
        <f t="shared" si="120"/>
        <v>2265.6554208534662</v>
      </c>
      <c r="AL278" s="48"/>
      <c r="AM278" s="3"/>
      <c r="AN278" s="55">
        <v>70</v>
      </c>
      <c r="AO278" s="55"/>
      <c r="AP278" s="57">
        <f t="shared" si="130"/>
        <v>1267.5606838795561</v>
      </c>
      <c r="AQ278" s="57"/>
      <c r="AR278" s="57">
        <f t="shared" si="121"/>
        <v>412.30142774137983</v>
      </c>
      <c r="AS278" s="57"/>
      <c r="AT278" s="57">
        <f t="shared" si="131"/>
        <v>31.160866812039085</v>
      </c>
      <c r="AU278" s="57"/>
      <c r="AV278" s="57">
        <f t="shared" si="122"/>
        <v>443.46229455341893</v>
      </c>
      <c r="AW278" s="57"/>
      <c r="AX278" s="57">
        <f t="shared" si="123"/>
        <v>855.25925613817628</v>
      </c>
      <c r="AY278" s="57"/>
    </row>
    <row r="279" spans="1:51" x14ac:dyDescent="0.25">
      <c r="A279" s="27">
        <v>71</v>
      </c>
      <c r="B279" s="27"/>
      <c r="C279" s="31">
        <f t="shared" si="124"/>
        <v>413.88888888886652</v>
      </c>
      <c r="D279" s="31"/>
      <c r="E279" s="31">
        <f t="shared" si="113"/>
        <v>206.94444444444446</v>
      </c>
      <c r="F279" s="31"/>
      <c r="G279" s="31">
        <f t="shared" si="125"/>
        <v>10.174768518517968</v>
      </c>
      <c r="H279" s="31"/>
      <c r="I279" s="31">
        <f t="shared" si="114"/>
        <v>217.11921296296242</v>
      </c>
      <c r="J279" s="31"/>
      <c r="K279" s="31">
        <f t="shared" si="115"/>
        <v>206.94444444442206</v>
      </c>
      <c r="L279" s="31"/>
      <c r="M279" s="3"/>
      <c r="N279" s="37">
        <v>71</v>
      </c>
      <c r="O279" s="37"/>
      <c r="P279" s="39">
        <f t="shared" si="126"/>
        <v>14900</v>
      </c>
      <c r="Q279" s="39"/>
      <c r="R279" s="39">
        <f>0</f>
        <v>0</v>
      </c>
      <c r="S279" s="39"/>
      <c r="T279" s="39">
        <f t="shared" si="127"/>
        <v>366.29166666666663</v>
      </c>
      <c r="U279" s="39"/>
      <c r="V279" s="39">
        <f t="shared" si="116"/>
        <v>366.29166666666663</v>
      </c>
      <c r="W279" s="39"/>
      <c r="X279" s="39">
        <f t="shared" si="117"/>
        <v>14900</v>
      </c>
      <c r="Y279" s="39"/>
      <c r="Z279" s="3"/>
      <c r="AA279" s="45">
        <v>71</v>
      </c>
      <c r="AB279" s="45"/>
      <c r="AC279" s="47">
        <f t="shared" si="128"/>
        <v>2265.6554208534662</v>
      </c>
      <c r="AD279" s="47"/>
      <c r="AE279" s="47">
        <f t="shared" si="118"/>
        <v>1104.9790292122125</v>
      </c>
      <c r="AF279" s="47"/>
      <c r="AG279" s="47">
        <f t="shared" si="129"/>
        <v>55.697362429314374</v>
      </c>
      <c r="AH279" s="47"/>
      <c r="AI279" s="47">
        <f t="shared" si="119"/>
        <v>1160.6763916415268</v>
      </c>
      <c r="AJ279" s="47"/>
      <c r="AK279" s="47">
        <f t="shared" si="120"/>
        <v>1160.6763916412538</v>
      </c>
      <c r="AL279" s="47"/>
      <c r="AM279" s="3"/>
      <c r="AN279" s="54">
        <v>71</v>
      </c>
      <c r="AO279" s="54"/>
      <c r="AP279" s="56">
        <f t="shared" si="130"/>
        <v>855.25925613817628</v>
      </c>
      <c r="AQ279" s="56"/>
      <c r="AR279" s="56">
        <f t="shared" si="121"/>
        <v>422.43717117335541</v>
      </c>
      <c r="AS279" s="56"/>
      <c r="AT279" s="56">
        <f t="shared" si="131"/>
        <v>21.025123380063498</v>
      </c>
      <c r="AU279" s="56"/>
      <c r="AV279" s="56">
        <f t="shared" si="122"/>
        <v>443.46229455341893</v>
      </c>
      <c r="AW279" s="56"/>
      <c r="AX279" s="56">
        <f t="shared" si="123"/>
        <v>432.82208496482087</v>
      </c>
      <c r="AY279" s="56"/>
    </row>
    <row r="280" spans="1:51" x14ac:dyDescent="0.25">
      <c r="A280" s="28">
        <v>72</v>
      </c>
      <c r="B280" s="28"/>
      <c r="C280" s="32">
        <f t="shared" si="124"/>
        <v>206.94444444442206</v>
      </c>
      <c r="D280" s="32"/>
      <c r="E280" s="32">
        <f t="shared" si="113"/>
        <v>206.94444444444446</v>
      </c>
      <c r="F280" s="32"/>
      <c r="G280" s="32">
        <f t="shared" si="125"/>
        <v>5.0873842592587089</v>
      </c>
      <c r="H280" s="32"/>
      <c r="I280" s="32">
        <f t="shared" si="114"/>
        <v>212.03182870370316</v>
      </c>
      <c r="J280" s="32"/>
      <c r="K280" s="32">
        <f t="shared" si="115"/>
        <v>-2.2396307031158358E-11</v>
      </c>
      <c r="L280" s="32"/>
      <c r="M280" s="3"/>
      <c r="N280" s="38">
        <v>72</v>
      </c>
      <c r="O280" s="38"/>
      <c r="P280" s="40">
        <f t="shared" si="126"/>
        <v>14900</v>
      </c>
      <c r="Q280" s="40"/>
      <c r="R280" s="40">
        <f>C4</f>
        <v>14900</v>
      </c>
      <c r="S280" s="40"/>
      <c r="T280" s="40">
        <f t="shared" si="127"/>
        <v>366.29166666666663</v>
      </c>
      <c r="U280" s="40"/>
      <c r="V280" s="40">
        <f t="shared" si="116"/>
        <v>15266.291666666666</v>
      </c>
      <c r="W280" s="40"/>
      <c r="X280" s="40">
        <f t="shared" si="117"/>
        <v>0</v>
      </c>
      <c r="Y280" s="40"/>
      <c r="Z280" s="3"/>
      <c r="AA280" s="46">
        <v>72</v>
      </c>
      <c r="AB280" s="46"/>
      <c r="AC280" s="48">
        <f t="shared" si="128"/>
        <v>1160.6763916412538</v>
      </c>
      <c r="AD280" s="48"/>
      <c r="AE280" s="48">
        <f t="shared" si="118"/>
        <v>1160.6763916415337</v>
      </c>
      <c r="AF280" s="48"/>
      <c r="AG280" s="48">
        <f t="shared" si="129"/>
        <v>28.533294627847486</v>
      </c>
      <c r="AH280" s="48"/>
      <c r="AI280" s="48">
        <f t="shared" si="119"/>
        <v>1189.2096862693811</v>
      </c>
      <c r="AJ280" s="48"/>
      <c r="AK280" s="48">
        <f t="shared" si="120"/>
        <v>-2.7989699447061867E-10</v>
      </c>
      <c r="AL280" s="48"/>
      <c r="AM280" s="3"/>
      <c r="AN280" s="55">
        <v>72</v>
      </c>
      <c r="AO280" s="55"/>
      <c r="AP280" s="57">
        <f t="shared" si="130"/>
        <v>432.82208496482087</v>
      </c>
      <c r="AQ280" s="57"/>
      <c r="AR280" s="57">
        <f t="shared" si="121"/>
        <v>432.82208496470042</v>
      </c>
      <c r="AS280" s="57"/>
      <c r="AT280" s="57">
        <f t="shared" si="131"/>
        <v>10.640209588718513</v>
      </c>
      <c r="AU280" s="57"/>
      <c r="AV280" s="57">
        <f t="shared" si="122"/>
        <v>443.46229455341893</v>
      </c>
      <c r="AW280" s="57"/>
      <c r="AX280" s="57">
        <f t="shared" si="123"/>
        <v>1.2045120456605218E-10</v>
      </c>
      <c r="AY280" s="57"/>
    </row>
    <row r="281" spans="1:51" ht="15.75" x14ac:dyDescent="0.3">
      <c r="A281" s="34" t="s">
        <v>38</v>
      </c>
      <c r="B281" s="34"/>
      <c r="C281" s="34"/>
      <c r="D281" s="34"/>
      <c r="E281" s="34"/>
      <c r="F281" s="34"/>
      <c r="G281" s="33">
        <f>SUM(G209:H280)</f>
        <v>13369.645833333301</v>
      </c>
      <c r="H281" s="27"/>
      <c r="I281" s="33">
        <f>SUM(I209:J280)</f>
        <v>28269.645833333307</v>
      </c>
      <c r="J281" s="27"/>
      <c r="K281" s="27"/>
      <c r="L281" s="27"/>
      <c r="M281" s="3"/>
      <c r="N281" s="42" t="s">
        <v>38</v>
      </c>
      <c r="O281" s="42"/>
      <c r="P281" s="42"/>
      <c r="Q281" s="42"/>
      <c r="R281" s="42"/>
      <c r="S281" s="42"/>
      <c r="T281" s="41">
        <f>SUM(T209:U280)</f>
        <v>26373.000000000022</v>
      </c>
      <c r="U281" s="37"/>
      <c r="V281" s="41">
        <f>SUM(V209:W280)</f>
        <v>41273.000000000022</v>
      </c>
      <c r="W281" s="37"/>
      <c r="X281" s="37"/>
      <c r="Y281" s="37"/>
      <c r="Z281" s="3"/>
      <c r="AA281" s="51" t="s">
        <v>38</v>
      </c>
      <c r="AB281" s="51"/>
      <c r="AC281" s="51"/>
      <c r="AD281" s="51"/>
      <c r="AE281" s="51"/>
      <c r="AF281" s="51"/>
      <c r="AG281" s="49">
        <f>SUM(AG209:AH280)</f>
        <v>26038.817451652452</v>
      </c>
      <c r="AH281" s="45"/>
      <c r="AI281" s="49">
        <f>SUM(AI209:AJ280)</f>
        <v>40938.817451652707</v>
      </c>
      <c r="AJ281" s="45"/>
      <c r="AK281" s="45"/>
      <c r="AL281" s="45"/>
      <c r="AM281" s="3"/>
      <c r="AN281" s="59" t="s">
        <v>38</v>
      </c>
      <c r="AO281" s="59"/>
      <c r="AP281" s="59"/>
      <c r="AQ281" s="59"/>
      <c r="AR281" s="59"/>
      <c r="AS281" s="59"/>
      <c r="AT281" s="58">
        <f>SUM(AT209:AU280)</f>
        <v>17029.285207846271</v>
      </c>
      <c r="AU281" s="54"/>
      <c r="AV281" s="58">
        <f>SUM(AV209:AW280)</f>
        <v>31929.285207846118</v>
      </c>
      <c r="AW281" s="54"/>
      <c r="AX281" s="54"/>
      <c r="AY281" s="54"/>
    </row>
  </sheetData>
  <mergeCells count="6303">
    <mergeCell ref="A280:B280"/>
    <mergeCell ref="C280:D280"/>
    <mergeCell ref="AI281:AJ281"/>
    <mergeCell ref="AK281:AL281"/>
    <mergeCell ref="AV281:AW281"/>
    <mergeCell ref="AX281:AY281"/>
    <mergeCell ref="I281:J281"/>
    <mergeCell ref="K281:L281"/>
    <mergeCell ref="V281:W281"/>
    <mergeCell ref="X281:Y281"/>
    <mergeCell ref="AN280:AO280"/>
    <mergeCell ref="AP280:AQ280"/>
    <mergeCell ref="AR280:AS280"/>
    <mergeCell ref="AT280:AU280"/>
    <mergeCell ref="AV280:AW280"/>
    <mergeCell ref="AX280:AY280"/>
    <mergeCell ref="AA280:AB280"/>
    <mergeCell ref="AC280:AD280"/>
    <mergeCell ref="AE280:AF280"/>
    <mergeCell ref="AG280:AH280"/>
    <mergeCell ref="AI280:AJ280"/>
    <mergeCell ref="AK280:AL280"/>
    <mergeCell ref="N280:O280"/>
    <mergeCell ref="P280:Q280"/>
    <mergeCell ref="R280:S280"/>
    <mergeCell ref="T280:U280"/>
    <mergeCell ref="V280:W280"/>
    <mergeCell ref="X280:Y280"/>
    <mergeCell ref="E280:F280"/>
    <mergeCell ref="G280:H280"/>
    <mergeCell ref="I280:J280"/>
    <mergeCell ref="K280:L280"/>
    <mergeCell ref="AN279:AO279"/>
    <mergeCell ref="AP279:AQ279"/>
    <mergeCell ref="AR279:AS279"/>
    <mergeCell ref="AT279:AU279"/>
    <mergeCell ref="AV279:AW279"/>
    <mergeCell ref="AX279:AY279"/>
    <mergeCell ref="AA279:AB279"/>
    <mergeCell ref="AC279:AD279"/>
    <mergeCell ref="AE279:AF279"/>
    <mergeCell ref="AG279:AH279"/>
    <mergeCell ref="AI279:AJ279"/>
    <mergeCell ref="AK279:AL279"/>
    <mergeCell ref="N279:O279"/>
    <mergeCell ref="P279:Q279"/>
    <mergeCell ref="R279:S279"/>
    <mergeCell ref="T279:U279"/>
    <mergeCell ref="V279:W279"/>
    <mergeCell ref="X279:Y279"/>
    <mergeCell ref="A279:B279"/>
    <mergeCell ref="C279:D279"/>
    <mergeCell ref="E279:F279"/>
    <mergeCell ref="G279:H279"/>
    <mergeCell ref="I279:J279"/>
    <mergeCell ref="K279:L279"/>
    <mergeCell ref="AN278:AO278"/>
    <mergeCell ref="AP278:AQ278"/>
    <mergeCell ref="AR278:AS278"/>
    <mergeCell ref="AT278:AU278"/>
    <mergeCell ref="AV278:AW278"/>
    <mergeCell ref="AX278:AY278"/>
    <mergeCell ref="AA278:AB278"/>
    <mergeCell ref="AC278:AD278"/>
    <mergeCell ref="AE278:AF278"/>
    <mergeCell ref="AG278:AH278"/>
    <mergeCell ref="AI278:AJ278"/>
    <mergeCell ref="AK278:AL278"/>
    <mergeCell ref="N278:O278"/>
    <mergeCell ref="P278:Q278"/>
    <mergeCell ref="R278:S278"/>
    <mergeCell ref="T278:U278"/>
    <mergeCell ref="V278:W278"/>
    <mergeCell ref="X278:Y278"/>
    <mergeCell ref="A278:B278"/>
    <mergeCell ref="C278:D278"/>
    <mergeCell ref="E278:F278"/>
    <mergeCell ref="G278:H278"/>
    <mergeCell ref="I278:J278"/>
    <mergeCell ref="K278:L278"/>
    <mergeCell ref="P276:Q276"/>
    <mergeCell ref="R276:S276"/>
    <mergeCell ref="T276:U276"/>
    <mergeCell ref="V276:W276"/>
    <mergeCell ref="X276:Y276"/>
    <mergeCell ref="A276:B276"/>
    <mergeCell ref="C276:D276"/>
    <mergeCell ref="E276:F276"/>
    <mergeCell ref="G276:H276"/>
    <mergeCell ref="I276:J276"/>
    <mergeCell ref="K276:L276"/>
    <mergeCell ref="AN277:AO277"/>
    <mergeCell ref="AP277:AQ277"/>
    <mergeCell ref="AR277:AS277"/>
    <mergeCell ref="AT277:AU277"/>
    <mergeCell ref="AV277:AW277"/>
    <mergeCell ref="AX277:AY277"/>
    <mergeCell ref="AA277:AB277"/>
    <mergeCell ref="AC277:AD277"/>
    <mergeCell ref="AE277:AF277"/>
    <mergeCell ref="AG277:AH277"/>
    <mergeCell ref="AI277:AJ277"/>
    <mergeCell ref="AK277:AL277"/>
    <mergeCell ref="N277:O277"/>
    <mergeCell ref="P277:Q277"/>
    <mergeCell ref="R277:S277"/>
    <mergeCell ref="T277:U277"/>
    <mergeCell ref="V277:W277"/>
    <mergeCell ref="X277:Y277"/>
    <mergeCell ref="AX275:AY275"/>
    <mergeCell ref="AA275:AB275"/>
    <mergeCell ref="AC275:AD275"/>
    <mergeCell ref="AE275:AF275"/>
    <mergeCell ref="AG275:AH275"/>
    <mergeCell ref="AI275:AJ275"/>
    <mergeCell ref="AK275:AL275"/>
    <mergeCell ref="N275:O275"/>
    <mergeCell ref="P275:Q275"/>
    <mergeCell ref="R275:S275"/>
    <mergeCell ref="T275:U275"/>
    <mergeCell ref="V275:W275"/>
    <mergeCell ref="X275:Y275"/>
    <mergeCell ref="A277:B277"/>
    <mergeCell ref="C277:D277"/>
    <mergeCell ref="E277:F277"/>
    <mergeCell ref="G277:H277"/>
    <mergeCell ref="I277:J277"/>
    <mergeCell ref="K277:L277"/>
    <mergeCell ref="AN276:AO276"/>
    <mergeCell ref="AP276:AQ276"/>
    <mergeCell ref="AR276:AS276"/>
    <mergeCell ref="AT276:AU276"/>
    <mergeCell ref="AV276:AW276"/>
    <mergeCell ref="AX276:AY276"/>
    <mergeCell ref="AA276:AB276"/>
    <mergeCell ref="AC276:AD276"/>
    <mergeCell ref="AE276:AF276"/>
    <mergeCell ref="AG276:AH276"/>
    <mergeCell ref="AI276:AJ276"/>
    <mergeCell ref="AK276:AL276"/>
    <mergeCell ref="N276:O276"/>
    <mergeCell ref="N274:O274"/>
    <mergeCell ref="P274:Q274"/>
    <mergeCell ref="R274:S274"/>
    <mergeCell ref="T274:U274"/>
    <mergeCell ref="V274:W274"/>
    <mergeCell ref="X274:Y274"/>
    <mergeCell ref="A274:B274"/>
    <mergeCell ref="C274:D274"/>
    <mergeCell ref="E274:F274"/>
    <mergeCell ref="G274:H274"/>
    <mergeCell ref="I274:J274"/>
    <mergeCell ref="K274:L274"/>
    <mergeCell ref="AN275:AO275"/>
    <mergeCell ref="AP275:AQ275"/>
    <mergeCell ref="AR275:AS275"/>
    <mergeCell ref="AT275:AU275"/>
    <mergeCell ref="AV275:AW275"/>
    <mergeCell ref="AV273:AW273"/>
    <mergeCell ref="AX273:AY273"/>
    <mergeCell ref="AA273:AB273"/>
    <mergeCell ref="AC273:AD273"/>
    <mergeCell ref="AE273:AF273"/>
    <mergeCell ref="AG273:AH273"/>
    <mergeCell ref="AI273:AJ273"/>
    <mergeCell ref="AK273:AL273"/>
    <mergeCell ref="N273:O273"/>
    <mergeCell ref="P273:Q273"/>
    <mergeCell ref="R273:S273"/>
    <mergeCell ref="T273:U273"/>
    <mergeCell ref="V273:W273"/>
    <mergeCell ref="X273:Y273"/>
    <mergeCell ref="A275:B275"/>
    <mergeCell ref="C275:D275"/>
    <mergeCell ref="E275:F275"/>
    <mergeCell ref="G275:H275"/>
    <mergeCell ref="I275:J275"/>
    <mergeCell ref="K275:L275"/>
    <mergeCell ref="AN274:AO274"/>
    <mergeCell ref="AP274:AQ274"/>
    <mergeCell ref="AR274:AS274"/>
    <mergeCell ref="AT274:AU274"/>
    <mergeCell ref="AV274:AW274"/>
    <mergeCell ref="AX274:AY274"/>
    <mergeCell ref="AA274:AB274"/>
    <mergeCell ref="AC274:AD274"/>
    <mergeCell ref="AE274:AF274"/>
    <mergeCell ref="AG274:AH274"/>
    <mergeCell ref="AI274:AJ274"/>
    <mergeCell ref="AK274:AL274"/>
    <mergeCell ref="AK272:AL272"/>
    <mergeCell ref="N272:O272"/>
    <mergeCell ref="P272:Q272"/>
    <mergeCell ref="R272:S272"/>
    <mergeCell ref="T272:U272"/>
    <mergeCell ref="V272:W272"/>
    <mergeCell ref="X272:Y272"/>
    <mergeCell ref="A272:B272"/>
    <mergeCell ref="C272:D272"/>
    <mergeCell ref="E272:F272"/>
    <mergeCell ref="G272:H272"/>
    <mergeCell ref="I272:J272"/>
    <mergeCell ref="K272:L272"/>
    <mergeCell ref="AN273:AO273"/>
    <mergeCell ref="AP273:AQ273"/>
    <mergeCell ref="AR273:AS273"/>
    <mergeCell ref="AT273:AU273"/>
    <mergeCell ref="AT271:AU271"/>
    <mergeCell ref="AV271:AW271"/>
    <mergeCell ref="AX271:AY271"/>
    <mergeCell ref="AA271:AB271"/>
    <mergeCell ref="AC271:AD271"/>
    <mergeCell ref="AE271:AF271"/>
    <mergeCell ref="AG271:AH271"/>
    <mergeCell ref="AI271:AJ271"/>
    <mergeCell ref="AK271:AL271"/>
    <mergeCell ref="N271:O271"/>
    <mergeCell ref="P271:Q271"/>
    <mergeCell ref="R271:S271"/>
    <mergeCell ref="T271:U271"/>
    <mergeCell ref="V271:W271"/>
    <mergeCell ref="X271:Y271"/>
    <mergeCell ref="A273:B273"/>
    <mergeCell ref="C273:D273"/>
    <mergeCell ref="E273:F273"/>
    <mergeCell ref="G273:H273"/>
    <mergeCell ref="I273:J273"/>
    <mergeCell ref="K273:L273"/>
    <mergeCell ref="AN272:AO272"/>
    <mergeCell ref="AP272:AQ272"/>
    <mergeCell ref="AR272:AS272"/>
    <mergeCell ref="AT272:AU272"/>
    <mergeCell ref="AV272:AW272"/>
    <mergeCell ref="AX272:AY272"/>
    <mergeCell ref="AA272:AB272"/>
    <mergeCell ref="AC272:AD272"/>
    <mergeCell ref="AE272:AF272"/>
    <mergeCell ref="AG272:AH272"/>
    <mergeCell ref="AI272:AJ272"/>
    <mergeCell ref="AI270:AJ270"/>
    <mergeCell ref="AK270:AL270"/>
    <mergeCell ref="N270:O270"/>
    <mergeCell ref="P270:Q270"/>
    <mergeCell ref="R270:S270"/>
    <mergeCell ref="T270:U270"/>
    <mergeCell ref="V270:W270"/>
    <mergeCell ref="X270:Y270"/>
    <mergeCell ref="A270:B270"/>
    <mergeCell ref="C270:D270"/>
    <mergeCell ref="E270:F270"/>
    <mergeCell ref="G270:H270"/>
    <mergeCell ref="I270:J270"/>
    <mergeCell ref="K270:L270"/>
    <mergeCell ref="AN271:AO271"/>
    <mergeCell ref="AP271:AQ271"/>
    <mergeCell ref="AR271:AS271"/>
    <mergeCell ref="AR269:AS269"/>
    <mergeCell ref="AT269:AU269"/>
    <mergeCell ref="AV269:AW269"/>
    <mergeCell ref="AX269:AY269"/>
    <mergeCell ref="AA269:AB269"/>
    <mergeCell ref="AC269:AD269"/>
    <mergeCell ref="AE269:AF269"/>
    <mergeCell ref="AG269:AH269"/>
    <mergeCell ref="AI269:AJ269"/>
    <mergeCell ref="AK269:AL269"/>
    <mergeCell ref="N269:O269"/>
    <mergeCell ref="P269:Q269"/>
    <mergeCell ref="R269:S269"/>
    <mergeCell ref="T269:U269"/>
    <mergeCell ref="V269:W269"/>
    <mergeCell ref="X269:Y269"/>
    <mergeCell ref="A271:B271"/>
    <mergeCell ref="C271:D271"/>
    <mergeCell ref="E271:F271"/>
    <mergeCell ref="G271:H271"/>
    <mergeCell ref="I271:J271"/>
    <mergeCell ref="K271:L271"/>
    <mergeCell ref="AN270:AO270"/>
    <mergeCell ref="AP270:AQ270"/>
    <mergeCell ref="AR270:AS270"/>
    <mergeCell ref="AT270:AU270"/>
    <mergeCell ref="AV270:AW270"/>
    <mergeCell ref="AX270:AY270"/>
    <mergeCell ref="AA270:AB270"/>
    <mergeCell ref="AC270:AD270"/>
    <mergeCell ref="AE270:AF270"/>
    <mergeCell ref="AG270:AH270"/>
    <mergeCell ref="A269:B269"/>
    <mergeCell ref="C269:D269"/>
    <mergeCell ref="E269:F269"/>
    <mergeCell ref="G269:H269"/>
    <mergeCell ref="I269:J269"/>
    <mergeCell ref="K269:L269"/>
    <mergeCell ref="AN268:AO268"/>
    <mergeCell ref="AP268:AQ268"/>
    <mergeCell ref="AR268:AS268"/>
    <mergeCell ref="AT268:AU268"/>
    <mergeCell ref="AV268:AW268"/>
    <mergeCell ref="AX268:AY268"/>
    <mergeCell ref="AA268:AB268"/>
    <mergeCell ref="AC268:AD268"/>
    <mergeCell ref="AE268:AF268"/>
    <mergeCell ref="AG268:AH268"/>
    <mergeCell ref="AI268:AJ268"/>
    <mergeCell ref="AK268:AL268"/>
    <mergeCell ref="N268:O268"/>
    <mergeCell ref="P268:Q268"/>
    <mergeCell ref="R268:S268"/>
    <mergeCell ref="T268:U268"/>
    <mergeCell ref="V268:W268"/>
    <mergeCell ref="X268:Y268"/>
    <mergeCell ref="A268:B268"/>
    <mergeCell ref="C268:D268"/>
    <mergeCell ref="E268:F268"/>
    <mergeCell ref="G268:H268"/>
    <mergeCell ref="I268:J268"/>
    <mergeCell ref="K268:L268"/>
    <mergeCell ref="AN269:AO269"/>
    <mergeCell ref="AP269:AQ269"/>
    <mergeCell ref="P266:Q266"/>
    <mergeCell ref="R266:S266"/>
    <mergeCell ref="T266:U266"/>
    <mergeCell ref="V266:W266"/>
    <mergeCell ref="X266:Y266"/>
    <mergeCell ref="A266:B266"/>
    <mergeCell ref="C266:D266"/>
    <mergeCell ref="E266:F266"/>
    <mergeCell ref="G266:H266"/>
    <mergeCell ref="I266:J266"/>
    <mergeCell ref="K266:L266"/>
    <mergeCell ref="AN267:AO267"/>
    <mergeCell ref="AP267:AQ267"/>
    <mergeCell ref="AR267:AS267"/>
    <mergeCell ref="AT267:AU267"/>
    <mergeCell ref="AV267:AW267"/>
    <mergeCell ref="AX267:AY267"/>
    <mergeCell ref="AA267:AB267"/>
    <mergeCell ref="AC267:AD267"/>
    <mergeCell ref="AE267:AF267"/>
    <mergeCell ref="AG267:AH267"/>
    <mergeCell ref="AI267:AJ267"/>
    <mergeCell ref="AK267:AL267"/>
    <mergeCell ref="N267:O267"/>
    <mergeCell ref="P267:Q267"/>
    <mergeCell ref="R267:S267"/>
    <mergeCell ref="T267:U267"/>
    <mergeCell ref="V267:W267"/>
    <mergeCell ref="X267:Y267"/>
    <mergeCell ref="AX265:AY265"/>
    <mergeCell ref="AA265:AB265"/>
    <mergeCell ref="AC265:AD265"/>
    <mergeCell ref="AE265:AF265"/>
    <mergeCell ref="AG265:AH265"/>
    <mergeCell ref="AI265:AJ265"/>
    <mergeCell ref="AK265:AL265"/>
    <mergeCell ref="N265:O265"/>
    <mergeCell ref="P265:Q265"/>
    <mergeCell ref="R265:S265"/>
    <mergeCell ref="T265:U265"/>
    <mergeCell ref="V265:W265"/>
    <mergeCell ref="X265:Y265"/>
    <mergeCell ref="A267:B267"/>
    <mergeCell ref="C267:D267"/>
    <mergeCell ref="E267:F267"/>
    <mergeCell ref="G267:H267"/>
    <mergeCell ref="I267:J267"/>
    <mergeCell ref="K267:L267"/>
    <mergeCell ref="AN266:AO266"/>
    <mergeCell ref="AP266:AQ266"/>
    <mergeCell ref="AR266:AS266"/>
    <mergeCell ref="AT266:AU266"/>
    <mergeCell ref="AV266:AW266"/>
    <mergeCell ref="AX266:AY266"/>
    <mergeCell ref="AA266:AB266"/>
    <mergeCell ref="AC266:AD266"/>
    <mergeCell ref="AE266:AF266"/>
    <mergeCell ref="AG266:AH266"/>
    <mergeCell ref="AI266:AJ266"/>
    <mergeCell ref="AK266:AL266"/>
    <mergeCell ref="N266:O266"/>
    <mergeCell ref="N264:O264"/>
    <mergeCell ref="P264:Q264"/>
    <mergeCell ref="R264:S264"/>
    <mergeCell ref="T264:U264"/>
    <mergeCell ref="V264:W264"/>
    <mergeCell ref="X264:Y264"/>
    <mergeCell ref="A264:B264"/>
    <mergeCell ref="C264:D264"/>
    <mergeCell ref="E264:F264"/>
    <mergeCell ref="G264:H264"/>
    <mergeCell ref="I264:J264"/>
    <mergeCell ref="K264:L264"/>
    <mergeCell ref="AN265:AO265"/>
    <mergeCell ref="AP265:AQ265"/>
    <mergeCell ref="AR265:AS265"/>
    <mergeCell ref="AT265:AU265"/>
    <mergeCell ref="AV265:AW265"/>
    <mergeCell ref="AV263:AW263"/>
    <mergeCell ref="AX263:AY263"/>
    <mergeCell ref="AA263:AB263"/>
    <mergeCell ref="AC263:AD263"/>
    <mergeCell ref="AE263:AF263"/>
    <mergeCell ref="AG263:AH263"/>
    <mergeCell ref="AI263:AJ263"/>
    <mergeCell ref="AK263:AL263"/>
    <mergeCell ref="N263:O263"/>
    <mergeCell ref="P263:Q263"/>
    <mergeCell ref="R263:S263"/>
    <mergeCell ref="T263:U263"/>
    <mergeCell ref="V263:W263"/>
    <mergeCell ref="X263:Y263"/>
    <mergeCell ref="A265:B265"/>
    <mergeCell ref="C265:D265"/>
    <mergeCell ref="E265:F265"/>
    <mergeCell ref="G265:H265"/>
    <mergeCell ref="I265:J265"/>
    <mergeCell ref="K265:L265"/>
    <mergeCell ref="AN264:AO264"/>
    <mergeCell ref="AP264:AQ264"/>
    <mergeCell ref="AR264:AS264"/>
    <mergeCell ref="AT264:AU264"/>
    <mergeCell ref="AV264:AW264"/>
    <mergeCell ref="AX264:AY264"/>
    <mergeCell ref="AA264:AB264"/>
    <mergeCell ref="AC264:AD264"/>
    <mergeCell ref="AE264:AF264"/>
    <mergeCell ref="AG264:AH264"/>
    <mergeCell ref="AI264:AJ264"/>
    <mergeCell ref="AK264:AL264"/>
    <mergeCell ref="AK262:AL262"/>
    <mergeCell ref="N262:O262"/>
    <mergeCell ref="P262:Q262"/>
    <mergeCell ref="R262:S262"/>
    <mergeCell ref="T262:U262"/>
    <mergeCell ref="V262:W262"/>
    <mergeCell ref="X262:Y262"/>
    <mergeCell ref="A262:B262"/>
    <mergeCell ref="C262:D262"/>
    <mergeCell ref="E262:F262"/>
    <mergeCell ref="G262:H262"/>
    <mergeCell ref="I262:J262"/>
    <mergeCell ref="K262:L262"/>
    <mergeCell ref="AN263:AO263"/>
    <mergeCell ref="AP263:AQ263"/>
    <mergeCell ref="AR263:AS263"/>
    <mergeCell ref="AT263:AU263"/>
    <mergeCell ref="AT261:AU261"/>
    <mergeCell ref="AV261:AW261"/>
    <mergeCell ref="AX261:AY261"/>
    <mergeCell ref="AA261:AB261"/>
    <mergeCell ref="AC261:AD261"/>
    <mergeCell ref="AE261:AF261"/>
    <mergeCell ref="AG261:AH261"/>
    <mergeCell ref="AI261:AJ261"/>
    <mergeCell ref="AK261:AL261"/>
    <mergeCell ref="N261:O261"/>
    <mergeCell ref="P261:Q261"/>
    <mergeCell ref="R261:S261"/>
    <mergeCell ref="T261:U261"/>
    <mergeCell ref="V261:W261"/>
    <mergeCell ref="X261:Y261"/>
    <mergeCell ref="A263:B263"/>
    <mergeCell ref="C263:D263"/>
    <mergeCell ref="E263:F263"/>
    <mergeCell ref="G263:H263"/>
    <mergeCell ref="I263:J263"/>
    <mergeCell ref="K263:L263"/>
    <mergeCell ref="AN262:AO262"/>
    <mergeCell ref="AP262:AQ262"/>
    <mergeCell ref="AR262:AS262"/>
    <mergeCell ref="AT262:AU262"/>
    <mergeCell ref="AV262:AW262"/>
    <mergeCell ref="AX262:AY262"/>
    <mergeCell ref="AA262:AB262"/>
    <mergeCell ref="AC262:AD262"/>
    <mergeCell ref="AE262:AF262"/>
    <mergeCell ref="AG262:AH262"/>
    <mergeCell ref="AI262:AJ262"/>
    <mergeCell ref="AI260:AJ260"/>
    <mergeCell ref="AK260:AL260"/>
    <mergeCell ref="N260:O260"/>
    <mergeCell ref="P260:Q260"/>
    <mergeCell ref="R260:S260"/>
    <mergeCell ref="T260:U260"/>
    <mergeCell ref="V260:W260"/>
    <mergeCell ref="X260:Y260"/>
    <mergeCell ref="A260:B260"/>
    <mergeCell ref="C260:D260"/>
    <mergeCell ref="E260:F260"/>
    <mergeCell ref="G260:H260"/>
    <mergeCell ref="I260:J260"/>
    <mergeCell ref="K260:L260"/>
    <mergeCell ref="AN261:AO261"/>
    <mergeCell ref="AP261:AQ261"/>
    <mergeCell ref="AR261:AS261"/>
    <mergeCell ref="AR259:AS259"/>
    <mergeCell ref="AT259:AU259"/>
    <mergeCell ref="AV259:AW259"/>
    <mergeCell ref="AX259:AY259"/>
    <mergeCell ref="AA259:AB259"/>
    <mergeCell ref="AC259:AD259"/>
    <mergeCell ref="AE259:AF259"/>
    <mergeCell ref="AG259:AH259"/>
    <mergeCell ref="AI259:AJ259"/>
    <mergeCell ref="AK259:AL259"/>
    <mergeCell ref="N259:O259"/>
    <mergeCell ref="P259:Q259"/>
    <mergeCell ref="R259:S259"/>
    <mergeCell ref="T259:U259"/>
    <mergeCell ref="V259:W259"/>
    <mergeCell ref="X259:Y259"/>
    <mergeCell ref="A261:B261"/>
    <mergeCell ref="C261:D261"/>
    <mergeCell ref="E261:F261"/>
    <mergeCell ref="G261:H261"/>
    <mergeCell ref="I261:J261"/>
    <mergeCell ref="K261:L261"/>
    <mergeCell ref="AN260:AO260"/>
    <mergeCell ref="AP260:AQ260"/>
    <mergeCell ref="AR260:AS260"/>
    <mergeCell ref="AT260:AU260"/>
    <mergeCell ref="AV260:AW260"/>
    <mergeCell ref="AX260:AY260"/>
    <mergeCell ref="AA260:AB260"/>
    <mergeCell ref="AC260:AD260"/>
    <mergeCell ref="AE260:AF260"/>
    <mergeCell ref="AG260:AH260"/>
    <mergeCell ref="A259:B259"/>
    <mergeCell ref="C259:D259"/>
    <mergeCell ref="E259:F259"/>
    <mergeCell ref="G259:H259"/>
    <mergeCell ref="I259:J259"/>
    <mergeCell ref="K259:L259"/>
    <mergeCell ref="AN258:AO258"/>
    <mergeCell ref="AP258:AQ258"/>
    <mergeCell ref="AR258:AS258"/>
    <mergeCell ref="AT258:AU258"/>
    <mergeCell ref="AV258:AW258"/>
    <mergeCell ref="AX258:AY258"/>
    <mergeCell ref="AA258:AB258"/>
    <mergeCell ref="AC258:AD258"/>
    <mergeCell ref="AE258:AF258"/>
    <mergeCell ref="AG258:AH258"/>
    <mergeCell ref="AI258:AJ258"/>
    <mergeCell ref="AK258:AL258"/>
    <mergeCell ref="N258:O258"/>
    <mergeCell ref="P258:Q258"/>
    <mergeCell ref="R258:S258"/>
    <mergeCell ref="T258:U258"/>
    <mergeCell ref="V258:W258"/>
    <mergeCell ref="X258:Y258"/>
    <mergeCell ref="A258:B258"/>
    <mergeCell ref="C258:D258"/>
    <mergeCell ref="E258:F258"/>
    <mergeCell ref="G258:H258"/>
    <mergeCell ref="I258:J258"/>
    <mergeCell ref="K258:L258"/>
    <mergeCell ref="AN259:AO259"/>
    <mergeCell ref="AP259:AQ259"/>
    <mergeCell ref="P256:Q256"/>
    <mergeCell ref="R256:S256"/>
    <mergeCell ref="T256:U256"/>
    <mergeCell ref="V256:W256"/>
    <mergeCell ref="X256:Y256"/>
    <mergeCell ref="A256:B256"/>
    <mergeCell ref="C256:D256"/>
    <mergeCell ref="E256:F256"/>
    <mergeCell ref="G256:H256"/>
    <mergeCell ref="I256:J256"/>
    <mergeCell ref="K256:L256"/>
    <mergeCell ref="AN257:AO257"/>
    <mergeCell ref="AP257:AQ257"/>
    <mergeCell ref="AR257:AS257"/>
    <mergeCell ref="AT257:AU257"/>
    <mergeCell ref="AV257:AW257"/>
    <mergeCell ref="AX257:AY257"/>
    <mergeCell ref="AA257:AB257"/>
    <mergeCell ref="AC257:AD257"/>
    <mergeCell ref="AE257:AF257"/>
    <mergeCell ref="AG257:AH257"/>
    <mergeCell ref="AI257:AJ257"/>
    <mergeCell ref="AK257:AL257"/>
    <mergeCell ref="N257:O257"/>
    <mergeCell ref="P257:Q257"/>
    <mergeCell ref="R257:S257"/>
    <mergeCell ref="T257:U257"/>
    <mergeCell ref="V257:W257"/>
    <mergeCell ref="X257:Y257"/>
    <mergeCell ref="AX255:AY255"/>
    <mergeCell ref="AA255:AB255"/>
    <mergeCell ref="AC255:AD255"/>
    <mergeCell ref="AE255:AF255"/>
    <mergeCell ref="AG255:AH255"/>
    <mergeCell ref="AI255:AJ255"/>
    <mergeCell ref="AK255:AL255"/>
    <mergeCell ref="N255:O255"/>
    <mergeCell ref="P255:Q255"/>
    <mergeCell ref="R255:S255"/>
    <mergeCell ref="T255:U255"/>
    <mergeCell ref="V255:W255"/>
    <mergeCell ref="X255:Y255"/>
    <mergeCell ref="A257:B257"/>
    <mergeCell ref="C257:D257"/>
    <mergeCell ref="E257:F257"/>
    <mergeCell ref="G257:H257"/>
    <mergeCell ref="I257:J257"/>
    <mergeCell ref="K257:L257"/>
    <mergeCell ref="AN256:AO256"/>
    <mergeCell ref="AP256:AQ256"/>
    <mergeCell ref="AR256:AS256"/>
    <mergeCell ref="AT256:AU256"/>
    <mergeCell ref="AV256:AW256"/>
    <mergeCell ref="AX256:AY256"/>
    <mergeCell ref="AA256:AB256"/>
    <mergeCell ref="AC256:AD256"/>
    <mergeCell ref="AE256:AF256"/>
    <mergeCell ref="AG256:AH256"/>
    <mergeCell ref="AI256:AJ256"/>
    <mergeCell ref="AK256:AL256"/>
    <mergeCell ref="N256:O256"/>
    <mergeCell ref="N254:O254"/>
    <mergeCell ref="P254:Q254"/>
    <mergeCell ref="R254:S254"/>
    <mergeCell ref="T254:U254"/>
    <mergeCell ref="V254:W254"/>
    <mergeCell ref="X254:Y254"/>
    <mergeCell ref="A254:B254"/>
    <mergeCell ref="C254:D254"/>
    <mergeCell ref="E254:F254"/>
    <mergeCell ref="G254:H254"/>
    <mergeCell ref="I254:J254"/>
    <mergeCell ref="K254:L254"/>
    <mergeCell ref="AN255:AO255"/>
    <mergeCell ref="AP255:AQ255"/>
    <mergeCell ref="AR255:AS255"/>
    <mergeCell ref="AT255:AU255"/>
    <mergeCell ref="AV255:AW255"/>
    <mergeCell ref="AV253:AW253"/>
    <mergeCell ref="AX253:AY253"/>
    <mergeCell ref="AA253:AB253"/>
    <mergeCell ref="AC253:AD253"/>
    <mergeCell ref="AE253:AF253"/>
    <mergeCell ref="AG253:AH253"/>
    <mergeCell ref="AI253:AJ253"/>
    <mergeCell ref="AK253:AL253"/>
    <mergeCell ref="N253:O253"/>
    <mergeCell ref="P253:Q253"/>
    <mergeCell ref="R253:S253"/>
    <mergeCell ref="T253:U253"/>
    <mergeCell ref="V253:W253"/>
    <mergeCell ref="X253:Y253"/>
    <mergeCell ref="A255:B255"/>
    <mergeCell ref="C255:D255"/>
    <mergeCell ref="E255:F255"/>
    <mergeCell ref="G255:H255"/>
    <mergeCell ref="I255:J255"/>
    <mergeCell ref="K255:L255"/>
    <mergeCell ref="AN254:AO254"/>
    <mergeCell ref="AP254:AQ254"/>
    <mergeCell ref="AR254:AS254"/>
    <mergeCell ref="AT254:AU254"/>
    <mergeCell ref="AV254:AW254"/>
    <mergeCell ref="AX254:AY254"/>
    <mergeCell ref="AA254:AB254"/>
    <mergeCell ref="AC254:AD254"/>
    <mergeCell ref="AE254:AF254"/>
    <mergeCell ref="AG254:AH254"/>
    <mergeCell ref="AI254:AJ254"/>
    <mergeCell ref="AK254:AL254"/>
    <mergeCell ref="AK252:AL252"/>
    <mergeCell ref="N252:O252"/>
    <mergeCell ref="P252:Q252"/>
    <mergeCell ref="R252:S252"/>
    <mergeCell ref="T252:U252"/>
    <mergeCell ref="V252:W252"/>
    <mergeCell ref="X252:Y252"/>
    <mergeCell ref="A252:B252"/>
    <mergeCell ref="C252:D252"/>
    <mergeCell ref="E252:F252"/>
    <mergeCell ref="G252:H252"/>
    <mergeCell ref="I252:J252"/>
    <mergeCell ref="K252:L252"/>
    <mergeCell ref="AN253:AO253"/>
    <mergeCell ref="AP253:AQ253"/>
    <mergeCell ref="AR253:AS253"/>
    <mergeCell ref="AT253:AU253"/>
    <mergeCell ref="AT251:AU251"/>
    <mergeCell ref="AV251:AW251"/>
    <mergeCell ref="AX251:AY251"/>
    <mergeCell ref="AA251:AB251"/>
    <mergeCell ref="AC251:AD251"/>
    <mergeCell ref="AE251:AF251"/>
    <mergeCell ref="AG251:AH251"/>
    <mergeCell ref="AI251:AJ251"/>
    <mergeCell ref="AK251:AL251"/>
    <mergeCell ref="N251:O251"/>
    <mergeCell ref="P251:Q251"/>
    <mergeCell ref="R251:S251"/>
    <mergeCell ref="T251:U251"/>
    <mergeCell ref="V251:W251"/>
    <mergeCell ref="X251:Y251"/>
    <mergeCell ref="A253:B253"/>
    <mergeCell ref="C253:D253"/>
    <mergeCell ref="E253:F253"/>
    <mergeCell ref="G253:H253"/>
    <mergeCell ref="I253:J253"/>
    <mergeCell ref="K253:L253"/>
    <mergeCell ref="AN252:AO252"/>
    <mergeCell ref="AP252:AQ252"/>
    <mergeCell ref="AR252:AS252"/>
    <mergeCell ref="AT252:AU252"/>
    <mergeCell ref="AV252:AW252"/>
    <mergeCell ref="AX252:AY252"/>
    <mergeCell ref="AA252:AB252"/>
    <mergeCell ref="AC252:AD252"/>
    <mergeCell ref="AE252:AF252"/>
    <mergeCell ref="AG252:AH252"/>
    <mergeCell ref="AI252:AJ252"/>
    <mergeCell ref="AI250:AJ250"/>
    <mergeCell ref="AK250:AL250"/>
    <mergeCell ref="N250:O250"/>
    <mergeCell ref="P250:Q250"/>
    <mergeCell ref="R250:S250"/>
    <mergeCell ref="T250:U250"/>
    <mergeCell ref="V250:W250"/>
    <mergeCell ref="X250:Y250"/>
    <mergeCell ref="A250:B250"/>
    <mergeCell ref="C250:D250"/>
    <mergeCell ref="E250:F250"/>
    <mergeCell ref="G250:H250"/>
    <mergeCell ref="I250:J250"/>
    <mergeCell ref="K250:L250"/>
    <mergeCell ref="AN251:AO251"/>
    <mergeCell ref="AP251:AQ251"/>
    <mergeCell ref="AR251:AS251"/>
    <mergeCell ref="AR249:AS249"/>
    <mergeCell ref="AT249:AU249"/>
    <mergeCell ref="AV249:AW249"/>
    <mergeCell ref="AX249:AY249"/>
    <mergeCell ref="AA249:AB249"/>
    <mergeCell ref="AC249:AD249"/>
    <mergeCell ref="AE249:AF249"/>
    <mergeCell ref="AG249:AH249"/>
    <mergeCell ref="AI249:AJ249"/>
    <mergeCell ref="AK249:AL249"/>
    <mergeCell ref="N249:O249"/>
    <mergeCell ref="P249:Q249"/>
    <mergeCell ref="R249:S249"/>
    <mergeCell ref="T249:U249"/>
    <mergeCell ref="V249:W249"/>
    <mergeCell ref="X249:Y249"/>
    <mergeCell ref="A251:B251"/>
    <mergeCell ref="C251:D251"/>
    <mergeCell ref="E251:F251"/>
    <mergeCell ref="G251:H251"/>
    <mergeCell ref="I251:J251"/>
    <mergeCell ref="K251:L251"/>
    <mergeCell ref="AN250:AO250"/>
    <mergeCell ref="AP250:AQ250"/>
    <mergeCell ref="AR250:AS250"/>
    <mergeCell ref="AT250:AU250"/>
    <mergeCell ref="AV250:AW250"/>
    <mergeCell ref="AX250:AY250"/>
    <mergeCell ref="AA250:AB250"/>
    <mergeCell ref="AC250:AD250"/>
    <mergeCell ref="AE250:AF250"/>
    <mergeCell ref="AG250:AH250"/>
    <mergeCell ref="A249:B249"/>
    <mergeCell ref="C249:D249"/>
    <mergeCell ref="E249:F249"/>
    <mergeCell ref="G249:H249"/>
    <mergeCell ref="I249:J249"/>
    <mergeCell ref="K249:L249"/>
    <mergeCell ref="AN248:AO248"/>
    <mergeCell ref="AP248:AQ248"/>
    <mergeCell ref="AR248:AS248"/>
    <mergeCell ref="AT248:AU248"/>
    <mergeCell ref="AV248:AW248"/>
    <mergeCell ref="AX248:AY248"/>
    <mergeCell ref="AA248:AB248"/>
    <mergeCell ref="AC248:AD248"/>
    <mergeCell ref="AE248:AF248"/>
    <mergeCell ref="AG248:AH248"/>
    <mergeCell ref="AI248:AJ248"/>
    <mergeCell ref="AK248:AL248"/>
    <mergeCell ref="N248:O248"/>
    <mergeCell ref="P248:Q248"/>
    <mergeCell ref="R248:S248"/>
    <mergeCell ref="T248:U248"/>
    <mergeCell ref="V248:W248"/>
    <mergeCell ref="X248:Y248"/>
    <mergeCell ref="A248:B248"/>
    <mergeCell ref="C248:D248"/>
    <mergeCell ref="E248:F248"/>
    <mergeCell ref="G248:H248"/>
    <mergeCell ref="I248:J248"/>
    <mergeCell ref="K248:L248"/>
    <mergeCell ref="AN249:AO249"/>
    <mergeCell ref="AP249:AQ249"/>
    <mergeCell ref="P246:Q246"/>
    <mergeCell ref="R246:S246"/>
    <mergeCell ref="T246:U246"/>
    <mergeCell ref="V246:W246"/>
    <mergeCell ref="X246:Y246"/>
    <mergeCell ref="A246:B246"/>
    <mergeCell ref="C246:D246"/>
    <mergeCell ref="E246:F246"/>
    <mergeCell ref="G246:H246"/>
    <mergeCell ref="I246:J246"/>
    <mergeCell ref="K246:L246"/>
    <mergeCell ref="AN247:AO247"/>
    <mergeCell ref="AP247:AQ247"/>
    <mergeCell ref="AR247:AS247"/>
    <mergeCell ref="AT247:AU247"/>
    <mergeCell ref="AV247:AW247"/>
    <mergeCell ref="AX247:AY247"/>
    <mergeCell ref="AA247:AB247"/>
    <mergeCell ref="AC247:AD247"/>
    <mergeCell ref="AE247:AF247"/>
    <mergeCell ref="AG247:AH247"/>
    <mergeCell ref="AI247:AJ247"/>
    <mergeCell ref="AK247:AL247"/>
    <mergeCell ref="N247:O247"/>
    <mergeCell ref="P247:Q247"/>
    <mergeCell ref="R247:S247"/>
    <mergeCell ref="T247:U247"/>
    <mergeCell ref="V247:W247"/>
    <mergeCell ref="X247:Y247"/>
    <mergeCell ref="AX245:AY245"/>
    <mergeCell ref="AA245:AB245"/>
    <mergeCell ref="AC245:AD245"/>
    <mergeCell ref="AE245:AF245"/>
    <mergeCell ref="AG245:AH245"/>
    <mergeCell ref="AI245:AJ245"/>
    <mergeCell ref="AK245:AL245"/>
    <mergeCell ref="N245:O245"/>
    <mergeCell ref="P245:Q245"/>
    <mergeCell ref="R245:S245"/>
    <mergeCell ref="T245:U245"/>
    <mergeCell ref="V245:W245"/>
    <mergeCell ref="X245:Y245"/>
    <mergeCell ref="A247:B247"/>
    <mergeCell ref="C247:D247"/>
    <mergeCell ref="E247:F247"/>
    <mergeCell ref="G247:H247"/>
    <mergeCell ref="I247:J247"/>
    <mergeCell ref="K247:L247"/>
    <mergeCell ref="AN246:AO246"/>
    <mergeCell ref="AP246:AQ246"/>
    <mergeCell ref="AR246:AS246"/>
    <mergeCell ref="AT246:AU246"/>
    <mergeCell ref="AV246:AW246"/>
    <mergeCell ref="AX246:AY246"/>
    <mergeCell ref="AA246:AB246"/>
    <mergeCell ref="AC246:AD246"/>
    <mergeCell ref="AE246:AF246"/>
    <mergeCell ref="AG246:AH246"/>
    <mergeCell ref="AI246:AJ246"/>
    <mergeCell ref="AK246:AL246"/>
    <mergeCell ref="N246:O246"/>
    <mergeCell ref="N244:O244"/>
    <mergeCell ref="P244:Q244"/>
    <mergeCell ref="R244:S244"/>
    <mergeCell ref="T244:U244"/>
    <mergeCell ref="V244:W244"/>
    <mergeCell ref="X244:Y244"/>
    <mergeCell ref="A244:B244"/>
    <mergeCell ref="C244:D244"/>
    <mergeCell ref="E244:F244"/>
    <mergeCell ref="G244:H244"/>
    <mergeCell ref="I244:J244"/>
    <mergeCell ref="K244:L244"/>
    <mergeCell ref="AN245:AO245"/>
    <mergeCell ref="AP245:AQ245"/>
    <mergeCell ref="AR245:AS245"/>
    <mergeCell ref="AT245:AU245"/>
    <mergeCell ref="AV245:AW245"/>
    <mergeCell ref="AV243:AW243"/>
    <mergeCell ref="AX243:AY243"/>
    <mergeCell ref="AA243:AB243"/>
    <mergeCell ref="AC243:AD243"/>
    <mergeCell ref="AE243:AF243"/>
    <mergeCell ref="AG243:AH243"/>
    <mergeCell ref="AI243:AJ243"/>
    <mergeCell ref="AK243:AL243"/>
    <mergeCell ref="N243:O243"/>
    <mergeCell ref="P243:Q243"/>
    <mergeCell ref="R243:S243"/>
    <mergeCell ref="T243:U243"/>
    <mergeCell ref="V243:W243"/>
    <mergeCell ref="X243:Y243"/>
    <mergeCell ref="A245:B245"/>
    <mergeCell ref="C245:D245"/>
    <mergeCell ref="E245:F245"/>
    <mergeCell ref="G245:H245"/>
    <mergeCell ref="I245:J245"/>
    <mergeCell ref="K245:L245"/>
    <mergeCell ref="AN244:AO244"/>
    <mergeCell ref="AP244:AQ244"/>
    <mergeCell ref="AR244:AS244"/>
    <mergeCell ref="AT244:AU244"/>
    <mergeCell ref="AV244:AW244"/>
    <mergeCell ref="AX244:AY244"/>
    <mergeCell ref="AA244:AB244"/>
    <mergeCell ref="AC244:AD244"/>
    <mergeCell ref="AE244:AF244"/>
    <mergeCell ref="AG244:AH244"/>
    <mergeCell ref="AI244:AJ244"/>
    <mergeCell ref="AK244:AL244"/>
    <mergeCell ref="AK242:AL242"/>
    <mergeCell ref="N242:O242"/>
    <mergeCell ref="P242:Q242"/>
    <mergeCell ref="R242:S242"/>
    <mergeCell ref="T242:U242"/>
    <mergeCell ref="V242:W242"/>
    <mergeCell ref="X242:Y242"/>
    <mergeCell ref="A242:B242"/>
    <mergeCell ref="C242:D242"/>
    <mergeCell ref="E242:F242"/>
    <mergeCell ref="G242:H242"/>
    <mergeCell ref="I242:J242"/>
    <mergeCell ref="K242:L242"/>
    <mergeCell ref="AN243:AO243"/>
    <mergeCell ref="AP243:AQ243"/>
    <mergeCell ref="AR243:AS243"/>
    <mergeCell ref="AT243:AU243"/>
    <mergeCell ref="AT241:AU241"/>
    <mergeCell ref="AV241:AW241"/>
    <mergeCell ref="AX241:AY241"/>
    <mergeCell ref="AA241:AB241"/>
    <mergeCell ref="AC241:AD241"/>
    <mergeCell ref="AE241:AF241"/>
    <mergeCell ref="AG241:AH241"/>
    <mergeCell ref="AI241:AJ241"/>
    <mergeCell ref="AK241:AL241"/>
    <mergeCell ref="N241:O241"/>
    <mergeCell ref="P241:Q241"/>
    <mergeCell ref="R241:S241"/>
    <mergeCell ref="T241:U241"/>
    <mergeCell ref="V241:W241"/>
    <mergeCell ref="X241:Y241"/>
    <mergeCell ref="A243:B243"/>
    <mergeCell ref="C243:D243"/>
    <mergeCell ref="E243:F243"/>
    <mergeCell ref="G243:H243"/>
    <mergeCell ref="I243:J243"/>
    <mergeCell ref="K243:L243"/>
    <mergeCell ref="AN242:AO242"/>
    <mergeCell ref="AP242:AQ242"/>
    <mergeCell ref="AR242:AS242"/>
    <mergeCell ref="AT242:AU242"/>
    <mergeCell ref="AV242:AW242"/>
    <mergeCell ref="AX242:AY242"/>
    <mergeCell ref="AA242:AB242"/>
    <mergeCell ref="AC242:AD242"/>
    <mergeCell ref="AE242:AF242"/>
    <mergeCell ref="AG242:AH242"/>
    <mergeCell ref="AI242:AJ242"/>
    <mergeCell ref="AI240:AJ240"/>
    <mergeCell ref="AK240:AL240"/>
    <mergeCell ref="N240:O240"/>
    <mergeCell ref="P240:Q240"/>
    <mergeCell ref="R240:S240"/>
    <mergeCell ref="T240:U240"/>
    <mergeCell ref="V240:W240"/>
    <mergeCell ref="X240:Y240"/>
    <mergeCell ref="A240:B240"/>
    <mergeCell ref="C240:D240"/>
    <mergeCell ref="E240:F240"/>
    <mergeCell ref="G240:H240"/>
    <mergeCell ref="I240:J240"/>
    <mergeCell ref="K240:L240"/>
    <mergeCell ref="AN241:AO241"/>
    <mergeCell ref="AP241:AQ241"/>
    <mergeCell ref="AR241:AS241"/>
    <mergeCell ref="AR239:AS239"/>
    <mergeCell ref="AT239:AU239"/>
    <mergeCell ref="AV239:AW239"/>
    <mergeCell ref="AX239:AY239"/>
    <mergeCell ref="AA239:AB239"/>
    <mergeCell ref="AC239:AD239"/>
    <mergeCell ref="AE239:AF239"/>
    <mergeCell ref="AG239:AH239"/>
    <mergeCell ref="AI239:AJ239"/>
    <mergeCell ref="AK239:AL239"/>
    <mergeCell ref="N239:O239"/>
    <mergeCell ref="P239:Q239"/>
    <mergeCell ref="R239:S239"/>
    <mergeCell ref="T239:U239"/>
    <mergeCell ref="V239:W239"/>
    <mergeCell ref="X239:Y239"/>
    <mergeCell ref="A241:B241"/>
    <mergeCell ref="C241:D241"/>
    <mergeCell ref="E241:F241"/>
    <mergeCell ref="G241:H241"/>
    <mergeCell ref="I241:J241"/>
    <mergeCell ref="K241:L241"/>
    <mergeCell ref="AN240:AO240"/>
    <mergeCell ref="AP240:AQ240"/>
    <mergeCell ref="AR240:AS240"/>
    <mergeCell ref="AT240:AU240"/>
    <mergeCell ref="AV240:AW240"/>
    <mergeCell ref="AX240:AY240"/>
    <mergeCell ref="AA240:AB240"/>
    <mergeCell ref="AC240:AD240"/>
    <mergeCell ref="AE240:AF240"/>
    <mergeCell ref="AG240:AH240"/>
    <mergeCell ref="A239:B239"/>
    <mergeCell ref="C239:D239"/>
    <mergeCell ref="E239:F239"/>
    <mergeCell ref="G239:H239"/>
    <mergeCell ref="I239:J239"/>
    <mergeCell ref="K239:L239"/>
    <mergeCell ref="AN238:AO238"/>
    <mergeCell ref="AP238:AQ238"/>
    <mergeCell ref="AR238:AS238"/>
    <mergeCell ref="AT238:AU238"/>
    <mergeCell ref="AV238:AW238"/>
    <mergeCell ref="AX238:AY238"/>
    <mergeCell ref="AA238:AB238"/>
    <mergeCell ref="AC238:AD238"/>
    <mergeCell ref="AE238:AF238"/>
    <mergeCell ref="AG238:AH238"/>
    <mergeCell ref="AI238:AJ238"/>
    <mergeCell ref="AK238:AL238"/>
    <mergeCell ref="N238:O238"/>
    <mergeCell ref="P238:Q238"/>
    <mergeCell ref="R238:S238"/>
    <mergeCell ref="T238:U238"/>
    <mergeCell ref="V238:W238"/>
    <mergeCell ref="X238:Y238"/>
    <mergeCell ref="A238:B238"/>
    <mergeCell ref="C238:D238"/>
    <mergeCell ref="E238:F238"/>
    <mergeCell ref="G238:H238"/>
    <mergeCell ref="I238:J238"/>
    <mergeCell ref="K238:L238"/>
    <mergeCell ref="AN239:AO239"/>
    <mergeCell ref="AP239:AQ239"/>
    <mergeCell ref="P236:Q236"/>
    <mergeCell ref="R236:S236"/>
    <mergeCell ref="T236:U236"/>
    <mergeCell ref="V236:W236"/>
    <mergeCell ref="X236:Y236"/>
    <mergeCell ref="A236:B236"/>
    <mergeCell ref="C236:D236"/>
    <mergeCell ref="E236:F236"/>
    <mergeCell ref="G236:H236"/>
    <mergeCell ref="I236:J236"/>
    <mergeCell ref="K236:L236"/>
    <mergeCell ref="AN237:AO237"/>
    <mergeCell ref="AP237:AQ237"/>
    <mergeCell ref="AR237:AS237"/>
    <mergeCell ref="AT237:AU237"/>
    <mergeCell ref="AV237:AW237"/>
    <mergeCell ref="AX237:AY237"/>
    <mergeCell ref="AA237:AB237"/>
    <mergeCell ref="AC237:AD237"/>
    <mergeCell ref="AE237:AF237"/>
    <mergeCell ref="AG237:AH237"/>
    <mergeCell ref="AI237:AJ237"/>
    <mergeCell ref="AK237:AL237"/>
    <mergeCell ref="N237:O237"/>
    <mergeCell ref="P237:Q237"/>
    <mergeCell ref="R237:S237"/>
    <mergeCell ref="T237:U237"/>
    <mergeCell ref="V237:W237"/>
    <mergeCell ref="X237:Y237"/>
    <mergeCell ref="AX235:AY235"/>
    <mergeCell ref="AA235:AB235"/>
    <mergeCell ref="AC235:AD235"/>
    <mergeCell ref="AE235:AF235"/>
    <mergeCell ref="AG235:AH235"/>
    <mergeCell ref="AI235:AJ235"/>
    <mergeCell ref="AK235:AL235"/>
    <mergeCell ref="N235:O235"/>
    <mergeCell ref="P235:Q235"/>
    <mergeCell ref="R235:S235"/>
    <mergeCell ref="T235:U235"/>
    <mergeCell ref="V235:W235"/>
    <mergeCell ref="X235:Y235"/>
    <mergeCell ref="A237:B237"/>
    <mergeCell ref="C237:D237"/>
    <mergeCell ref="E237:F237"/>
    <mergeCell ref="G237:H237"/>
    <mergeCell ref="I237:J237"/>
    <mergeCell ref="K237:L237"/>
    <mergeCell ref="AN236:AO236"/>
    <mergeCell ref="AP236:AQ236"/>
    <mergeCell ref="AR236:AS236"/>
    <mergeCell ref="AT236:AU236"/>
    <mergeCell ref="AV236:AW236"/>
    <mergeCell ref="AX236:AY236"/>
    <mergeCell ref="AA236:AB236"/>
    <mergeCell ref="AC236:AD236"/>
    <mergeCell ref="AE236:AF236"/>
    <mergeCell ref="AG236:AH236"/>
    <mergeCell ref="AI236:AJ236"/>
    <mergeCell ref="AK236:AL236"/>
    <mergeCell ref="N236:O236"/>
    <mergeCell ref="N234:O234"/>
    <mergeCell ref="P234:Q234"/>
    <mergeCell ref="R234:S234"/>
    <mergeCell ref="T234:U234"/>
    <mergeCell ref="V234:W234"/>
    <mergeCell ref="X234:Y234"/>
    <mergeCell ref="A234:B234"/>
    <mergeCell ref="C234:D234"/>
    <mergeCell ref="E234:F234"/>
    <mergeCell ref="G234:H234"/>
    <mergeCell ref="I234:J234"/>
    <mergeCell ref="K234:L234"/>
    <mergeCell ref="AN235:AO235"/>
    <mergeCell ref="AP235:AQ235"/>
    <mergeCell ref="AR235:AS235"/>
    <mergeCell ref="AT235:AU235"/>
    <mergeCell ref="AV235:AW235"/>
    <mergeCell ref="AV233:AW233"/>
    <mergeCell ref="AX233:AY233"/>
    <mergeCell ref="AA233:AB233"/>
    <mergeCell ref="AC233:AD233"/>
    <mergeCell ref="AE233:AF233"/>
    <mergeCell ref="AG233:AH233"/>
    <mergeCell ref="AI233:AJ233"/>
    <mergeCell ref="AK233:AL233"/>
    <mergeCell ref="N233:O233"/>
    <mergeCell ref="P233:Q233"/>
    <mergeCell ref="R233:S233"/>
    <mergeCell ref="T233:U233"/>
    <mergeCell ref="V233:W233"/>
    <mergeCell ref="X233:Y233"/>
    <mergeCell ref="A235:B235"/>
    <mergeCell ref="C235:D235"/>
    <mergeCell ref="E235:F235"/>
    <mergeCell ref="G235:H235"/>
    <mergeCell ref="I235:J235"/>
    <mergeCell ref="K235:L235"/>
    <mergeCell ref="AN234:AO234"/>
    <mergeCell ref="AP234:AQ234"/>
    <mergeCell ref="AR234:AS234"/>
    <mergeCell ref="AT234:AU234"/>
    <mergeCell ref="AV234:AW234"/>
    <mergeCell ref="AX234:AY234"/>
    <mergeCell ref="AA234:AB234"/>
    <mergeCell ref="AC234:AD234"/>
    <mergeCell ref="AE234:AF234"/>
    <mergeCell ref="AG234:AH234"/>
    <mergeCell ref="AI234:AJ234"/>
    <mergeCell ref="AK234:AL234"/>
    <mergeCell ref="AK232:AL232"/>
    <mergeCell ref="N232:O232"/>
    <mergeCell ref="P232:Q232"/>
    <mergeCell ref="R232:S232"/>
    <mergeCell ref="T232:U232"/>
    <mergeCell ref="V232:W232"/>
    <mergeCell ref="X232:Y232"/>
    <mergeCell ref="A232:B232"/>
    <mergeCell ref="C232:D232"/>
    <mergeCell ref="E232:F232"/>
    <mergeCell ref="G232:H232"/>
    <mergeCell ref="I232:J232"/>
    <mergeCell ref="K232:L232"/>
    <mergeCell ref="AN233:AO233"/>
    <mergeCell ref="AP233:AQ233"/>
    <mergeCell ref="AR233:AS233"/>
    <mergeCell ref="AT233:AU233"/>
    <mergeCell ref="AT231:AU231"/>
    <mergeCell ref="AV231:AW231"/>
    <mergeCell ref="AX231:AY231"/>
    <mergeCell ref="AA231:AB231"/>
    <mergeCell ref="AC231:AD231"/>
    <mergeCell ref="AE231:AF231"/>
    <mergeCell ref="AG231:AH231"/>
    <mergeCell ref="AI231:AJ231"/>
    <mergeCell ref="AK231:AL231"/>
    <mergeCell ref="N231:O231"/>
    <mergeCell ref="P231:Q231"/>
    <mergeCell ref="R231:S231"/>
    <mergeCell ref="T231:U231"/>
    <mergeCell ref="V231:W231"/>
    <mergeCell ref="X231:Y231"/>
    <mergeCell ref="A233:B233"/>
    <mergeCell ref="C233:D233"/>
    <mergeCell ref="E233:F233"/>
    <mergeCell ref="G233:H233"/>
    <mergeCell ref="I233:J233"/>
    <mergeCell ref="K233:L233"/>
    <mergeCell ref="AN232:AO232"/>
    <mergeCell ref="AP232:AQ232"/>
    <mergeCell ref="AR232:AS232"/>
    <mergeCell ref="AT232:AU232"/>
    <mergeCell ref="AV232:AW232"/>
    <mergeCell ref="AX232:AY232"/>
    <mergeCell ref="AA232:AB232"/>
    <mergeCell ref="AC232:AD232"/>
    <mergeCell ref="AE232:AF232"/>
    <mergeCell ref="AG232:AH232"/>
    <mergeCell ref="AI232:AJ232"/>
    <mergeCell ref="AI230:AJ230"/>
    <mergeCell ref="AK230:AL230"/>
    <mergeCell ref="N230:O230"/>
    <mergeCell ref="P230:Q230"/>
    <mergeCell ref="R230:S230"/>
    <mergeCell ref="T230:U230"/>
    <mergeCell ref="V230:W230"/>
    <mergeCell ref="X230:Y230"/>
    <mergeCell ref="A230:B230"/>
    <mergeCell ref="C230:D230"/>
    <mergeCell ref="E230:F230"/>
    <mergeCell ref="G230:H230"/>
    <mergeCell ref="I230:J230"/>
    <mergeCell ref="K230:L230"/>
    <mergeCell ref="AN231:AO231"/>
    <mergeCell ref="AP231:AQ231"/>
    <mergeCell ref="AR231:AS231"/>
    <mergeCell ref="AR229:AS229"/>
    <mergeCell ref="AT229:AU229"/>
    <mergeCell ref="AV229:AW229"/>
    <mergeCell ref="AX229:AY229"/>
    <mergeCell ref="AA229:AB229"/>
    <mergeCell ref="AC229:AD229"/>
    <mergeCell ref="AE229:AF229"/>
    <mergeCell ref="AG229:AH229"/>
    <mergeCell ref="AI229:AJ229"/>
    <mergeCell ref="AK229:AL229"/>
    <mergeCell ref="N229:O229"/>
    <mergeCell ref="P229:Q229"/>
    <mergeCell ref="R229:S229"/>
    <mergeCell ref="T229:U229"/>
    <mergeCell ref="V229:W229"/>
    <mergeCell ref="X229:Y229"/>
    <mergeCell ref="A231:B231"/>
    <mergeCell ref="C231:D231"/>
    <mergeCell ref="E231:F231"/>
    <mergeCell ref="G231:H231"/>
    <mergeCell ref="I231:J231"/>
    <mergeCell ref="K231:L231"/>
    <mergeCell ref="AN230:AO230"/>
    <mergeCell ref="AP230:AQ230"/>
    <mergeCell ref="AR230:AS230"/>
    <mergeCell ref="AT230:AU230"/>
    <mergeCell ref="AV230:AW230"/>
    <mergeCell ref="AX230:AY230"/>
    <mergeCell ref="AA230:AB230"/>
    <mergeCell ref="AC230:AD230"/>
    <mergeCell ref="AE230:AF230"/>
    <mergeCell ref="AG230:AH230"/>
    <mergeCell ref="A229:B229"/>
    <mergeCell ref="C229:D229"/>
    <mergeCell ref="E229:F229"/>
    <mergeCell ref="G229:H229"/>
    <mergeCell ref="I229:J229"/>
    <mergeCell ref="K229:L229"/>
    <mergeCell ref="AN228:AO228"/>
    <mergeCell ref="AP228:AQ228"/>
    <mergeCell ref="AR228:AS228"/>
    <mergeCell ref="AT228:AU228"/>
    <mergeCell ref="AV228:AW228"/>
    <mergeCell ref="AX228:AY228"/>
    <mergeCell ref="AA228:AB228"/>
    <mergeCell ref="AC228:AD228"/>
    <mergeCell ref="AE228:AF228"/>
    <mergeCell ref="AG228:AH228"/>
    <mergeCell ref="AI228:AJ228"/>
    <mergeCell ref="AK228:AL228"/>
    <mergeCell ref="N228:O228"/>
    <mergeCell ref="P228:Q228"/>
    <mergeCell ref="R228:S228"/>
    <mergeCell ref="T228:U228"/>
    <mergeCell ref="V228:W228"/>
    <mergeCell ref="X228:Y228"/>
    <mergeCell ref="A228:B228"/>
    <mergeCell ref="C228:D228"/>
    <mergeCell ref="E228:F228"/>
    <mergeCell ref="G228:H228"/>
    <mergeCell ref="I228:J228"/>
    <mergeCell ref="K228:L228"/>
    <mergeCell ref="AN229:AO229"/>
    <mergeCell ref="AP229:AQ229"/>
    <mergeCell ref="P226:Q226"/>
    <mergeCell ref="R226:S226"/>
    <mergeCell ref="T226:U226"/>
    <mergeCell ref="V226:W226"/>
    <mergeCell ref="X226:Y226"/>
    <mergeCell ref="A226:B226"/>
    <mergeCell ref="C226:D226"/>
    <mergeCell ref="E226:F226"/>
    <mergeCell ref="G226:H226"/>
    <mergeCell ref="I226:J226"/>
    <mergeCell ref="K226:L226"/>
    <mergeCell ref="AN227:AO227"/>
    <mergeCell ref="AP227:AQ227"/>
    <mergeCell ref="AR227:AS227"/>
    <mergeCell ref="AT227:AU227"/>
    <mergeCell ref="AV227:AW227"/>
    <mergeCell ref="AX227:AY227"/>
    <mergeCell ref="AA227:AB227"/>
    <mergeCell ref="AC227:AD227"/>
    <mergeCell ref="AE227:AF227"/>
    <mergeCell ref="AG227:AH227"/>
    <mergeCell ref="AI227:AJ227"/>
    <mergeCell ref="AK227:AL227"/>
    <mergeCell ref="N227:O227"/>
    <mergeCell ref="P227:Q227"/>
    <mergeCell ref="R227:S227"/>
    <mergeCell ref="T227:U227"/>
    <mergeCell ref="V227:W227"/>
    <mergeCell ref="X227:Y227"/>
    <mergeCell ref="AX225:AY225"/>
    <mergeCell ref="AA225:AB225"/>
    <mergeCell ref="AC225:AD225"/>
    <mergeCell ref="AE225:AF225"/>
    <mergeCell ref="AG225:AH225"/>
    <mergeCell ref="AI225:AJ225"/>
    <mergeCell ref="AK225:AL225"/>
    <mergeCell ref="N225:O225"/>
    <mergeCell ref="P225:Q225"/>
    <mergeCell ref="R225:S225"/>
    <mergeCell ref="T225:U225"/>
    <mergeCell ref="V225:W225"/>
    <mergeCell ref="X225:Y225"/>
    <mergeCell ref="A227:B227"/>
    <mergeCell ref="C227:D227"/>
    <mergeCell ref="E227:F227"/>
    <mergeCell ref="G227:H227"/>
    <mergeCell ref="I227:J227"/>
    <mergeCell ref="K227:L227"/>
    <mergeCell ref="AN226:AO226"/>
    <mergeCell ref="AP226:AQ226"/>
    <mergeCell ref="AR226:AS226"/>
    <mergeCell ref="AT226:AU226"/>
    <mergeCell ref="AV226:AW226"/>
    <mergeCell ref="AX226:AY226"/>
    <mergeCell ref="AA226:AB226"/>
    <mergeCell ref="AC226:AD226"/>
    <mergeCell ref="AE226:AF226"/>
    <mergeCell ref="AG226:AH226"/>
    <mergeCell ref="AI226:AJ226"/>
    <mergeCell ref="AK226:AL226"/>
    <mergeCell ref="N226:O226"/>
    <mergeCell ref="N224:O224"/>
    <mergeCell ref="P224:Q224"/>
    <mergeCell ref="R224:S224"/>
    <mergeCell ref="T224:U224"/>
    <mergeCell ref="V224:W224"/>
    <mergeCell ref="X224:Y224"/>
    <mergeCell ref="A224:B224"/>
    <mergeCell ref="C224:D224"/>
    <mergeCell ref="E224:F224"/>
    <mergeCell ref="G224:H224"/>
    <mergeCell ref="I224:J224"/>
    <mergeCell ref="K224:L224"/>
    <mergeCell ref="AN225:AO225"/>
    <mergeCell ref="AP225:AQ225"/>
    <mergeCell ref="AR225:AS225"/>
    <mergeCell ref="AT225:AU225"/>
    <mergeCell ref="AV225:AW225"/>
    <mergeCell ref="AV223:AW223"/>
    <mergeCell ref="AX223:AY223"/>
    <mergeCell ref="AA223:AB223"/>
    <mergeCell ref="AC223:AD223"/>
    <mergeCell ref="AE223:AF223"/>
    <mergeCell ref="AG223:AH223"/>
    <mergeCell ref="AI223:AJ223"/>
    <mergeCell ref="AK223:AL223"/>
    <mergeCell ref="N223:O223"/>
    <mergeCell ref="P223:Q223"/>
    <mergeCell ref="R223:S223"/>
    <mergeCell ref="T223:U223"/>
    <mergeCell ref="V223:W223"/>
    <mergeCell ref="X223:Y223"/>
    <mergeCell ref="A225:B225"/>
    <mergeCell ref="C225:D225"/>
    <mergeCell ref="E225:F225"/>
    <mergeCell ref="G225:H225"/>
    <mergeCell ref="I225:J225"/>
    <mergeCell ref="K225:L225"/>
    <mergeCell ref="AN224:AO224"/>
    <mergeCell ref="AP224:AQ224"/>
    <mergeCell ref="AR224:AS224"/>
    <mergeCell ref="AT224:AU224"/>
    <mergeCell ref="AV224:AW224"/>
    <mergeCell ref="AX224:AY224"/>
    <mergeCell ref="AA224:AB224"/>
    <mergeCell ref="AC224:AD224"/>
    <mergeCell ref="AE224:AF224"/>
    <mergeCell ref="AG224:AH224"/>
    <mergeCell ref="AI224:AJ224"/>
    <mergeCell ref="AK224:AL224"/>
    <mergeCell ref="AK222:AL222"/>
    <mergeCell ref="N222:O222"/>
    <mergeCell ref="P222:Q222"/>
    <mergeCell ref="R222:S222"/>
    <mergeCell ref="T222:U222"/>
    <mergeCell ref="V222:W222"/>
    <mergeCell ref="X222:Y222"/>
    <mergeCell ref="A222:B222"/>
    <mergeCell ref="C222:D222"/>
    <mergeCell ref="E222:F222"/>
    <mergeCell ref="G222:H222"/>
    <mergeCell ref="I222:J222"/>
    <mergeCell ref="K222:L222"/>
    <mergeCell ref="AN223:AO223"/>
    <mergeCell ref="AP223:AQ223"/>
    <mergeCell ref="AR223:AS223"/>
    <mergeCell ref="AT223:AU223"/>
    <mergeCell ref="AT221:AU221"/>
    <mergeCell ref="AV221:AW221"/>
    <mergeCell ref="AX221:AY221"/>
    <mergeCell ref="AA221:AB221"/>
    <mergeCell ref="AC221:AD221"/>
    <mergeCell ref="AE221:AF221"/>
    <mergeCell ref="AG221:AH221"/>
    <mergeCell ref="AI221:AJ221"/>
    <mergeCell ref="AK221:AL221"/>
    <mergeCell ref="N221:O221"/>
    <mergeCell ref="P221:Q221"/>
    <mergeCell ref="R221:S221"/>
    <mergeCell ref="T221:U221"/>
    <mergeCell ref="V221:W221"/>
    <mergeCell ref="X221:Y221"/>
    <mergeCell ref="A223:B223"/>
    <mergeCell ref="C223:D223"/>
    <mergeCell ref="E223:F223"/>
    <mergeCell ref="G223:H223"/>
    <mergeCell ref="I223:J223"/>
    <mergeCell ref="K223:L223"/>
    <mergeCell ref="AN222:AO222"/>
    <mergeCell ref="AP222:AQ222"/>
    <mergeCell ref="AR222:AS222"/>
    <mergeCell ref="AT222:AU222"/>
    <mergeCell ref="AV222:AW222"/>
    <mergeCell ref="AX222:AY222"/>
    <mergeCell ref="AA222:AB222"/>
    <mergeCell ref="AC222:AD222"/>
    <mergeCell ref="AE222:AF222"/>
    <mergeCell ref="AG222:AH222"/>
    <mergeCell ref="AI222:AJ222"/>
    <mergeCell ref="AI220:AJ220"/>
    <mergeCell ref="AK220:AL220"/>
    <mergeCell ref="N220:O220"/>
    <mergeCell ref="P220:Q220"/>
    <mergeCell ref="R220:S220"/>
    <mergeCell ref="T220:U220"/>
    <mergeCell ref="V220:W220"/>
    <mergeCell ref="X220:Y220"/>
    <mergeCell ref="A220:B220"/>
    <mergeCell ref="C220:D220"/>
    <mergeCell ref="E220:F220"/>
    <mergeCell ref="G220:H220"/>
    <mergeCell ref="I220:J220"/>
    <mergeCell ref="K220:L220"/>
    <mergeCell ref="AN221:AO221"/>
    <mergeCell ref="AP221:AQ221"/>
    <mergeCell ref="AR221:AS221"/>
    <mergeCell ref="AR219:AS219"/>
    <mergeCell ref="AT219:AU219"/>
    <mergeCell ref="AV219:AW219"/>
    <mergeCell ref="AX219:AY219"/>
    <mergeCell ref="AA219:AB219"/>
    <mergeCell ref="AC219:AD219"/>
    <mergeCell ref="AE219:AF219"/>
    <mergeCell ref="AG219:AH219"/>
    <mergeCell ref="AI219:AJ219"/>
    <mergeCell ref="AK219:AL219"/>
    <mergeCell ref="N219:O219"/>
    <mergeCell ref="P219:Q219"/>
    <mergeCell ref="R219:S219"/>
    <mergeCell ref="T219:U219"/>
    <mergeCell ref="V219:W219"/>
    <mergeCell ref="X219:Y219"/>
    <mergeCell ref="A221:B221"/>
    <mergeCell ref="C221:D221"/>
    <mergeCell ref="E221:F221"/>
    <mergeCell ref="G221:H221"/>
    <mergeCell ref="I221:J221"/>
    <mergeCell ref="K221:L221"/>
    <mergeCell ref="AN220:AO220"/>
    <mergeCell ref="AP220:AQ220"/>
    <mergeCell ref="AR220:AS220"/>
    <mergeCell ref="AT220:AU220"/>
    <mergeCell ref="AV220:AW220"/>
    <mergeCell ref="AX220:AY220"/>
    <mergeCell ref="AA220:AB220"/>
    <mergeCell ref="AC220:AD220"/>
    <mergeCell ref="AE220:AF220"/>
    <mergeCell ref="AG220:AH220"/>
    <mergeCell ref="A219:B219"/>
    <mergeCell ref="C219:D219"/>
    <mergeCell ref="E219:F219"/>
    <mergeCell ref="G219:H219"/>
    <mergeCell ref="I219:J219"/>
    <mergeCell ref="K219:L219"/>
    <mergeCell ref="AN218:AO218"/>
    <mergeCell ref="AP218:AQ218"/>
    <mergeCell ref="AR218:AS218"/>
    <mergeCell ref="AT218:AU218"/>
    <mergeCell ref="AV218:AW218"/>
    <mergeCell ref="AX218:AY218"/>
    <mergeCell ref="AA218:AB218"/>
    <mergeCell ref="AC218:AD218"/>
    <mergeCell ref="AE218:AF218"/>
    <mergeCell ref="AG218:AH218"/>
    <mergeCell ref="AI218:AJ218"/>
    <mergeCell ref="AK218:AL218"/>
    <mergeCell ref="N218:O218"/>
    <mergeCell ref="P218:Q218"/>
    <mergeCell ref="R218:S218"/>
    <mergeCell ref="T218:U218"/>
    <mergeCell ref="V218:W218"/>
    <mergeCell ref="X218:Y218"/>
    <mergeCell ref="A218:B218"/>
    <mergeCell ref="C218:D218"/>
    <mergeCell ref="E218:F218"/>
    <mergeCell ref="G218:H218"/>
    <mergeCell ref="I218:J218"/>
    <mergeCell ref="K218:L218"/>
    <mergeCell ref="AN219:AO219"/>
    <mergeCell ref="AP219:AQ219"/>
    <mergeCell ref="P216:Q216"/>
    <mergeCell ref="R216:S216"/>
    <mergeCell ref="T216:U216"/>
    <mergeCell ref="V216:W216"/>
    <mergeCell ref="X216:Y216"/>
    <mergeCell ref="A216:B216"/>
    <mergeCell ref="C216:D216"/>
    <mergeCell ref="E216:F216"/>
    <mergeCell ref="G216:H216"/>
    <mergeCell ref="I216:J216"/>
    <mergeCell ref="K216:L216"/>
    <mergeCell ref="AN217:AO217"/>
    <mergeCell ref="AP217:AQ217"/>
    <mergeCell ref="AR217:AS217"/>
    <mergeCell ref="AT217:AU217"/>
    <mergeCell ref="AV217:AW217"/>
    <mergeCell ref="AX217:AY217"/>
    <mergeCell ref="AA217:AB217"/>
    <mergeCell ref="AC217:AD217"/>
    <mergeCell ref="AE217:AF217"/>
    <mergeCell ref="AG217:AH217"/>
    <mergeCell ref="AI217:AJ217"/>
    <mergeCell ref="AK217:AL217"/>
    <mergeCell ref="N217:O217"/>
    <mergeCell ref="P217:Q217"/>
    <mergeCell ref="R217:S217"/>
    <mergeCell ref="T217:U217"/>
    <mergeCell ref="V217:W217"/>
    <mergeCell ref="X217:Y217"/>
    <mergeCell ref="AX215:AY215"/>
    <mergeCell ref="AA215:AB215"/>
    <mergeCell ref="AC215:AD215"/>
    <mergeCell ref="AE215:AF215"/>
    <mergeCell ref="AG215:AH215"/>
    <mergeCell ref="AI215:AJ215"/>
    <mergeCell ref="AK215:AL215"/>
    <mergeCell ref="N215:O215"/>
    <mergeCell ref="P215:Q215"/>
    <mergeCell ref="R215:S215"/>
    <mergeCell ref="T215:U215"/>
    <mergeCell ref="V215:W215"/>
    <mergeCell ref="X215:Y215"/>
    <mergeCell ref="A217:B217"/>
    <mergeCell ref="C217:D217"/>
    <mergeCell ref="E217:F217"/>
    <mergeCell ref="G217:H217"/>
    <mergeCell ref="I217:J217"/>
    <mergeCell ref="K217:L217"/>
    <mergeCell ref="AN216:AO216"/>
    <mergeCell ref="AP216:AQ216"/>
    <mergeCell ref="AR216:AS216"/>
    <mergeCell ref="AT216:AU216"/>
    <mergeCell ref="AV216:AW216"/>
    <mergeCell ref="AX216:AY216"/>
    <mergeCell ref="AA216:AB216"/>
    <mergeCell ref="AC216:AD216"/>
    <mergeCell ref="AE216:AF216"/>
    <mergeCell ref="AG216:AH216"/>
    <mergeCell ref="AI216:AJ216"/>
    <mergeCell ref="AK216:AL216"/>
    <mergeCell ref="N216:O216"/>
    <mergeCell ref="N214:O214"/>
    <mergeCell ref="P214:Q214"/>
    <mergeCell ref="R214:S214"/>
    <mergeCell ref="T214:U214"/>
    <mergeCell ref="V214:W214"/>
    <mergeCell ref="X214:Y214"/>
    <mergeCell ref="A214:B214"/>
    <mergeCell ref="C214:D214"/>
    <mergeCell ref="E214:F214"/>
    <mergeCell ref="G214:H214"/>
    <mergeCell ref="I214:J214"/>
    <mergeCell ref="K214:L214"/>
    <mergeCell ref="AN215:AO215"/>
    <mergeCell ref="AP215:AQ215"/>
    <mergeCell ref="AR215:AS215"/>
    <mergeCell ref="AT215:AU215"/>
    <mergeCell ref="AV215:AW215"/>
    <mergeCell ref="AV213:AW213"/>
    <mergeCell ref="AX213:AY213"/>
    <mergeCell ref="AA213:AB213"/>
    <mergeCell ref="AC213:AD213"/>
    <mergeCell ref="AE213:AF213"/>
    <mergeCell ref="AG213:AH213"/>
    <mergeCell ref="AI213:AJ213"/>
    <mergeCell ref="AK213:AL213"/>
    <mergeCell ref="N213:O213"/>
    <mergeCell ref="P213:Q213"/>
    <mergeCell ref="R213:S213"/>
    <mergeCell ref="T213:U213"/>
    <mergeCell ref="V213:W213"/>
    <mergeCell ref="X213:Y213"/>
    <mergeCell ref="A215:B215"/>
    <mergeCell ref="C215:D215"/>
    <mergeCell ref="E215:F215"/>
    <mergeCell ref="G215:H215"/>
    <mergeCell ref="I215:J215"/>
    <mergeCell ref="K215:L215"/>
    <mergeCell ref="AN214:AO214"/>
    <mergeCell ref="AP214:AQ214"/>
    <mergeCell ref="AR214:AS214"/>
    <mergeCell ref="AT214:AU214"/>
    <mergeCell ref="AV214:AW214"/>
    <mergeCell ref="AX214:AY214"/>
    <mergeCell ref="AA214:AB214"/>
    <mergeCell ref="AC214:AD214"/>
    <mergeCell ref="AE214:AF214"/>
    <mergeCell ref="AG214:AH214"/>
    <mergeCell ref="AI214:AJ214"/>
    <mergeCell ref="AK214:AL214"/>
    <mergeCell ref="AK212:AL212"/>
    <mergeCell ref="N212:O212"/>
    <mergeCell ref="P212:Q212"/>
    <mergeCell ref="R212:S212"/>
    <mergeCell ref="T212:U212"/>
    <mergeCell ref="V212:W212"/>
    <mergeCell ref="X212:Y212"/>
    <mergeCell ref="A212:B212"/>
    <mergeCell ref="C212:D212"/>
    <mergeCell ref="E212:F212"/>
    <mergeCell ref="G212:H212"/>
    <mergeCell ref="I212:J212"/>
    <mergeCell ref="K212:L212"/>
    <mergeCell ref="AN213:AO213"/>
    <mergeCell ref="AP213:AQ213"/>
    <mergeCell ref="AR213:AS213"/>
    <mergeCell ref="AT213:AU213"/>
    <mergeCell ref="AT211:AU211"/>
    <mergeCell ref="AV211:AW211"/>
    <mergeCell ref="AX211:AY211"/>
    <mergeCell ref="AA211:AB211"/>
    <mergeCell ref="AC211:AD211"/>
    <mergeCell ref="AE211:AF211"/>
    <mergeCell ref="AG211:AH211"/>
    <mergeCell ref="AI211:AJ211"/>
    <mergeCell ref="AK211:AL211"/>
    <mergeCell ref="N211:O211"/>
    <mergeCell ref="P211:Q211"/>
    <mergeCell ref="R211:S211"/>
    <mergeCell ref="T211:U211"/>
    <mergeCell ref="V211:W211"/>
    <mergeCell ref="X211:Y211"/>
    <mergeCell ref="A213:B213"/>
    <mergeCell ref="C213:D213"/>
    <mergeCell ref="E213:F213"/>
    <mergeCell ref="G213:H213"/>
    <mergeCell ref="I213:J213"/>
    <mergeCell ref="K213:L213"/>
    <mergeCell ref="AN212:AO212"/>
    <mergeCell ref="AP212:AQ212"/>
    <mergeCell ref="AR212:AS212"/>
    <mergeCell ref="AT212:AU212"/>
    <mergeCell ref="AV212:AW212"/>
    <mergeCell ref="AX212:AY212"/>
    <mergeCell ref="AA212:AB212"/>
    <mergeCell ref="AC212:AD212"/>
    <mergeCell ref="AE212:AF212"/>
    <mergeCell ref="AG212:AH212"/>
    <mergeCell ref="AI212:AJ212"/>
    <mergeCell ref="AI210:AJ210"/>
    <mergeCell ref="AK210:AL210"/>
    <mergeCell ref="N210:O210"/>
    <mergeCell ref="P210:Q210"/>
    <mergeCell ref="R210:S210"/>
    <mergeCell ref="T210:U210"/>
    <mergeCell ref="V210:W210"/>
    <mergeCell ref="X210:Y210"/>
    <mergeCell ref="A210:B210"/>
    <mergeCell ref="C210:D210"/>
    <mergeCell ref="E210:F210"/>
    <mergeCell ref="G210:H210"/>
    <mergeCell ref="I210:J210"/>
    <mergeCell ref="K210:L210"/>
    <mergeCell ref="AN211:AO211"/>
    <mergeCell ref="AP211:AQ211"/>
    <mergeCell ref="AR211:AS211"/>
    <mergeCell ref="AR209:AS209"/>
    <mergeCell ref="AT209:AU209"/>
    <mergeCell ref="AV209:AW209"/>
    <mergeCell ref="AX209:AY209"/>
    <mergeCell ref="AA209:AB209"/>
    <mergeCell ref="AC209:AD209"/>
    <mergeCell ref="AE209:AF209"/>
    <mergeCell ref="AG209:AH209"/>
    <mergeCell ref="AI209:AJ209"/>
    <mergeCell ref="AK209:AL209"/>
    <mergeCell ref="N209:O209"/>
    <mergeCell ref="P209:Q209"/>
    <mergeCell ref="R209:S209"/>
    <mergeCell ref="T209:U209"/>
    <mergeCell ref="V209:W209"/>
    <mergeCell ref="X209:Y209"/>
    <mergeCell ref="A211:B211"/>
    <mergeCell ref="C211:D211"/>
    <mergeCell ref="E211:F211"/>
    <mergeCell ref="G211:H211"/>
    <mergeCell ref="I211:J211"/>
    <mergeCell ref="K211:L211"/>
    <mergeCell ref="AN210:AO210"/>
    <mergeCell ref="AP210:AQ210"/>
    <mergeCell ref="AR210:AS210"/>
    <mergeCell ref="AT210:AU210"/>
    <mergeCell ref="AV210:AW210"/>
    <mergeCell ref="AX210:AY210"/>
    <mergeCell ref="AA210:AB210"/>
    <mergeCell ref="AC210:AD210"/>
    <mergeCell ref="AE210:AF210"/>
    <mergeCell ref="AG210:AH210"/>
    <mergeCell ref="A209:B209"/>
    <mergeCell ref="C209:D209"/>
    <mergeCell ref="E209:F209"/>
    <mergeCell ref="G209:H209"/>
    <mergeCell ref="I209:J209"/>
    <mergeCell ref="K209:L209"/>
    <mergeCell ref="AN208:AO208"/>
    <mergeCell ref="AP208:AQ208"/>
    <mergeCell ref="AR208:AS208"/>
    <mergeCell ref="AT208:AU208"/>
    <mergeCell ref="AV208:AW208"/>
    <mergeCell ref="AX208:AY208"/>
    <mergeCell ref="AA208:AB208"/>
    <mergeCell ref="AC208:AD208"/>
    <mergeCell ref="AE208:AF208"/>
    <mergeCell ref="AG208:AH208"/>
    <mergeCell ref="AI208:AJ208"/>
    <mergeCell ref="AK208:AL208"/>
    <mergeCell ref="N208:O208"/>
    <mergeCell ref="P208:Q208"/>
    <mergeCell ref="R208:S208"/>
    <mergeCell ref="T208:U208"/>
    <mergeCell ref="V208:W208"/>
    <mergeCell ref="X208:Y208"/>
    <mergeCell ref="A208:B208"/>
    <mergeCell ref="C208:D208"/>
    <mergeCell ref="E208:F208"/>
    <mergeCell ref="G208:H208"/>
    <mergeCell ref="I208:J208"/>
    <mergeCell ref="K208:L208"/>
    <mergeCell ref="AN209:AO209"/>
    <mergeCell ref="AP209:AQ209"/>
    <mergeCell ref="AV205:AW205"/>
    <mergeCell ref="A207:L207"/>
    <mergeCell ref="N207:Y207"/>
    <mergeCell ref="AA207:AL207"/>
    <mergeCell ref="AN207:AY207"/>
    <mergeCell ref="AN204:AO204"/>
    <mergeCell ref="AP204:AQ204"/>
    <mergeCell ref="AR204:AS204"/>
    <mergeCell ref="AT204:AU204"/>
    <mergeCell ref="AV204:AW204"/>
    <mergeCell ref="AX204:AY204"/>
    <mergeCell ref="AN203:AO203"/>
    <mergeCell ref="AP203:AQ203"/>
    <mergeCell ref="AR203:AS203"/>
    <mergeCell ref="AT203:AU203"/>
    <mergeCell ref="AV203:AW203"/>
    <mergeCell ref="AX203:AY203"/>
    <mergeCell ref="AI203:AJ203"/>
    <mergeCell ref="AK203:AL203"/>
    <mergeCell ref="V203:W203"/>
    <mergeCell ref="X203:Y203"/>
    <mergeCell ref="I203:J203"/>
    <mergeCell ref="K203:L203"/>
    <mergeCell ref="AN202:AO202"/>
    <mergeCell ref="AP202:AQ202"/>
    <mergeCell ref="AR202:AS202"/>
    <mergeCell ref="AT202:AU202"/>
    <mergeCell ref="AV202:AW202"/>
    <mergeCell ref="AX202:AY202"/>
    <mergeCell ref="AN201:AO201"/>
    <mergeCell ref="AP201:AQ201"/>
    <mergeCell ref="AR201:AS201"/>
    <mergeCell ref="AT201:AU201"/>
    <mergeCell ref="AV201:AW201"/>
    <mergeCell ref="AX201:AY201"/>
    <mergeCell ref="AN200:AO200"/>
    <mergeCell ref="AP200:AQ200"/>
    <mergeCell ref="AR200:AS200"/>
    <mergeCell ref="AT200:AU200"/>
    <mergeCell ref="AV200:AW200"/>
    <mergeCell ref="AX200:AY200"/>
    <mergeCell ref="AN199:AO199"/>
    <mergeCell ref="AP199:AQ199"/>
    <mergeCell ref="AR199:AS199"/>
    <mergeCell ref="AT199:AU199"/>
    <mergeCell ref="AV199:AW199"/>
    <mergeCell ref="AX199:AY199"/>
    <mergeCell ref="AN198:AO198"/>
    <mergeCell ref="AP198:AQ198"/>
    <mergeCell ref="AR198:AS198"/>
    <mergeCell ref="AT198:AU198"/>
    <mergeCell ref="AV198:AW198"/>
    <mergeCell ref="AX198:AY198"/>
    <mergeCell ref="AN197:AO197"/>
    <mergeCell ref="AP197:AQ197"/>
    <mergeCell ref="AR197:AS197"/>
    <mergeCell ref="AT197:AU197"/>
    <mergeCell ref="AV197:AW197"/>
    <mergeCell ref="AX197:AY197"/>
    <mergeCell ref="AN196:AO196"/>
    <mergeCell ref="AP196:AQ196"/>
    <mergeCell ref="AR196:AS196"/>
    <mergeCell ref="AT196:AU196"/>
    <mergeCell ref="AV196:AW196"/>
    <mergeCell ref="AX196:AY196"/>
    <mergeCell ref="AN195:AO195"/>
    <mergeCell ref="AP195:AQ195"/>
    <mergeCell ref="AR195:AS195"/>
    <mergeCell ref="AT195:AU195"/>
    <mergeCell ref="AV195:AW195"/>
    <mergeCell ref="AX195:AY195"/>
    <mergeCell ref="AN194:AO194"/>
    <mergeCell ref="AP194:AQ194"/>
    <mergeCell ref="AR194:AS194"/>
    <mergeCell ref="AT194:AU194"/>
    <mergeCell ref="AV194:AW194"/>
    <mergeCell ref="AX194:AY194"/>
    <mergeCell ref="AN193:AO193"/>
    <mergeCell ref="AP193:AQ193"/>
    <mergeCell ref="AR193:AS193"/>
    <mergeCell ref="AT193:AU193"/>
    <mergeCell ref="AV193:AW193"/>
    <mergeCell ref="AX193:AY193"/>
    <mergeCell ref="AN192:AO192"/>
    <mergeCell ref="AP192:AQ192"/>
    <mergeCell ref="AR192:AS192"/>
    <mergeCell ref="AT192:AU192"/>
    <mergeCell ref="AV192:AW192"/>
    <mergeCell ref="AX192:AY192"/>
    <mergeCell ref="AN191:AO191"/>
    <mergeCell ref="AP191:AQ191"/>
    <mergeCell ref="AR191:AS191"/>
    <mergeCell ref="AT191:AU191"/>
    <mergeCell ref="AV191:AW191"/>
    <mergeCell ref="AX191:AY191"/>
    <mergeCell ref="AN190:AO190"/>
    <mergeCell ref="AP190:AQ190"/>
    <mergeCell ref="AR190:AS190"/>
    <mergeCell ref="AT190:AU190"/>
    <mergeCell ref="AV190:AW190"/>
    <mergeCell ref="AX190:AY190"/>
    <mergeCell ref="AN189:AO189"/>
    <mergeCell ref="AP189:AQ189"/>
    <mergeCell ref="AR189:AS189"/>
    <mergeCell ref="AT189:AU189"/>
    <mergeCell ref="AV189:AW189"/>
    <mergeCell ref="AX189:AY189"/>
    <mergeCell ref="AN188:AO188"/>
    <mergeCell ref="AP188:AQ188"/>
    <mergeCell ref="AR188:AS188"/>
    <mergeCell ref="AT188:AU188"/>
    <mergeCell ref="AV188:AW188"/>
    <mergeCell ref="AX188:AY188"/>
    <mergeCell ref="AN187:AO187"/>
    <mergeCell ref="AP187:AQ187"/>
    <mergeCell ref="AR187:AS187"/>
    <mergeCell ref="AT187:AU187"/>
    <mergeCell ref="AV187:AW187"/>
    <mergeCell ref="AX187:AY187"/>
    <mergeCell ref="AN186:AO186"/>
    <mergeCell ref="AP186:AQ186"/>
    <mergeCell ref="AR186:AS186"/>
    <mergeCell ref="AT186:AU186"/>
    <mergeCell ref="AV186:AW186"/>
    <mergeCell ref="AX186:AY186"/>
    <mergeCell ref="AN185:AO185"/>
    <mergeCell ref="AP185:AQ185"/>
    <mergeCell ref="AR185:AS185"/>
    <mergeCell ref="AT185:AU185"/>
    <mergeCell ref="AV185:AW185"/>
    <mergeCell ref="AX185:AY185"/>
    <mergeCell ref="AN184:AO184"/>
    <mergeCell ref="AP184:AQ184"/>
    <mergeCell ref="AR184:AS184"/>
    <mergeCell ref="AT184:AU184"/>
    <mergeCell ref="AV184:AW184"/>
    <mergeCell ref="AX184:AY184"/>
    <mergeCell ref="AN183:AO183"/>
    <mergeCell ref="AP183:AQ183"/>
    <mergeCell ref="AR183:AS183"/>
    <mergeCell ref="AT183:AU183"/>
    <mergeCell ref="AV183:AW183"/>
    <mergeCell ref="AX183:AY183"/>
    <mergeCell ref="AN182:AO182"/>
    <mergeCell ref="AP182:AQ182"/>
    <mergeCell ref="AR182:AS182"/>
    <mergeCell ref="AT182:AU182"/>
    <mergeCell ref="AV182:AW182"/>
    <mergeCell ref="AX182:AY182"/>
    <mergeCell ref="AN181:AO181"/>
    <mergeCell ref="AP181:AQ181"/>
    <mergeCell ref="AR181:AS181"/>
    <mergeCell ref="AT181:AU181"/>
    <mergeCell ref="AV181:AW181"/>
    <mergeCell ref="AX181:AY181"/>
    <mergeCell ref="AN180:AO180"/>
    <mergeCell ref="AP180:AQ180"/>
    <mergeCell ref="AR180:AS180"/>
    <mergeCell ref="AT180:AU180"/>
    <mergeCell ref="AV180:AW180"/>
    <mergeCell ref="AX180:AY180"/>
    <mergeCell ref="AN179:AO179"/>
    <mergeCell ref="AP179:AQ179"/>
    <mergeCell ref="AR179:AS179"/>
    <mergeCell ref="AT179:AU179"/>
    <mergeCell ref="AV179:AW179"/>
    <mergeCell ref="AX179:AY179"/>
    <mergeCell ref="AN178:AO178"/>
    <mergeCell ref="AP178:AQ178"/>
    <mergeCell ref="AR178:AS178"/>
    <mergeCell ref="AT178:AU178"/>
    <mergeCell ref="AV178:AW178"/>
    <mergeCell ref="AX178:AY178"/>
    <mergeCell ref="AN177:AO177"/>
    <mergeCell ref="AP177:AQ177"/>
    <mergeCell ref="AR177:AS177"/>
    <mergeCell ref="AT177:AU177"/>
    <mergeCell ref="AV177:AW177"/>
    <mergeCell ref="AX177:AY177"/>
    <mergeCell ref="AN176:AO176"/>
    <mergeCell ref="AP176:AQ176"/>
    <mergeCell ref="AR176:AS176"/>
    <mergeCell ref="AT176:AU176"/>
    <mergeCell ref="AV176:AW176"/>
    <mergeCell ref="AX176:AY176"/>
    <mergeCell ref="AN175:AO175"/>
    <mergeCell ref="AP175:AQ175"/>
    <mergeCell ref="AR175:AS175"/>
    <mergeCell ref="AT175:AU175"/>
    <mergeCell ref="AV175:AW175"/>
    <mergeCell ref="AX175:AY175"/>
    <mergeCell ref="AN174:AO174"/>
    <mergeCell ref="AP174:AQ174"/>
    <mergeCell ref="AR174:AS174"/>
    <mergeCell ref="AT174:AU174"/>
    <mergeCell ref="AV174:AW174"/>
    <mergeCell ref="AX174:AY174"/>
    <mergeCell ref="AN173:AO173"/>
    <mergeCell ref="AP173:AQ173"/>
    <mergeCell ref="AR173:AS173"/>
    <mergeCell ref="AT173:AU173"/>
    <mergeCell ref="AV173:AW173"/>
    <mergeCell ref="AX173:AY173"/>
    <mergeCell ref="AN172:AO172"/>
    <mergeCell ref="AP172:AQ172"/>
    <mergeCell ref="AR172:AS172"/>
    <mergeCell ref="AT172:AU172"/>
    <mergeCell ref="AV172:AW172"/>
    <mergeCell ref="AX172:AY172"/>
    <mergeCell ref="AN171:AO171"/>
    <mergeCell ref="AP171:AQ171"/>
    <mergeCell ref="AR171:AS171"/>
    <mergeCell ref="AT171:AU171"/>
    <mergeCell ref="AV171:AW171"/>
    <mergeCell ref="AX171:AY171"/>
    <mergeCell ref="AN170:AO170"/>
    <mergeCell ref="AP170:AQ170"/>
    <mergeCell ref="AR170:AS170"/>
    <mergeCell ref="AT170:AU170"/>
    <mergeCell ref="AV170:AW170"/>
    <mergeCell ref="AX170:AY170"/>
    <mergeCell ref="AN169:AO169"/>
    <mergeCell ref="AP169:AQ169"/>
    <mergeCell ref="AR169:AS169"/>
    <mergeCell ref="AT169:AU169"/>
    <mergeCell ref="AV169:AW169"/>
    <mergeCell ref="AX169:AY169"/>
    <mergeCell ref="AN168:AO168"/>
    <mergeCell ref="AP168:AQ168"/>
    <mergeCell ref="AR168:AS168"/>
    <mergeCell ref="AT168:AU168"/>
    <mergeCell ref="AV168:AW168"/>
    <mergeCell ref="AX168:AY168"/>
    <mergeCell ref="AN167:AO167"/>
    <mergeCell ref="AP167:AQ167"/>
    <mergeCell ref="AR167:AS167"/>
    <mergeCell ref="AT167:AU167"/>
    <mergeCell ref="AV167:AW167"/>
    <mergeCell ref="AX167:AY167"/>
    <mergeCell ref="AN166:AO166"/>
    <mergeCell ref="AP166:AQ166"/>
    <mergeCell ref="AR166:AS166"/>
    <mergeCell ref="AT166:AU166"/>
    <mergeCell ref="AV166:AW166"/>
    <mergeCell ref="AX166:AY166"/>
    <mergeCell ref="AN165:AO165"/>
    <mergeCell ref="AP165:AQ165"/>
    <mergeCell ref="AR165:AS165"/>
    <mergeCell ref="AT165:AU165"/>
    <mergeCell ref="AV165:AW165"/>
    <mergeCell ref="AX165:AY165"/>
    <mergeCell ref="AN164:AO164"/>
    <mergeCell ref="AP164:AQ164"/>
    <mergeCell ref="AR164:AS164"/>
    <mergeCell ref="AT164:AU164"/>
    <mergeCell ref="AV164:AW164"/>
    <mergeCell ref="AX164:AY164"/>
    <mergeCell ref="AN163:AO163"/>
    <mergeCell ref="AP163:AQ163"/>
    <mergeCell ref="AR163:AS163"/>
    <mergeCell ref="AT163:AU163"/>
    <mergeCell ref="AV163:AW163"/>
    <mergeCell ref="AX163:AY163"/>
    <mergeCell ref="AN162:AO162"/>
    <mergeCell ref="AP162:AQ162"/>
    <mergeCell ref="AR162:AS162"/>
    <mergeCell ref="AT162:AU162"/>
    <mergeCell ref="AV162:AW162"/>
    <mergeCell ref="AX162:AY162"/>
    <mergeCell ref="AN161:AO161"/>
    <mergeCell ref="AP161:AQ161"/>
    <mergeCell ref="AR161:AS161"/>
    <mergeCell ref="AT161:AU161"/>
    <mergeCell ref="AV161:AW161"/>
    <mergeCell ref="AX161:AY161"/>
    <mergeCell ref="AN160:AO160"/>
    <mergeCell ref="AP160:AQ160"/>
    <mergeCell ref="AR160:AS160"/>
    <mergeCell ref="AT160:AU160"/>
    <mergeCell ref="AV160:AW160"/>
    <mergeCell ref="AX160:AY160"/>
    <mergeCell ref="AN159:AO159"/>
    <mergeCell ref="AP159:AQ159"/>
    <mergeCell ref="AR159:AS159"/>
    <mergeCell ref="AT159:AU159"/>
    <mergeCell ref="AV159:AW159"/>
    <mergeCell ref="AX159:AY159"/>
    <mergeCell ref="AN158:AO158"/>
    <mergeCell ref="AP158:AQ158"/>
    <mergeCell ref="AR158:AS158"/>
    <mergeCell ref="AT158:AU158"/>
    <mergeCell ref="AV158:AW158"/>
    <mergeCell ref="AX158:AY158"/>
    <mergeCell ref="AN157:AO157"/>
    <mergeCell ref="AP157:AQ157"/>
    <mergeCell ref="AR157:AS157"/>
    <mergeCell ref="AT157:AU157"/>
    <mergeCell ref="AV157:AW157"/>
    <mergeCell ref="AX157:AY157"/>
    <mergeCell ref="AN156:AO156"/>
    <mergeCell ref="AP156:AQ156"/>
    <mergeCell ref="AR156:AS156"/>
    <mergeCell ref="AT156:AU156"/>
    <mergeCell ref="AV156:AW156"/>
    <mergeCell ref="AX156:AY156"/>
    <mergeCell ref="AN155:AO155"/>
    <mergeCell ref="AP155:AQ155"/>
    <mergeCell ref="AR155:AS155"/>
    <mergeCell ref="AT155:AU155"/>
    <mergeCell ref="AV155:AW155"/>
    <mergeCell ref="AX155:AY155"/>
    <mergeCell ref="AN154:AO154"/>
    <mergeCell ref="AP154:AQ154"/>
    <mergeCell ref="AR154:AS154"/>
    <mergeCell ref="AT154:AU154"/>
    <mergeCell ref="AV154:AW154"/>
    <mergeCell ref="AX154:AY154"/>
    <mergeCell ref="AN153:AO153"/>
    <mergeCell ref="AP153:AQ153"/>
    <mergeCell ref="AR153:AS153"/>
    <mergeCell ref="AT153:AU153"/>
    <mergeCell ref="AV153:AW153"/>
    <mergeCell ref="AX153:AY153"/>
    <mergeCell ref="AN152:AO152"/>
    <mergeCell ref="AP152:AQ152"/>
    <mergeCell ref="AR152:AS152"/>
    <mergeCell ref="AT152:AU152"/>
    <mergeCell ref="AV152:AW152"/>
    <mergeCell ref="AX152:AY152"/>
    <mergeCell ref="AN151:AO151"/>
    <mergeCell ref="AP151:AQ151"/>
    <mergeCell ref="AR151:AS151"/>
    <mergeCell ref="AT151:AU151"/>
    <mergeCell ref="AV151:AW151"/>
    <mergeCell ref="AX151:AY151"/>
    <mergeCell ref="AN150:AO150"/>
    <mergeCell ref="AP150:AQ150"/>
    <mergeCell ref="AR150:AS150"/>
    <mergeCell ref="AT150:AU150"/>
    <mergeCell ref="AV150:AW150"/>
    <mergeCell ref="AX150:AY150"/>
    <mergeCell ref="AN149:AO149"/>
    <mergeCell ref="AP149:AQ149"/>
    <mergeCell ref="AR149:AS149"/>
    <mergeCell ref="AT149:AU149"/>
    <mergeCell ref="AV149:AW149"/>
    <mergeCell ref="AX149:AY149"/>
    <mergeCell ref="AN148:AO148"/>
    <mergeCell ref="AP148:AQ148"/>
    <mergeCell ref="AR148:AS148"/>
    <mergeCell ref="AT148:AU148"/>
    <mergeCell ref="AV148:AW148"/>
    <mergeCell ref="AX148:AY148"/>
    <mergeCell ref="AN147:AO147"/>
    <mergeCell ref="AP147:AQ147"/>
    <mergeCell ref="AR147:AS147"/>
    <mergeCell ref="AT147:AU147"/>
    <mergeCell ref="AV147:AW147"/>
    <mergeCell ref="AX147:AY147"/>
    <mergeCell ref="AN146:AO146"/>
    <mergeCell ref="AP146:AQ146"/>
    <mergeCell ref="AR146:AS146"/>
    <mergeCell ref="AT146:AU146"/>
    <mergeCell ref="AV146:AW146"/>
    <mergeCell ref="AX146:AY146"/>
    <mergeCell ref="AN145:AO145"/>
    <mergeCell ref="AP145:AQ145"/>
    <mergeCell ref="AR145:AS145"/>
    <mergeCell ref="AT145:AU145"/>
    <mergeCell ref="AV145:AW145"/>
    <mergeCell ref="AX145:AY145"/>
    <mergeCell ref="AV141:AW141"/>
    <mergeCell ref="AN143:AY143"/>
    <mergeCell ref="AN144:AO144"/>
    <mergeCell ref="AP144:AQ144"/>
    <mergeCell ref="AR144:AS144"/>
    <mergeCell ref="AT144:AU144"/>
    <mergeCell ref="AV144:AW144"/>
    <mergeCell ref="AX144:AY144"/>
    <mergeCell ref="AN140:AO140"/>
    <mergeCell ref="AP140:AQ140"/>
    <mergeCell ref="AR140:AS140"/>
    <mergeCell ref="AT140:AU140"/>
    <mergeCell ref="AV140:AW140"/>
    <mergeCell ref="AX140:AY140"/>
    <mergeCell ref="AN139:AO139"/>
    <mergeCell ref="AP139:AQ139"/>
    <mergeCell ref="AR139:AS139"/>
    <mergeCell ref="AT139:AU139"/>
    <mergeCell ref="AV139:AW139"/>
    <mergeCell ref="AX139:AY139"/>
    <mergeCell ref="AN138:AO138"/>
    <mergeCell ref="AP138:AQ138"/>
    <mergeCell ref="AR138:AS138"/>
    <mergeCell ref="AT138:AU138"/>
    <mergeCell ref="AV138:AW138"/>
    <mergeCell ref="AX138:AY138"/>
    <mergeCell ref="AN137:AO137"/>
    <mergeCell ref="AP137:AQ137"/>
    <mergeCell ref="AR137:AS137"/>
    <mergeCell ref="AT137:AU137"/>
    <mergeCell ref="AV137:AW137"/>
    <mergeCell ref="AX137:AY137"/>
    <mergeCell ref="AN136:AO136"/>
    <mergeCell ref="AP136:AQ136"/>
    <mergeCell ref="AR136:AS136"/>
    <mergeCell ref="AT136:AU136"/>
    <mergeCell ref="AV136:AW136"/>
    <mergeCell ref="AX136:AY136"/>
    <mergeCell ref="AN135:AO135"/>
    <mergeCell ref="AP135:AQ135"/>
    <mergeCell ref="AR135:AS135"/>
    <mergeCell ref="AT135:AU135"/>
    <mergeCell ref="AV135:AW135"/>
    <mergeCell ref="AX135:AY135"/>
    <mergeCell ref="AN134:AO134"/>
    <mergeCell ref="AP134:AQ134"/>
    <mergeCell ref="AR134:AS134"/>
    <mergeCell ref="AT134:AU134"/>
    <mergeCell ref="AV134:AW134"/>
    <mergeCell ref="AX134:AY134"/>
    <mergeCell ref="AN133:AO133"/>
    <mergeCell ref="AP133:AQ133"/>
    <mergeCell ref="AR133:AS133"/>
    <mergeCell ref="AT133:AU133"/>
    <mergeCell ref="AV133:AW133"/>
    <mergeCell ref="AX133:AY133"/>
    <mergeCell ref="AN132:AO132"/>
    <mergeCell ref="AP132:AQ132"/>
    <mergeCell ref="AR132:AS132"/>
    <mergeCell ref="AT132:AU132"/>
    <mergeCell ref="AV132:AW132"/>
    <mergeCell ref="AX132:AY132"/>
    <mergeCell ref="AN131:AO131"/>
    <mergeCell ref="AP131:AQ131"/>
    <mergeCell ref="AR131:AS131"/>
    <mergeCell ref="AT131:AU131"/>
    <mergeCell ref="AV131:AW131"/>
    <mergeCell ref="AX131:AY131"/>
    <mergeCell ref="AN130:AO130"/>
    <mergeCell ref="AP130:AQ130"/>
    <mergeCell ref="AR130:AS130"/>
    <mergeCell ref="AT130:AU130"/>
    <mergeCell ref="AV130:AW130"/>
    <mergeCell ref="AX130:AY130"/>
    <mergeCell ref="AN129:AO129"/>
    <mergeCell ref="AP129:AQ129"/>
    <mergeCell ref="AR129:AS129"/>
    <mergeCell ref="AT129:AU129"/>
    <mergeCell ref="AV129:AW129"/>
    <mergeCell ref="AX129:AY129"/>
    <mergeCell ref="AN128:AO128"/>
    <mergeCell ref="AP128:AQ128"/>
    <mergeCell ref="AR128:AS128"/>
    <mergeCell ref="AT128:AU128"/>
    <mergeCell ref="AV128:AW128"/>
    <mergeCell ref="AX128:AY128"/>
    <mergeCell ref="AN127:AO127"/>
    <mergeCell ref="AP127:AQ127"/>
    <mergeCell ref="AR127:AS127"/>
    <mergeCell ref="AT127:AU127"/>
    <mergeCell ref="AV127:AW127"/>
    <mergeCell ref="AX127:AY127"/>
    <mergeCell ref="AN126:AO126"/>
    <mergeCell ref="AP126:AQ126"/>
    <mergeCell ref="AR126:AS126"/>
    <mergeCell ref="AT126:AU126"/>
    <mergeCell ref="AV126:AW126"/>
    <mergeCell ref="AX126:AY126"/>
    <mergeCell ref="AN125:AO125"/>
    <mergeCell ref="AP125:AQ125"/>
    <mergeCell ref="AR125:AS125"/>
    <mergeCell ref="AT125:AU125"/>
    <mergeCell ref="AV125:AW125"/>
    <mergeCell ref="AX125:AY125"/>
    <mergeCell ref="AN124:AO124"/>
    <mergeCell ref="AP124:AQ124"/>
    <mergeCell ref="AR124:AS124"/>
    <mergeCell ref="AT124:AU124"/>
    <mergeCell ref="AV124:AW124"/>
    <mergeCell ref="AX124:AY124"/>
    <mergeCell ref="AN123:AO123"/>
    <mergeCell ref="AP123:AQ123"/>
    <mergeCell ref="AR123:AS123"/>
    <mergeCell ref="AT123:AU123"/>
    <mergeCell ref="AV123:AW123"/>
    <mergeCell ref="AX123:AY123"/>
    <mergeCell ref="AN122:AO122"/>
    <mergeCell ref="AP122:AQ122"/>
    <mergeCell ref="AR122:AS122"/>
    <mergeCell ref="AT122:AU122"/>
    <mergeCell ref="AV122:AW122"/>
    <mergeCell ref="AX122:AY122"/>
    <mergeCell ref="AN121:AO121"/>
    <mergeCell ref="AP121:AQ121"/>
    <mergeCell ref="AR121:AS121"/>
    <mergeCell ref="AT121:AU121"/>
    <mergeCell ref="AV121:AW121"/>
    <mergeCell ref="AX121:AY121"/>
    <mergeCell ref="AN120:AO120"/>
    <mergeCell ref="AP120:AQ120"/>
    <mergeCell ref="AR120:AS120"/>
    <mergeCell ref="AT120:AU120"/>
    <mergeCell ref="AV120:AW120"/>
    <mergeCell ref="AX120:AY120"/>
    <mergeCell ref="AN119:AO119"/>
    <mergeCell ref="AP119:AQ119"/>
    <mergeCell ref="AR119:AS119"/>
    <mergeCell ref="AT119:AU119"/>
    <mergeCell ref="AV119:AW119"/>
    <mergeCell ref="AX119:AY119"/>
    <mergeCell ref="AN118:AO118"/>
    <mergeCell ref="AP118:AQ118"/>
    <mergeCell ref="AR118:AS118"/>
    <mergeCell ref="AT118:AU118"/>
    <mergeCell ref="AV118:AW118"/>
    <mergeCell ref="AX118:AY118"/>
    <mergeCell ref="AN117:AO117"/>
    <mergeCell ref="AP117:AQ117"/>
    <mergeCell ref="AR117:AS117"/>
    <mergeCell ref="AT117:AU117"/>
    <mergeCell ref="AV117:AW117"/>
    <mergeCell ref="AX117:AY117"/>
    <mergeCell ref="AN116:AO116"/>
    <mergeCell ref="AP116:AQ116"/>
    <mergeCell ref="AR116:AS116"/>
    <mergeCell ref="AT116:AU116"/>
    <mergeCell ref="AV116:AW116"/>
    <mergeCell ref="AX116:AY116"/>
    <mergeCell ref="AN115:AO115"/>
    <mergeCell ref="AP115:AQ115"/>
    <mergeCell ref="AR115:AS115"/>
    <mergeCell ref="AT115:AU115"/>
    <mergeCell ref="AV115:AW115"/>
    <mergeCell ref="AX115:AY115"/>
    <mergeCell ref="AN114:AO114"/>
    <mergeCell ref="AP114:AQ114"/>
    <mergeCell ref="AR114:AS114"/>
    <mergeCell ref="AT114:AU114"/>
    <mergeCell ref="AV114:AW114"/>
    <mergeCell ref="AX114:AY114"/>
    <mergeCell ref="AN113:AO113"/>
    <mergeCell ref="AP113:AQ113"/>
    <mergeCell ref="AR113:AS113"/>
    <mergeCell ref="AT113:AU113"/>
    <mergeCell ref="AV113:AW113"/>
    <mergeCell ref="AX113:AY113"/>
    <mergeCell ref="AN112:AO112"/>
    <mergeCell ref="AP112:AQ112"/>
    <mergeCell ref="AR112:AS112"/>
    <mergeCell ref="AT112:AU112"/>
    <mergeCell ref="AV112:AW112"/>
    <mergeCell ref="AX112:AY112"/>
    <mergeCell ref="AN111:AO111"/>
    <mergeCell ref="AP111:AQ111"/>
    <mergeCell ref="AR111:AS111"/>
    <mergeCell ref="AT111:AU111"/>
    <mergeCell ref="AV111:AW111"/>
    <mergeCell ref="AX111:AY111"/>
    <mergeCell ref="AN110:AO110"/>
    <mergeCell ref="AP110:AQ110"/>
    <mergeCell ref="AR110:AS110"/>
    <mergeCell ref="AT110:AU110"/>
    <mergeCell ref="AV110:AW110"/>
    <mergeCell ref="AX110:AY110"/>
    <mergeCell ref="AN109:AO109"/>
    <mergeCell ref="AP109:AQ109"/>
    <mergeCell ref="AR109:AS109"/>
    <mergeCell ref="AT109:AU109"/>
    <mergeCell ref="AV109:AW109"/>
    <mergeCell ref="AX109:AY109"/>
    <mergeCell ref="AN108:AO108"/>
    <mergeCell ref="AP108:AQ108"/>
    <mergeCell ref="AR108:AS108"/>
    <mergeCell ref="AT108:AU108"/>
    <mergeCell ref="AV108:AW108"/>
    <mergeCell ref="AX108:AY108"/>
    <mergeCell ref="AN107:AO107"/>
    <mergeCell ref="AP107:AQ107"/>
    <mergeCell ref="AR107:AS107"/>
    <mergeCell ref="AT107:AU107"/>
    <mergeCell ref="AV107:AW107"/>
    <mergeCell ref="AX107:AY107"/>
    <mergeCell ref="AN106:AO106"/>
    <mergeCell ref="AP106:AQ106"/>
    <mergeCell ref="AR106:AS106"/>
    <mergeCell ref="AT106:AU106"/>
    <mergeCell ref="AV106:AW106"/>
    <mergeCell ref="AX106:AY106"/>
    <mergeCell ref="AN105:AO105"/>
    <mergeCell ref="AP105:AQ105"/>
    <mergeCell ref="AR105:AS105"/>
    <mergeCell ref="AT105:AU105"/>
    <mergeCell ref="AV105:AW105"/>
    <mergeCell ref="AX105:AY105"/>
    <mergeCell ref="AN104:AO104"/>
    <mergeCell ref="AP104:AQ104"/>
    <mergeCell ref="AR104:AS104"/>
    <mergeCell ref="AT104:AU104"/>
    <mergeCell ref="AV104:AW104"/>
    <mergeCell ref="AX104:AY104"/>
    <mergeCell ref="AN103:AO103"/>
    <mergeCell ref="AP103:AQ103"/>
    <mergeCell ref="AR103:AS103"/>
    <mergeCell ref="AT103:AU103"/>
    <mergeCell ref="AV103:AW103"/>
    <mergeCell ref="AX103:AY103"/>
    <mergeCell ref="AN102:AO102"/>
    <mergeCell ref="AP102:AQ102"/>
    <mergeCell ref="AR102:AS102"/>
    <mergeCell ref="AT102:AU102"/>
    <mergeCell ref="AV102:AW102"/>
    <mergeCell ref="AX102:AY102"/>
    <mergeCell ref="AN101:AO101"/>
    <mergeCell ref="AP101:AQ101"/>
    <mergeCell ref="AR101:AS101"/>
    <mergeCell ref="AT101:AU101"/>
    <mergeCell ref="AV101:AW101"/>
    <mergeCell ref="AX101:AY101"/>
    <mergeCell ref="AN100:AO100"/>
    <mergeCell ref="AP100:AQ100"/>
    <mergeCell ref="AR100:AS100"/>
    <mergeCell ref="AT100:AU100"/>
    <mergeCell ref="AV100:AW100"/>
    <mergeCell ref="AX100:AY100"/>
    <mergeCell ref="AN99:AO99"/>
    <mergeCell ref="AP99:AQ99"/>
    <mergeCell ref="AR99:AS99"/>
    <mergeCell ref="AT99:AU99"/>
    <mergeCell ref="AV99:AW99"/>
    <mergeCell ref="AX99:AY99"/>
    <mergeCell ref="AN98:AO98"/>
    <mergeCell ref="AP98:AQ98"/>
    <mergeCell ref="AR98:AS98"/>
    <mergeCell ref="AT98:AU98"/>
    <mergeCell ref="AV98:AW98"/>
    <mergeCell ref="AX98:AY98"/>
    <mergeCell ref="AN97:AO97"/>
    <mergeCell ref="AP97:AQ97"/>
    <mergeCell ref="AR97:AS97"/>
    <mergeCell ref="AT97:AU97"/>
    <mergeCell ref="AV97:AW97"/>
    <mergeCell ref="AX97:AY97"/>
    <mergeCell ref="AN96:AO96"/>
    <mergeCell ref="AP96:AQ96"/>
    <mergeCell ref="AR96:AS96"/>
    <mergeCell ref="AT96:AU96"/>
    <mergeCell ref="AV96:AW96"/>
    <mergeCell ref="AX96:AY96"/>
    <mergeCell ref="AN95:AO95"/>
    <mergeCell ref="AP95:AQ95"/>
    <mergeCell ref="AR95:AS95"/>
    <mergeCell ref="AT95:AU95"/>
    <mergeCell ref="AV95:AW95"/>
    <mergeCell ref="AX95:AY95"/>
    <mergeCell ref="AN94:AO94"/>
    <mergeCell ref="AP94:AQ94"/>
    <mergeCell ref="AR94:AS94"/>
    <mergeCell ref="AT94:AU94"/>
    <mergeCell ref="AV94:AW94"/>
    <mergeCell ref="AX94:AY94"/>
    <mergeCell ref="AN93:AO93"/>
    <mergeCell ref="AP93:AQ93"/>
    <mergeCell ref="AR93:AS93"/>
    <mergeCell ref="AT93:AU93"/>
    <mergeCell ref="AV93:AW93"/>
    <mergeCell ref="AX93:AY93"/>
    <mergeCell ref="AV89:AW89"/>
    <mergeCell ref="AN91:AY91"/>
    <mergeCell ref="AN92:AO92"/>
    <mergeCell ref="AP92:AQ92"/>
    <mergeCell ref="AR92:AS92"/>
    <mergeCell ref="AT92:AU92"/>
    <mergeCell ref="AV92:AW92"/>
    <mergeCell ref="AX92:AY92"/>
    <mergeCell ref="AN88:AO88"/>
    <mergeCell ref="AP88:AQ88"/>
    <mergeCell ref="AR88:AS88"/>
    <mergeCell ref="AT88:AU88"/>
    <mergeCell ref="AV88:AW88"/>
    <mergeCell ref="AX88:AY88"/>
    <mergeCell ref="AN87:AO87"/>
    <mergeCell ref="AP87:AQ87"/>
    <mergeCell ref="AR87:AS87"/>
    <mergeCell ref="AT87:AU87"/>
    <mergeCell ref="AV87:AW87"/>
    <mergeCell ref="AX87:AY87"/>
    <mergeCell ref="AN86:AO86"/>
    <mergeCell ref="AP86:AQ86"/>
    <mergeCell ref="AR86:AS86"/>
    <mergeCell ref="AT86:AU86"/>
    <mergeCell ref="AV86:AW86"/>
    <mergeCell ref="AX86:AY86"/>
    <mergeCell ref="AN85:AO85"/>
    <mergeCell ref="AP85:AQ85"/>
    <mergeCell ref="AR85:AS85"/>
    <mergeCell ref="AT85:AU85"/>
    <mergeCell ref="AV85:AW85"/>
    <mergeCell ref="AX85:AY85"/>
    <mergeCell ref="AN84:AO84"/>
    <mergeCell ref="AP84:AQ84"/>
    <mergeCell ref="AR84:AS84"/>
    <mergeCell ref="AT84:AU84"/>
    <mergeCell ref="AV84:AW84"/>
    <mergeCell ref="AX84:AY84"/>
    <mergeCell ref="AN83:AO83"/>
    <mergeCell ref="AP83:AQ83"/>
    <mergeCell ref="AR83:AS83"/>
    <mergeCell ref="AT83:AU83"/>
    <mergeCell ref="AV83:AW83"/>
    <mergeCell ref="AX83:AY83"/>
    <mergeCell ref="AN82:AO82"/>
    <mergeCell ref="AP82:AQ82"/>
    <mergeCell ref="AR82:AS82"/>
    <mergeCell ref="AT82:AU82"/>
    <mergeCell ref="AV82:AW82"/>
    <mergeCell ref="AX82:AY82"/>
    <mergeCell ref="AN81:AO81"/>
    <mergeCell ref="AP81:AQ81"/>
    <mergeCell ref="AR81:AS81"/>
    <mergeCell ref="AT81:AU81"/>
    <mergeCell ref="AV81:AW81"/>
    <mergeCell ref="AX81:AY81"/>
    <mergeCell ref="AN80:AO80"/>
    <mergeCell ref="AP80:AQ80"/>
    <mergeCell ref="AR80:AS80"/>
    <mergeCell ref="AT80:AU80"/>
    <mergeCell ref="AV80:AW80"/>
    <mergeCell ref="AX80:AY80"/>
    <mergeCell ref="AN79:AO79"/>
    <mergeCell ref="AP79:AQ79"/>
    <mergeCell ref="AR79:AS79"/>
    <mergeCell ref="AT79:AU79"/>
    <mergeCell ref="AV79:AW79"/>
    <mergeCell ref="AX79:AY79"/>
    <mergeCell ref="AN78:AO78"/>
    <mergeCell ref="AP78:AQ78"/>
    <mergeCell ref="AR78:AS78"/>
    <mergeCell ref="AT78:AU78"/>
    <mergeCell ref="AV78:AW78"/>
    <mergeCell ref="AX78:AY78"/>
    <mergeCell ref="AN77:AO77"/>
    <mergeCell ref="AP77:AQ77"/>
    <mergeCell ref="AR77:AS77"/>
    <mergeCell ref="AT77:AU77"/>
    <mergeCell ref="AV77:AW77"/>
    <mergeCell ref="AX77:AY77"/>
    <mergeCell ref="AN76:AO76"/>
    <mergeCell ref="AP76:AQ76"/>
    <mergeCell ref="AR76:AS76"/>
    <mergeCell ref="AT76:AU76"/>
    <mergeCell ref="AV76:AW76"/>
    <mergeCell ref="AX76:AY76"/>
    <mergeCell ref="AN75:AO75"/>
    <mergeCell ref="AP75:AQ75"/>
    <mergeCell ref="AR75:AS75"/>
    <mergeCell ref="AT75:AU75"/>
    <mergeCell ref="AV75:AW75"/>
    <mergeCell ref="AX75:AY75"/>
    <mergeCell ref="AN74:AO74"/>
    <mergeCell ref="AP74:AQ74"/>
    <mergeCell ref="AR74:AS74"/>
    <mergeCell ref="AT74:AU74"/>
    <mergeCell ref="AV74:AW74"/>
    <mergeCell ref="AX74:AY74"/>
    <mergeCell ref="AN73:AO73"/>
    <mergeCell ref="AP73:AQ73"/>
    <mergeCell ref="AR73:AS73"/>
    <mergeCell ref="AT73:AU73"/>
    <mergeCell ref="AV73:AW73"/>
    <mergeCell ref="AX73:AY73"/>
    <mergeCell ref="AN72:AO72"/>
    <mergeCell ref="AP72:AQ72"/>
    <mergeCell ref="AR72:AS72"/>
    <mergeCell ref="AT72:AU72"/>
    <mergeCell ref="AV72:AW72"/>
    <mergeCell ref="AX72:AY72"/>
    <mergeCell ref="AN71:AO71"/>
    <mergeCell ref="AP71:AQ71"/>
    <mergeCell ref="AR71:AS71"/>
    <mergeCell ref="AT71:AU71"/>
    <mergeCell ref="AV71:AW71"/>
    <mergeCell ref="AX71:AY71"/>
    <mergeCell ref="AN70:AO70"/>
    <mergeCell ref="AP70:AQ70"/>
    <mergeCell ref="AR70:AS70"/>
    <mergeCell ref="AT70:AU70"/>
    <mergeCell ref="AV70:AW70"/>
    <mergeCell ref="AX70:AY70"/>
    <mergeCell ref="AN69:AO69"/>
    <mergeCell ref="AP69:AQ69"/>
    <mergeCell ref="AR69:AS69"/>
    <mergeCell ref="AT69:AU69"/>
    <mergeCell ref="AV69:AW69"/>
    <mergeCell ref="AX69:AY69"/>
    <mergeCell ref="AN68:AO68"/>
    <mergeCell ref="AP68:AQ68"/>
    <mergeCell ref="AR68:AS68"/>
    <mergeCell ref="AT68:AU68"/>
    <mergeCell ref="AV68:AW68"/>
    <mergeCell ref="AX68:AY68"/>
    <mergeCell ref="AN67:AO67"/>
    <mergeCell ref="AP67:AQ67"/>
    <mergeCell ref="AR67:AS67"/>
    <mergeCell ref="AT67:AU67"/>
    <mergeCell ref="AV67:AW67"/>
    <mergeCell ref="AX67:AY67"/>
    <mergeCell ref="AN66:AO66"/>
    <mergeCell ref="AP66:AQ66"/>
    <mergeCell ref="AR66:AS66"/>
    <mergeCell ref="AT66:AU66"/>
    <mergeCell ref="AV66:AW66"/>
    <mergeCell ref="AX66:AY66"/>
    <mergeCell ref="AN65:AO65"/>
    <mergeCell ref="AP65:AQ65"/>
    <mergeCell ref="AR65:AS65"/>
    <mergeCell ref="AT65:AU65"/>
    <mergeCell ref="AV65:AW65"/>
    <mergeCell ref="AX65:AY65"/>
    <mergeCell ref="AN64:AO64"/>
    <mergeCell ref="AP64:AQ64"/>
    <mergeCell ref="AR64:AS64"/>
    <mergeCell ref="AT64:AU64"/>
    <mergeCell ref="AV64:AW64"/>
    <mergeCell ref="AX64:AY64"/>
    <mergeCell ref="AN63:AO63"/>
    <mergeCell ref="AP63:AQ63"/>
    <mergeCell ref="AR63:AS63"/>
    <mergeCell ref="AT63:AU63"/>
    <mergeCell ref="AV63:AW63"/>
    <mergeCell ref="AX63:AY63"/>
    <mergeCell ref="AN62:AO62"/>
    <mergeCell ref="AP62:AQ62"/>
    <mergeCell ref="AR62:AS62"/>
    <mergeCell ref="AT62:AU62"/>
    <mergeCell ref="AV62:AW62"/>
    <mergeCell ref="AX62:AY62"/>
    <mergeCell ref="AN61:AO61"/>
    <mergeCell ref="AP61:AQ61"/>
    <mergeCell ref="AR61:AS61"/>
    <mergeCell ref="AT61:AU61"/>
    <mergeCell ref="AV61:AW61"/>
    <mergeCell ref="AX61:AY61"/>
    <mergeCell ref="AN60:AO60"/>
    <mergeCell ref="AP60:AQ60"/>
    <mergeCell ref="AR60:AS60"/>
    <mergeCell ref="AT60:AU60"/>
    <mergeCell ref="AV60:AW60"/>
    <mergeCell ref="AX60:AY60"/>
    <mergeCell ref="AN59:AO59"/>
    <mergeCell ref="AP59:AQ59"/>
    <mergeCell ref="AR59:AS59"/>
    <mergeCell ref="AT59:AU59"/>
    <mergeCell ref="AV59:AW59"/>
    <mergeCell ref="AX59:AY59"/>
    <mergeCell ref="AN58:AO58"/>
    <mergeCell ref="AP58:AQ58"/>
    <mergeCell ref="AR58:AS58"/>
    <mergeCell ref="AT58:AU58"/>
    <mergeCell ref="AV58:AW58"/>
    <mergeCell ref="AX58:AY58"/>
    <mergeCell ref="AN57:AO57"/>
    <mergeCell ref="AP57:AQ57"/>
    <mergeCell ref="AR57:AS57"/>
    <mergeCell ref="AT57:AU57"/>
    <mergeCell ref="AV57:AW57"/>
    <mergeCell ref="AX57:AY57"/>
    <mergeCell ref="AN56:AO56"/>
    <mergeCell ref="AP56:AQ56"/>
    <mergeCell ref="AR56:AS56"/>
    <mergeCell ref="AT56:AU56"/>
    <mergeCell ref="AV56:AW56"/>
    <mergeCell ref="AX56:AY56"/>
    <mergeCell ref="AN55:AO55"/>
    <mergeCell ref="AP55:AQ55"/>
    <mergeCell ref="AR55:AS55"/>
    <mergeCell ref="AT55:AU55"/>
    <mergeCell ref="AV55:AW55"/>
    <mergeCell ref="AX55:AY55"/>
    <mergeCell ref="AN54:AO54"/>
    <mergeCell ref="AP54:AQ54"/>
    <mergeCell ref="AR54:AS54"/>
    <mergeCell ref="AT54:AU54"/>
    <mergeCell ref="AV54:AW54"/>
    <mergeCell ref="AX54:AY54"/>
    <mergeCell ref="AN53:AO53"/>
    <mergeCell ref="AP53:AQ53"/>
    <mergeCell ref="AR53:AS53"/>
    <mergeCell ref="AT53:AU53"/>
    <mergeCell ref="AV53:AW53"/>
    <mergeCell ref="AX53:AY53"/>
    <mergeCell ref="AV49:AW49"/>
    <mergeCell ref="AN51:AY51"/>
    <mergeCell ref="AN52:AO52"/>
    <mergeCell ref="AP52:AQ52"/>
    <mergeCell ref="AR52:AS52"/>
    <mergeCell ref="AT52:AU52"/>
    <mergeCell ref="AV52:AW52"/>
    <mergeCell ref="AX52:AY52"/>
    <mergeCell ref="AN48:AO48"/>
    <mergeCell ref="AP48:AQ48"/>
    <mergeCell ref="AR48:AS48"/>
    <mergeCell ref="AT48:AU48"/>
    <mergeCell ref="AV48:AW48"/>
    <mergeCell ref="AX48:AY48"/>
    <mergeCell ref="AN47:AO47"/>
    <mergeCell ref="AP47:AQ47"/>
    <mergeCell ref="AR47:AS47"/>
    <mergeCell ref="AT47:AU47"/>
    <mergeCell ref="AV47:AW47"/>
    <mergeCell ref="AX47:AY47"/>
    <mergeCell ref="AN46:AO46"/>
    <mergeCell ref="AP46:AQ46"/>
    <mergeCell ref="AR46:AS46"/>
    <mergeCell ref="AT46:AU46"/>
    <mergeCell ref="AV46:AW46"/>
    <mergeCell ref="AX46:AY46"/>
    <mergeCell ref="AN45:AO45"/>
    <mergeCell ref="AP45:AQ45"/>
    <mergeCell ref="AR45:AS45"/>
    <mergeCell ref="AT45:AU45"/>
    <mergeCell ref="AV45:AW45"/>
    <mergeCell ref="AX45:AY45"/>
    <mergeCell ref="AN44:AO44"/>
    <mergeCell ref="AP44:AQ44"/>
    <mergeCell ref="AR44:AS44"/>
    <mergeCell ref="AT44:AU44"/>
    <mergeCell ref="AV44:AW44"/>
    <mergeCell ref="AX44:AY44"/>
    <mergeCell ref="AN43:AO43"/>
    <mergeCell ref="AP43:AQ43"/>
    <mergeCell ref="AR43:AS43"/>
    <mergeCell ref="AT43:AU43"/>
    <mergeCell ref="AV43:AW43"/>
    <mergeCell ref="AX43:AY43"/>
    <mergeCell ref="AN42:AO42"/>
    <mergeCell ref="AP42:AQ42"/>
    <mergeCell ref="AR42:AS42"/>
    <mergeCell ref="AT42:AU42"/>
    <mergeCell ref="AV42:AW42"/>
    <mergeCell ref="AX42:AY42"/>
    <mergeCell ref="AN41:AO41"/>
    <mergeCell ref="AP41:AQ41"/>
    <mergeCell ref="AR41:AS41"/>
    <mergeCell ref="AT41:AU41"/>
    <mergeCell ref="AV41:AW41"/>
    <mergeCell ref="AX41:AY41"/>
    <mergeCell ref="AN40:AO40"/>
    <mergeCell ref="AP40:AQ40"/>
    <mergeCell ref="AR40:AS40"/>
    <mergeCell ref="AT40:AU40"/>
    <mergeCell ref="AV40:AW40"/>
    <mergeCell ref="AX40:AY40"/>
    <mergeCell ref="AN39:AO39"/>
    <mergeCell ref="AP39:AQ39"/>
    <mergeCell ref="AR39:AS39"/>
    <mergeCell ref="AT39:AU39"/>
    <mergeCell ref="AV39:AW39"/>
    <mergeCell ref="AX39:AY39"/>
    <mergeCell ref="AN38:AO38"/>
    <mergeCell ref="AP38:AQ38"/>
    <mergeCell ref="AR38:AS38"/>
    <mergeCell ref="AT38:AU38"/>
    <mergeCell ref="AV38:AW38"/>
    <mergeCell ref="AX38:AY38"/>
    <mergeCell ref="AN37:AO37"/>
    <mergeCell ref="AP37:AQ37"/>
    <mergeCell ref="AR37:AS37"/>
    <mergeCell ref="AT37:AU37"/>
    <mergeCell ref="AV37:AW37"/>
    <mergeCell ref="AX37:AY37"/>
    <mergeCell ref="AN36:AO36"/>
    <mergeCell ref="AP36:AQ36"/>
    <mergeCell ref="AR36:AS36"/>
    <mergeCell ref="AT36:AU36"/>
    <mergeCell ref="AV36:AW36"/>
    <mergeCell ref="AX36:AY36"/>
    <mergeCell ref="AN35:AO35"/>
    <mergeCell ref="AP35:AQ35"/>
    <mergeCell ref="AR35:AS35"/>
    <mergeCell ref="AT35:AU35"/>
    <mergeCell ref="AV35:AW35"/>
    <mergeCell ref="AX35:AY35"/>
    <mergeCell ref="AN34:AO34"/>
    <mergeCell ref="AP34:AQ34"/>
    <mergeCell ref="AR34:AS34"/>
    <mergeCell ref="AT34:AU34"/>
    <mergeCell ref="AV34:AW34"/>
    <mergeCell ref="AX34:AY34"/>
    <mergeCell ref="AN33:AO33"/>
    <mergeCell ref="AP33:AQ33"/>
    <mergeCell ref="AR33:AS33"/>
    <mergeCell ref="AT33:AU33"/>
    <mergeCell ref="AV33:AW33"/>
    <mergeCell ref="AX33:AY33"/>
    <mergeCell ref="AN32:AO32"/>
    <mergeCell ref="AP32:AQ32"/>
    <mergeCell ref="AR32:AS32"/>
    <mergeCell ref="AT32:AU32"/>
    <mergeCell ref="AV32:AW32"/>
    <mergeCell ref="AX32:AY32"/>
    <mergeCell ref="AN31:AO31"/>
    <mergeCell ref="AP31:AQ31"/>
    <mergeCell ref="AR31:AS31"/>
    <mergeCell ref="AT31:AU31"/>
    <mergeCell ref="AV31:AW31"/>
    <mergeCell ref="AX31:AY31"/>
    <mergeCell ref="AN30:AO30"/>
    <mergeCell ref="AP30:AQ30"/>
    <mergeCell ref="AR30:AS30"/>
    <mergeCell ref="AT30:AU30"/>
    <mergeCell ref="AV30:AW30"/>
    <mergeCell ref="AX30:AY30"/>
    <mergeCell ref="AN29:AO29"/>
    <mergeCell ref="AP29:AQ29"/>
    <mergeCell ref="AR29:AS29"/>
    <mergeCell ref="AT29:AU29"/>
    <mergeCell ref="AV29:AW29"/>
    <mergeCell ref="AX29:AY29"/>
    <mergeCell ref="AN28:AO28"/>
    <mergeCell ref="AP28:AQ28"/>
    <mergeCell ref="AR28:AS28"/>
    <mergeCell ref="AT28:AU28"/>
    <mergeCell ref="AV28:AW28"/>
    <mergeCell ref="AX28:AY28"/>
    <mergeCell ref="AN27:AO27"/>
    <mergeCell ref="AP27:AQ27"/>
    <mergeCell ref="AR27:AS27"/>
    <mergeCell ref="AT27:AU27"/>
    <mergeCell ref="AV27:AW27"/>
    <mergeCell ref="AX27:AY27"/>
    <mergeCell ref="AN26:AO26"/>
    <mergeCell ref="AP26:AQ26"/>
    <mergeCell ref="AR26:AS26"/>
    <mergeCell ref="AT26:AU26"/>
    <mergeCell ref="AV26:AW26"/>
    <mergeCell ref="AX26:AY26"/>
    <mergeCell ref="AN25:AO25"/>
    <mergeCell ref="AP25:AQ25"/>
    <mergeCell ref="AR25:AS25"/>
    <mergeCell ref="AT25:AU25"/>
    <mergeCell ref="AV25:AW25"/>
    <mergeCell ref="AX25:AY25"/>
    <mergeCell ref="AV21:AW21"/>
    <mergeCell ref="AN23:AY23"/>
    <mergeCell ref="AN24:AO24"/>
    <mergeCell ref="AP24:AQ24"/>
    <mergeCell ref="AR24:AS24"/>
    <mergeCell ref="AT24:AU24"/>
    <mergeCell ref="AV24:AW24"/>
    <mergeCell ref="AX24:AY24"/>
    <mergeCell ref="AN20:AO20"/>
    <mergeCell ref="AP20:AQ20"/>
    <mergeCell ref="AR20:AS20"/>
    <mergeCell ref="AT20:AU20"/>
    <mergeCell ref="AV20:AW20"/>
    <mergeCell ref="AX20:AY20"/>
    <mergeCell ref="AT14:AU14"/>
    <mergeCell ref="AV14:AW14"/>
    <mergeCell ref="AX14:AY14"/>
    <mergeCell ref="AN19:AO19"/>
    <mergeCell ref="AP19:AQ19"/>
    <mergeCell ref="AR19:AS19"/>
    <mergeCell ref="AT19:AU19"/>
    <mergeCell ref="AV19:AW19"/>
    <mergeCell ref="AX19:AY19"/>
    <mergeCell ref="AN18:AO18"/>
    <mergeCell ref="AP18:AQ18"/>
    <mergeCell ref="AR18:AS18"/>
    <mergeCell ref="AT18:AU18"/>
    <mergeCell ref="AV18:AW18"/>
    <mergeCell ref="AX18:AY18"/>
    <mergeCell ref="AN17:AO17"/>
    <mergeCell ref="AP17:AQ17"/>
    <mergeCell ref="AR17:AS17"/>
    <mergeCell ref="AT17:AU17"/>
    <mergeCell ref="AV17:AW17"/>
    <mergeCell ref="AX17:AY17"/>
    <mergeCell ref="AA204:AB204"/>
    <mergeCell ref="AC204:AD204"/>
    <mergeCell ref="AE204:AF204"/>
    <mergeCell ref="AG204:AH204"/>
    <mergeCell ref="AI204:AJ204"/>
    <mergeCell ref="AK204:AL204"/>
    <mergeCell ref="AA203:AB203"/>
    <mergeCell ref="AC203:AD203"/>
    <mergeCell ref="AE203:AF203"/>
    <mergeCell ref="AG203:AH203"/>
    <mergeCell ref="AN13:AO13"/>
    <mergeCell ref="AP13:AQ13"/>
    <mergeCell ref="AR13:AS13"/>
    <mergeCell ref="AT13:AU13"/>
    <mergeCell ref="AV13:AW13"/>
    <mergeCell ref="AX13:AY13"/>
    <mergeCell ref="AN12:AO12"/>
    <mergeCell ref="AP12:AQ12"/>
    <mergeCell ref="AR12:AS12"/>
    <mergeCell ref="AT12:AU12"/>
    <mergeCell ref="AV12:AW12"/>
    <mergeCell ref="AX12:AY12"/>
    <mergeCell ref="AN16:AO16"/>
    <mergeCell ref="AP16:AQ16"/>
    <mergeCell ref="AR16:AS16"/>
    <mergeCell ref="AT16:AU16"/>
    <mergeCell ref="AV16:AW16"/>
    <mergeCell ref="AX16:AY16"/>
    <mergeCell ref="AN15:AO15"/>
    <mergeCell ref="AP15:AQ15"/>
    <mergeCell ref="AR15:AS15"/>
    <mergeCell ref="AT15:AU15"/>
    <mergeCell ref="AN10:AO10"/>
    <mergeCell ref="AP10:AQ10"/>
    <mergeCell ref="AR10:AS10"/>
    <mergeCell ref="AT10:AU10"/>
    <mergeCell ref="AV10:AW10"/>
    <mergeCell ref="AX10:AY10"/>
    <mergeCell ref="AN9:AO9"/>
    <mergeCell ref="AP9:AQ9"/>
    <mergeCell ref="AR9:AS9"/>
    <mergeCell ref="AT9:AU9"/>
    <mergeCell ref="AV9:AW9"/>
    <mergeCell ref="AX9:AY9"/>
    <mergeCell ref="AI205:AJ205"/>
    <mergeCell ref="AN6:AY6"/>
    <mergeCell ref="AN7:AY7"/>
    <mergeCell ref="AN8:AO8"/>
    <mergeCell ref="AP8:AQ8"/>
    <mergeCell ref="AR8:AS8"/>
    <mergeCell ref="AT8:AU8"/>
    <mergeCell ref="AV8:AW8"/>
    <mergeCell ref="AX8:AY8"/>
    <mergeCell ref="AN11:AO11"/>
    <mergeCell ref="AP11:AQ11"/>
    <mergeCell ref="AR11:AS11"/>
    <mergeCell ref="AT11:AU11"/>
    <mergeCell ref="AV11:AW11"/>
    <mergeCell ref="AX11:AY11"/>
    <mergeCell ref="AV15:AW15"/>
    <mergeCell ref="AX15:AY15"/>
    <mergeCell ref="AN14:AO14"/>
    <mergeCell ref="AP14:AQ14"/>
    <mergeCell ref="AR14:AS14"/>
    <mergeCell ref="AA202:AB202"/>
    <mergeCell ref="AC202:AD202"/>
    <mergeCell ref="AE202:AF202"/>
    <mergeCell ref="AG202:AH202"/>
    <mergeCell ref="AI202:AJ202"/>
    <mergeCell ref="AK202:AL202"/>
    <mergeCell ref="AA201:AB201"/>
    <mergeCell ref="AC201:AD201"/>
    <mergeCell ref="AE201:AF201"/>
    <mergeCell ref="AG201:AH201"/>
    <mergeCell ref="AI201:AJ201"/>
    <mergeCell ref="AK201:AL201"/>
    <mergeCell ref="AA200:AB200"/>
    <mergeCell ref="AC200:AD200"/>
    <mergeCell ref="AE200:AF200"/>
    <mergeCell ref="AG200:AH200"/>
    <mergeCell ref="AI200:AJ200"/>
    <mergeCell ref="AK200:AL200"/>
    <mergeCell ref="AA199:AB199"/>
    <mergeCell ref="AC199:AD199"/>
    <mergeCell ref="AE199:AF199"/>
    <mergeCell ref="AG199:AH199"/>
    <mergeCell ref="AI199:AJ199"/>
    <mergeCell ref="AK199:AL199"/>
    <mergeCell ref="AA198:AB198"/>
    <mergeCell ref="AC198:AD198"/>
    <mergeCell ref="AE198:AF198"/>
    <mergeCell ref="AG198:AH198"/>
    <mergeCell ref="AI198:AJ198"/>
    <mergeCell ref="AK198:AL198"/>
    <mergeCell ref="AA197:AB197"/>
    <mergeCell ref="AC197:AD197"/>
    <mergeCell ref="AE197:AF197"/>
    <mergeCell ref="AG197:AH197"/>
    <mergeCell ref="AI197:AJ197"/>
    <mergeCell ref="AK197:AL197"/>
    <mergeCell ref="AA196:AB196"/>
    <mergeCell ref="AC196:AD196"/>
    <mergeCell ref="AE196:AF196"/>
    <mergeCell ref="AG196:AH196"/>
    <mergeCell ref="AI196:AJ196"/>
    <mergeCell ref="AK196:AL196"/>
    <mergeCell ref="AA195:AB195"/>
    <mergeCell ref="AC195:AD195"/>
    <mergeCell ref="AE195:AF195"/>
    <mergeCell ref="AG195:AH195"/>
    <mergeCell ref="AI195:AJ195"/>
    <mergeCell ref="AK195:AL195"/>
    <mergeCell ref="AA194:AB194"/>
    <mergeCell ref="AC194:AD194"/>
    <mergeCell ref="AE194:AF194"/>
    <mergeCell ref="AG194:AH194"/>
    <mergeCell ref="AI194:AJ194"/>
    <mergeCell ref="AK194:AL194"/>
    <mergeCell ref="AA193:AB193"/>
    <mergeCell ref="AC193:AD193"/>
    <mergeCell ref="AE193:AF193"/>
    <mergeCell ref="AG193:AH193"/>
    <mergeCell ref="AI193:AJ193"/>
    <mergeCell ref="AK193:AL193"/>
    <mergeCell ref="AA192:AB192"/>
    <mergeCell ref="AC192:AD192"/>
    <mergeCell ref="AE192:AF192"/>
    <mergeCell ref="AG192:AH192"/>
    <mergeCell ref="AI192:AJ192"/>
    <mergeCell ref="AK192:AL192"/>
    <mergeCell ref="AA191:AB191"/>
    <mergeCell ref="AC191:AD191"/>
    <mergeCell ref="AE191:AF191"/>
    <mergeCell ref="AG191:AH191"/>
    <mergeCell ref="AI191:AJ191"/>
    <mergeCell ref="AK191:AL191"/>
    <mergeCell ref="AA190:AB190"/>
    <mergeCell ref="AC190:AD190"/>
    <mergeCell ref="AE190:AF190"/>
    <mergeCell ref="AG190:AH190"/>
    <mergeCell ref="AI190:AJ190"/>
    <mergeCell ref="AK190:AL190"/>
    <mergeCell ref="AA189:AB189"/>
    <mergeCell ref="AC189:AD189"/>
    <mergeCell ref="AE189:AF189"/>
    <mergeCell ref="AG189:AH189"/>
    <mergeCell ref="AI189:AJ189"/>
    <mergeCell ref="AK189:AL189"/>
    <mergeCell ref="AA188:AB188"/>
    <mergeCell ref="AC188:AD188"/>
    <mergeCell ref="AE188:AF188"/>
    <mergeCell ref="AG188:AH188"/>
    <mergeCell ref="AI188:AJ188"/>
    <mergeCell ref="AK188:AL188"/>
    <mergeCell ref="AA187:AB187"/>
    <mergeCell ref="AC187:AD187"/>
    <mergeCell ref="AE187:AF187"/>
    <mergeCell ref="AG187:AH187"/>
    <mergeCell ref="AI187:AJ187"/>
    <mergeCell ref="AK187:AL187"/>
    <mergeCell ref="AA186:AB186"/>
    <mergeCell ref="AC186:AD186"/>
    <mergeCell ref="AE186:AF186"/>
    <mergeCell ref="AG186:AH186"/>
    <mergeCell ref="AI186:AJ186"/>
    <mergeCell ref="AK186:AL186"/>
    <mergeCell ref="AA185:AB185"/>
    <mergeCell ref="AC185:AD185"/>
    <mergeCell ref="AE185:AF185"/>
    <mergeCell ref="AG185:AH185"/>
    <mergeCell ref="AI185:AJ185"/>
    <mergeCell ref="AK185:AL185"/>
    <mergeCell ref="AA184:AB184"/>
    <mergeCell ref="AC184:AD184"/>
    <mergeCell ref="AE184:AF184"/>
    <mergeCell ref="AG184:AH184"/>
    <mergeCell ref="AI184:AJ184"/>
    <mergeCell ref="AK184:AL184"/>
    <mergeCell ref="AA183:AB183"/>
    <mergeCell ref="AC183:AD183"/>
    <mergeCell ref="AE183:AF183"/>
    <mergeCell ref="AG183:AH183"/>
    <mergeCell ref="AI183:AJ183"/>
    <mergeCell ref="AK183:AL183"/>
    <mergeCell ref="AA182:AB182"/>
    <mergeCell ref="AC182:AD182"/>
    <mergeCell ref="AE182:AF182"/>
    <mergeCell ref="AG182:AH182"/>
    <mergeCell ref="AI182:AJ182"/>
    <mergeCell ref="AK182:AL182"/>
    <mergeCell ref="AA181:AB181"/>
    <mergeCell ref="AC181:AD181"/>
    <mergeCell ref="AE181:AF181"/>
    <mergeCell ref="AG181:AH181"/>
    <mergeCell ref="AI181:AJ181"/>
    <mergeCell ref="AK181:AL181"/>
    <mergeCell ref="AA180:AB180"/>
    <mergeCell ref="AC180:AD180"/>
    <mergeCell ref="AE180:AF180"/>
    <mergeCell ref="AG180:AH180"/>
    <mergeCell ref="AI180:AJ180"/>
    <mergeCell ref="AK180:AL180"/>
    <mergeCell ref="AA179:AB179"/>
    <mergeCell ref="AC179:AD179"/>
    <mergeCell ref="AE179:AF179"/>
    <mergeCell ref="AG179:AH179"/>
    <mergeCell ref="AI179:AJ179"/>
    <mergeCell ref="AK179:AL179"/>
    <mergeCell ref="AA178:AB178"/>
    <mergeCell ref="AC178:AD178"/>
    <mergeCell ref="AE178:AF178"/>
    <mergeCell ref="AG178:AH178"/>
    <mergeCell ref="AI178:AJ178"/>
    <mergeCell ref="AK178:AL178"/>
    <mergeCell ref="AA177:AB177"/>
    <mergeCell ref="AC177:AD177"/>
    <mergeCell ref="AE177:AF177"/>
    <mergeCell ref="AG177:AH177"/>
    <mergeCell ref="AI177:AJ177"/>
    <mergeCell ref="AK177:AL177"/>
    <mergeCell ref="AA176:AB176"/>
    <mergeCell ref="AC176:AD176"/>
    <mergeCell ref="AE176:AF176"/>
    <mergeCell ref="AG176:AH176"/>
    <mergeCell ref="AI176:AJ176"/>
    <mergeCell ref="AK176:AL176"/>
    <mergeCell ref="AA175:AB175"/>
    <mergeCell ref="AC175:AD175"/>
    <mergeCell ref="AE175:AF175"/>
    <mergeCell ref="AG175:AH175"/>
    <mergeCell ref="AI175:AJ175"/>
    <mergeCell ref="AK175:AL175"/>
    <mergeCell ref="AA174:AB174"/>
    <mergeCell ref="AC174:AD174"/>
    <mergeCell ref="AE174:AF174"/>
    <mergeCell ref="AG174:AH174"/>
    <mergeCell ref="AI174:AJ174"/>
    <mergeCell ref="AK174:AL174"/>
    <mergeCell ref="AA173:AB173"/>
    <mergeCell ref="AC173:AD173"/>
    <mergeCell ref="AE173:AF173"/>
    <mergeCell ref="AG173:AH173"/>
    <mergeCell ref="AI173:AJ173"/>
    <mergeCell ref="AK173:AL173"/>
    <mergeCell ref="AA172:AB172"/>
    <mergeCell ref="AC172:AD172"/>
    <mergeCell ref="AE172:AF172"/>
    <mergeCell ref="AG172:AH172"/>
    <mergeCell ref="AI172:AJ172"/>
    <mergeCell ref="AK172:AL172"/>
    <mergeCell ref="AA171:AB171"/>
    <mergeCell ref="AC171:AD171"/>
    <mergeCell ref="AE171:AF171"/>
    <mergeCell ref="AG171:AH171"/>
    <mergeCell ref="AI171:AJ171"/>
    <mergeCell ref="AK171:AL171"/>
    <mergeCell ref="AA170:AB170"/>
    <mergeCell ref="AC170:AD170"/>
    <mergeCell ref="AE170:AF170"/>
    <mergeCell ref="AG170:AH170"/>
    <mergeCell ref="AI170:AJ170"/>
    <mergeCell ref="AK170:AL170"/>
    <mergeCell ref="AA169:AB169"/>
    <mergeCell ref="AC169:AD169"/>
    <mergeCell ref="AE169:AF169"/>
    <mergeCell ref="AG169:AH169"/>
    <mergeCell ref="AI169:AJ169"/>
    <mergeCell ref="AK169:AL169"/>
    <mergeCell ref="AA168:AB168"/>
    <mergeCell ref="AC168:AD168"/>
    <mergeCell ref="AE168:AF168"/>
    <mergeCell ref="AG168:AH168"/>
    <mergeCell ref="AI168:AJ168"/>
    <mergeCell ref="AK168:AL168"/>
    <mergeCell ref="AA167:AB167"/>
    <mergeCell ref="AC167:AD167"/>
    <mergeCell ref="AE167:AF167"/>
    <mergeCell ref="AG167:AH167"/>
    <mergeCell ref="AI167:AJ167"/>
    <mergeCell ref="AK167:AL167"/>
    <mergeCell ref="AA166:AB166"/>
    <mergeCell ref="AC166:AD166"/>
    <mergeCell ref="AE166:AF166"/>
    <mergeCell ref="AG166:AH166"/>
    <mergeCell ref="AI166:AJ166"/>
    <mergeCell ref="AK166:AL166"/>
    <mergeCell ref="AA165:AB165"/>
    <mergeCell ref="AC165:AD165"/>
    <mergeCell ref="AE165:AF165"/>
    <mergeCell ref="AG165:AH165"/>
    <mergeCell ref="AI165:AJ165"/>
    <mergeCell ref="AK165:AL165"/>
    <mergeCell ref="AA164:AB164"/>
    <mergeCell ref="AC164:AD164"/>
    <mergeCell ref="AE164:AF164"/>
    <mergeCell ref="AG164:AH164"/>
    <mergeCell ref="AI164:AJ164"/>
    <mergeCell ref="AK164:AL164"/>
    <mergeCell ref="AA163:AB163"/>
    <mergeCell ref="AC163:AD163"/>
    <mergeCell ref="AE163:AF163"/>
    <mergeCell ref="AG163:AH163"/>
    <mergeCell ref="AI163:AJ163"/>
    <mergeCell ref="AK163:AL163"/>
    <mergeCell ref="AA162:AB162"/>
    <mergeCell ref="AC162:AD162"/>
    <mergeCell ref="AE162:AF162"/>
    <mergeCell ref="AG162:AH162"/>
    <mergeCell ref="AI162:AJ162"/>
    <mergeCell ref="AK162:AL162"/>
    <mergeCell ref="AA161:AB161"/>
    <mergeCell ref="AC161:AD161"/>
    <mergeCell ref="AE161:AF161"/>
    <mergeCell ref="AG161:AH161"/>
    <mergeCell ref="AI161:AJ161"/>
    <mergeCell ref="AK161:AL161"/>
    <mergeCell ref="AA160:AB160"/>
    <mergeCell ref="AC160:AD160"/>
    <mergeCell ref="AE160:AF160"/>
    <mergeCell ref="AG160:AH160"/>
    <mergeCell ref="AI160:AJ160"/>
    <mergeCell ref="AK160:AL160"/>
    <mergeCell ref="AA159:AB159"/>
    <mergeCell ref="AC159:AD159"/>
    <mergeCell ref="AE159:AF159"/>
    <mergeCell ref="AG159:AH159"/>
    <mergeCell ref="AI159:AJ159"/>
    <mergeCell ref="AK159:AL159"/>
    <mergeCell ref="AA158:AB158"/>
    <mergeCell ref="AC158:AD158"/>
    <mergeCell ref="AE158:AF158"/>
    <mergeCell ref="AG158:AH158"/>
    <mergeCell ref="AI158:AJ158"/>
    <mergeCell ref="AK158:AL158"/>
    <mergeCell ref="AA157:AB157"/>
    <mergeCell ref="AC157:AD157"/>
    <mergeCell ref="AE157:AF157"/>
    <mergeCell ref="AG157:AH157"/>
    <mergeCell ref="AI157:AJ157"/>
    <mergeCell ref="AK157:AL157"/>
    <mergeCell ref="AA156:AB156"/>
    <mergeCell ref="AC156:AD156"/>
    <mergeCell ref="AE156:AF156"/>
    <mergeCell ref="AG156:AH156"/>
    <mergeCell ref="AI156:AJ156"/>
    <mergeCell ref="AK156:AL156"/>
    <mergeCell ref="AA155:AB155"/>
    <mergeCell ref="AC155:AD155"/>
    <mergeCell ref="AE155:AF155"/>
    <mergeCell ref="AG155:AH155"/>
    <mergeCell ref="AI155:AJ155"/>
    <mergeCell ref="AK155:AL155"/>
    <mergeCell ref="AA154:AB154"/>
    <mergeCell ref="AC154:AD154"/>
    <mergeCell ref="AE154:AF154"/>
    <mergeCell ref="AG154:AH154"/>
    <mergeCell ref="AI154:AJ154"/>
    <mergeCell ref="AK154:AL154"/>
    <mergeCell ref="AA153:AB153"/>
    <mergeCell ref="AC153:AD153"/>
    <mergeCell ref="AE153:AF153"/>
    <mergeCell ref="AG153:AH153"/>
    <mergeCell ref="AI153:AJ153"/>
    <mergeCell ref="AK153:AL153"/>
    <mergeCell ref="AA152:AB152"/>
    <mergeCell ref="AC152:AD152"/>
    <mergeCell ref="AE152:AF152"/>
    <mergeCell ref="AG152:AH152"/>
    <mergeCell ref="AI152:AJ152"/>
    <mergeCell ref="AK152:AL152"/>
    <mergeCell ref="AA151:AB151"/>
    <mergeCell ref="AC151:AD151"/>
    <mergeCell ref="AE151:AF151"/>
    <mergeCell ref="AG151:AH151"/>
    <mergeCell ref="AI151:AJ151"/>
    <mergeCell ref="AK151:AL151"/>
    <mergeCell ref="AA150:AB150"/>
    <mergeCell ref="AC150:AD150"/>
    <mergeCell ref="AE150:AF150"/>
    <mergeCell ref="AG150:AH150"/>
    <mergeCell ref="AI150:AJ150"/>
    <mergeCell ref="AK150:AL150"/>
    <mergeCell ref="AA149:AB149"/>
    <mergeCell ref="AC149:AD149"/>
    <mergeCell ref="AE149:AF149"/>
    <mergeCell ref="AG149:AH149"/>
    <mergeCell ref="AI149:AJ149"/>
    <mergeCell ref="AK149:AL149"/>
    <mergeCell ref="AA148:AB148"/>
    <mergeCell ref="AC148:AD148"/>
    <mergeCell ref="AE148:AF148"/>
    <mergeCell ref="AG148:AH148"/>
    <mergeCell ref="AI148:AJ148"/>
    <mergeCell ref="AK148:AL148"/>
    <mergeCell ref="AA147:AB147"/>
    <mergeCell ref="AC147:AD147"/>
    <mergeCell ref="AE147:AF147"/>
    <mergeCell ref="AG147:AH147"/>
    <mergeCell ref="AI147:AJ147"/>
    <mergeCell ref="AK147:AL147"/>
    <mergeCell ref="AA146:AB146"/>
    <mergeCell ref="AC146:AD146"/>
    <mergeCell ref="AE146:AF146"/>
    <mergeCell ref="AG146:AH146"/>
    <mergeCell ref="AI146:AJ146"/>
    <mergeCell ref="AK146:AL146"/>
    <mergeCell ref="AA145:AB145"/>
    <mergeCell ref="AC145:AD145"/>
    <mergeCell ref="AE145:AF145"/>
    <mergeCell ref="AG145:AH145"/>
    <mergeCell ref="AI145:AJ145"/>
    <mergeCell ref="AK145:AL145"/>
    <mergeCell ref="AI141:AJ141"/>
    <mergeCell ref="AA143:AL143"/>
    <mergeCell ref="AA144:AB144"/>
    <mergeCell ref="AC144:AD144"/>
    <mergeCell ref="AE144:AF144"/>
    <mergeCell ref="AG144:AH144"/>
    <mergeCell ref="AI144:AJ144"/>
    <mergeCell ref="AK144:AL144"/>
    <mergeCell ref="AA140:AB140"/>
    <mergeCell ref="AC140:AD140"/>
    <mergeCell ref="AE140:AF140"/>
    <mergeCell ref="AG140:AH140"/>
    <mergeCell ref="AI140:AJ140"/>
    <mergeCell ref="AK140:AL140"/>
    <mergeCell ref="AA139:AB139"/>
    <mergeCell ref="AC139:AD139"/>
    <mergeCell ref="AE139:AF139"/>
    <mergeCell ref="AG139:AH139"/>
    <mergeCell ref="AI139:AJ139"/>
    <mergeCell ref="AK139:AL139"/>
    <mergeCell ref="AA138:AB138"/>
    <mergeCell ref="AC138:AD138"/>
    <mergeCell ref="AE138:AF138"/>
    <mergeCell ref="AG138:AH138"/>
    <mergeCell ref="AI138:AJ138"/>
    <mergeCell ref="AK138:AL138"/>
    <mergeCell ref="AA137:AB137"/>
    <mergeCell ref="AC137:AD137"/>
    <mergeCell ref="AE137:AF137"/>
    <mergeCell ref="AG137:AH137"/>
    <mergeCell ref="AI137:AJ137"/>
    <mergeCell ref="AK137:AL137"/>
    <mergeCell ref="AA136:AB136"/>
    <mergeCell ref="AC136:AD136"/>
    <mergeCell ref="AE136:AF136"/>
    <mergeCell ref="AG136:AH136"/>
    <mergeCell ref="AI136:AJ136"/>
    <mergeCell ref="AK136:AL136"/>
    <mergeCell ref="AA135:AB135"/>
    <mergeCell ref="AC135:AD135"/>
    <mergeCell ref="AE135:AF135"/>
    <mergeCell ref="AG135:AH135"/>
    <mergeCell ref="AI135:AJ135"/>
    <mergeCell ref="AK135:AL135"/>
    <mergeCell ref="AA134:AB134"/>
    <mergeCell ref="AC134:AD134"/>
    <mergeCell ref="AE134:AF134"/>
    <mergeCell ref="AG134:AH134"/>
    <mergeCell ref="AI134:AJ134"/>
    <mergeCell ref="AK134:AL134"/>
    <mergeCell ref="AA133:AB133"/>
    <mergeCell ref="AC133:AD133"/>
    <mergeCell ref="AE133:AF133"/>
    <mergeCell ref="AG133:AH133"/>
    <mergeCell ref="AI133:AJ133"/>
    <mergeCell ref="AK133:AL133"/>
    <mergeCell ref="AA132:AB132"/>
    <mergeCell ref="AC132:AD132"/>
    <mergeCell ref="AE132:AF132"/>
    <mergeCell ref="AG132:AH132"/>
    <mergeCell ref="AI132:AJ132"/>
    <mergeCell ref="AK132:AL132"/>
    <mergeCell ref="AA131:AB131"/>
    <mergeCell ref="AC131:AD131"/>
    <mergeCell ref="AE131:AF131"/>
    <mergeCell ref="AG131:AH131"/>
    <mergeCell ref="AI131:AJ131"/>
    <mergeCell ref="AK131:AL131"/>
    <mergeCell ref="AA130:AB130"/>
    <mergeCell ref="AC130:AD130"/>
    <mergeCell ref="AE130:AF130"/>
    <mergeCell ref="AG130:AH130"/>
    <mergeCell ref="AI130:AJ130"/>
    <mergeCell ref="AK130:AL130"/>
    <mergeCell ref="AA129:AB129"/>
    <mergeCell ref="AC129:AD129"/>
    <mergeCell ref="AE129:AF129"/>
    <mergeCell ref="AG129:AH129"/>
    <mergeCell ref="AI129:AJ129"/>
    <mergeCell ref="AK129:AL129"/>
    <mergeCell ref="AA128:AB128"/>
    <mergeCell ref="AC128:AD128"/>
    <mergeCell ref="AE128:AF128"/>
    <mergeCell ref="AG128:AH128"/>
    <mergeCell ref="AI128:AJ128"/>
    <mergeCell ref="AK128:AL128"/>
    <mergeCell ref="AA127:AB127"/>
    <mergeCell ref="AC127:AD127"/>
    <mergeCell ref="AE127:AF127"/>
    <mergeCell ref="AG127:AH127"/>
    <mergeCell ref="AI127:AJ127"/>
    <mergeCell ref="AK127:AL127"/>
    <mergeCell ref="AA126:AB126"/>
    <mergeCell ref="AC126:AD126"/>
    <mergeCell ref="AE126:AF126"/>
    <mergeCell ref="AG126:AH126"/>
    <mergeCell ref="AI126:AJ126"/>
    <mergeCell ref="AK126:AL126"/>
    <mergeCell ref="AA125:AB125"/>
    <mergeCell ref="AC125:AD125"/>
    <mergeCell ref="AE125:AF125"/>
    <mergeCell ref="AG125:AH125"/>
    <mergeCell ref="AI125:AJ125"/>
    <mergeCell ref="AK125:AL125"/>
    <mergeCell ref="AA124:AB124"/>
    <mergeCell ref="AC124:AD124"/>
    <mergeCell ref="AE124:AF124"/>
    <mergeCell ref="AG124:AH124"/>
    <mergeCell ref="AI124:AJ124"/>
    <mergeCell ref="AK124:AL124"/>
    <mergeCell ref="AA123:AB123"/>
    <mergeCell ref="AC123:AD123"/>
    <mergeCell ref="AE123:AF123"/>
    <mergeCell ref="AG123:AH123"/>
    <mergeCell ref="AI123:AJ123"/>
    <mergeCell ref="AK123:AL123"/>
    <mergeCell ref="AA122:AB122"/>
    <mergeCell ref="AC122:AD122"/>
    <mergeCell ref="AE122:AF122"/>
    <mergeCell ref="AG122:AH122"/>
    <mergeCell ref="AI122:AJ122"/>
    <mergeCell ref="AK122:AL122"/>
    <mergeCell ref="AA121:AB121"/>
    <mergeCell ref="AC121:AD121"/>
    <mergeCell ref="AE121:AF121"/>
    <mergeCell ref="AG121:AH121"/>
    <mergeCell ref="AI121:AJ121"/>
    <mergeCell ref="AK121:AL121"/>
    <mergeCell ref="AA120:AB120"/>
    <mergeCell ref="AC120:AD120"/>
    <mergeCell ref="AE120:AF120"/>
    <mergeCell ref="AG120:AH120"/>
    <mergeCell ref="AI120:AJ120"/>
    <mergeCell ref="AK120:AL120"/>
    <mergeCell ref="AA119:AB119"/>
    <mergeCell ref="AC119:AD119"/>
    <mergeCell ref="AE119:AF119"/>
    <mergeCell ref="AG119:AH119"/>
    <mergeCell ref="AI119:AJ119"/>
    <mergeCell ref="AK119:AL119"/>
    <mergeCell ref="AA118:AB118"/>
    <mergeCell ref="AC118:AD118"/>
    <mergeCell ref="AE118:AF118"/>
    <mergeCell ref="AG118:AH118"/>
    <mergeCell ref="AI118:AJ118"/>
    <mergeCell ref="AK118:AL118"/>
    <mergeCell ref="AA117:AB117"/>
    <mergeCell ref="AC117:AD117"/>
    <mergeCell ref="AE117:AF117"/>
    <mergeCell ref="AG117:AH117"/>
    <mergeCell ref="AI117:AJ117"/>
    <mergeCell ref="AK117:AL117"/>
    <mergeCell ref="AA116:AB116"/>
    <mergeCell ref="AC116:AD116"/>
    <mergeCell ref="AE116:AF116"/>
    <mergeCell ref="AG116:AH116"/>
    <mergeCell ref="AI116:AJ116"/>
    <mergeCell ref="AK116:AL116"/>
    <mergeCell ref="AA115:AB115"/>
    <mergeCell ref="AC115:AD115"/>
    <mergeCell ref="AE115:AF115"/>
    <mergeCell ref="AG115:AH115"/>
    <mergeCell ref="AI115:AJ115"/>
    <mergeCell ref="AK115:AL115"/>
    <mergeCell ref="AA114:AB114"/>
    <mergeCell ref="AC114:AD114"/>
    <mergeCell ref="AE114:AF114"/>
    <mergeCell ref="AG114:AH114"/>
    <mergeCell ref="AI114:AJ114"/>
    <mergeCell ref="AK114:AL114"/>
    <mergeCell ref="AA113:AB113"/>
    <mergeCell ref="AC113:AD113"/>
    <mergeCell ref="AE113:AF113"/>
    <mergeCell ref="AG113:AH113"/>
    <mergeCell ref="AI113:AJ113"/>
    <mergeCell ref="AK113:AL113"/>
    <mergeCell ref="AA112:AB112"/>
    <mergeCell ref="AC112:AD112"/>
    <mergeCell ref="AE112:AF112"/>
    <mergeCell ref="AG112:AH112"/>
    <mergeCell ref="AI112:AJ112"/>
    <mergeCell ref="AK112:AL112"/>
    <mergeCell ref="AA111:AB111"/>
    <mergeCell ref="AC111:AD111"/>
    <mergeCell ref="AE111:AF111"/>
    <mergeCell ref="AG111:AH111"/>
    <mergeCell ref="AI111:AJ111"/>
    <mergeCell ref="AK111:AL111"/>
    <mergeCell ref="AA110:AB110"/>
    <mergeCell ref="AC110:AD110"/>
    <mergeCell ref="AE110:AF110"/>
    <mergeCell ref="AG110:AH110"/>
    <mergeCell ref="AI110:AJ110"/>
    <mergeCell ref="AK110:AL110"/>
    <mergeCell ref="AA109:AB109"/>
    <mergeCell ref="AC109:AD109"/>
    <mergeCell ref="AE109:AF109"/>
    <mergeCell ref="AG109:AH109"/>
    <mergeCell ref="AI109:AJ109"/>
    <mergeCell ref="AK109:AL109"/>
    <mergeCell ref="AA108:AB108"/>
    <mergeCell ref="AC108:AD108"/>
    <mergeCell ref="AE108:AF108"/>
    <mergeCell ref="AG108:AH108"/>
    <mergeCell ref="AI108:AJ108"/>
    <mergeCell ref="AK108:AL108"/>
    <mergeCell ref="AA107:AB107"/>
    <mergeCell ref="AC107:AD107"/>
    <mergeCell ref="AE107:AF107"/>
    <mergeCell ref="AG107:AH107"/>
    <mergeCell ref="AI107:AJ107"/>
    <mergeCell ref="AK107:AL107"/>
    <mergeCell ref="AA106:AB106"/>
    <mergeCell ref="AC106:AD106"/>
    <mergeCell ref="AE106:AF106"/>
    <mergeCell ref="AG106:AH106"/>
    <mergeCell ref="AI106:AJ106"/>
    <mergeCell ref="AK106:AL106"/>
    <mergeCell ref="AA105:AB105"/>
    <mergeCell ref="AC105:AD105"/>
    <mergeCell ref="AE105:AF105"/>
    <mergeCell ref="AG105:AH105"/>
    <mergeCell ref="AI105:AJ105"/>
    <mergeCell ref="AK105:AL105"/>
    <mergeCell ref="AA104:AB104"/>
    <mergeCell ref="AC104:AD104"/>
    <mergeCell ref="AE104:AF104"/>
    <mergeCell ref="AG104:AH104"/>
    <mergeCell ref="AI104:AJ104"/>
    <mergeCell ref="AK104:AL104"/>
    <mergeCell ref="AA103:AB103"/>
    <mergeCell ref="AC103:AD103"/>
    <mergeCell ref="AE103:AF103"/>
    <mergeCell ref="AG103:AH103"/>
    <mergeCell ref="AI103:AJ103"/>
    <mergeCell ref="AK103:AL103"/>
    <mergeCell ref="AA102:AB102"/>
    <mergeCell ref="AC102:AD102"/>
    <mergeCell ref="AE102:AF102"/>
    <mergeCell ref="AG102:AH102"/>
    <mergeCell ref="AI102:AJ102"/>
    <mergeCell ref="AK102:AL102"/>
    <mergeCell ref="AA101:AB101"/>
    <mergeCell ref="AC101:AD101"/>
    <mergeCell ref="AE101:AF101"/>
    <mergeCell ref="AG101:AH101"/>
    <mergeCell ref="AI101:AJ101"/>
    <mergeCell ref="AK101:AL101"/>
    <mergeCell ref="AA100:AB100"/>
    <mergeCell ref="AC100:AD100"/>
    <mergeCell ref="AE100:AF100"/>
    <mergeCell ref="AG100:AH100"/>
    <mergeCell ref="AI100:AJ100"/>
    <mergeCell ref="AK100:AL100"/>
    <mergeCell ref="AA99:AB99"/>
    <mergeCell ref="AC99:AD99"/>
    <mergeCell ref="AE99:AF99"/>
    <mergeCell ref="AG99:AH99"/>
    <mergeCell ref="AI99:AJ99"/>
    <mergeCell ref="AK99:AL99"/>
    <mergeCell ref="AA98:AB98"/>
    <mergeCell ref="AC98:AD98"/>
    <mergeCell ref="AE98:AF98"/>
    <mergeCell ref="AG98:AH98"/>
    <mergeCell ref="AI98:AJ98"/>
    <mergeCell ref="AK98:AL98"/>
    <mergeCell ref="AA97:AB97"/>
    <mergeCell ref="AC97:AD97"/>
    <mergeCell ref="AE97:AF97"/>
    <mergeCell ref="AG97:AH97"/>
    <mergeCell ref="AI97:AJ97"/>
    <mergeCell ref="AK97:AL97"/>
    <mergeCell ref="AA96:AB96"/>
    <mergeCell ref="AC96:AD96"/>
    <mergeCell ref="AE96:AF96"/>
    <mergeCell ref="AG96:AH96"/>
    <mergeCell ref="AI96:AJ96"/>
    <mergeCell ref="AK96:AL96"/>
    <mergeCell ref="AA95:AB95"/>
    <mergeCell ref="AC95:AD95"/>
    <mergeCell ref="AE95:AF95"/>
    <mergeCell ref="AG95:AH95"/>
    <mergeCell ref="AI95:AJ95"/>
    <mergeCell ref="AK95:AL95"/>
    <mergeCell ref="AA94:AB94"/>
    <mergeCell ref="AC94:AD94"/>
    <mergeCell ref="AE94:AF94"/>
    <mergeCell ref="AG94:AH94"/>
    <mergeCell ref="AI94:AJ94"/>
    <mergeCell ref="AK94:AL94"/>
    <mergeCell ref="AA93:AB93"/>
    <mergeCell ref="AC93:AD93"/>
    <mergeCell ref="AE93:AF93"/>
    <mergeCell ref="AG93:AH93"/>
    <mergeCell ref="AI93:AJ93"/>
    <mergeCell ref="AK93:AL93"/>
    <mergeCell ref="AI89:AJ89"/>
    <mergeCell ref="AA91:AL91"/>
    <mergeCell ref="AA92:AB92"/>
    <mergeCell ref="AC92:AD92"/>
    <mergeCell ref="AE92:AF92"/>
    <mergeCell ref="AG92:AH92"/>
    <mergeCell ref="AI92:AJ92"/>
    <mergeCell ref="AK92:AL92"/>
    <mergeCell ref="AA88:AB88"/>
    <mergeCell ref="AC88:AD88"/>
    <mergeCell ref="AE88:AF88"/>
    <mergeCell ref="AG88:AH88"/>
    <mergeCell ref="AI88:AJ88"/>
    <mergeCell ref="AK88:AL88"/>
    <mergeCell ref="AA87:AB87"/>
    <mergeCell ref="AC87:AD87"/>
    <mergeCell ref="AE87:AF87"/>
    <mergeCell ref="AG87:AH87"/>
    <mergeCell ref="AI87:AJ87"/>
    <mergeCell ref="AK87:AL87"/>
    <mergeCell ref="AA86:AB86"/>
    <mergeCell ref="AC86:AD86"/>
    <mergeCell ref="AE86:AF86"/>
    <mergeCell ref="AG86:AH86"/>
    <mergeCell ref="AI86:AJ86"/>
    <mergeCell ref="AK86:AL86"/>
    <mergeCell ref="AA85:AB85"/>
    <mergeCell ref="AC85:AD85"/>
    <mergeCell ref="AE85:AF85"/>
    <mergeCell ref="AG85:AH85"/>
    <mergeCell ref="AI85:AJ85"/>
    <mergeCell ref="AK85:AL85"/>
    <mergeCell ref="AA84:AB84"/>
    <mergeCell ref="AC84:AD84"/>
    <mergeCell ref="AE84:AF84"/>
    <mergeCell ref="AG84:AH84"/>
    <mergeCell ref="AI84:AJ84"/>
    <mergeCell ref="AK84:AL84"/>
    <mergeCell ref="AA83:AB83"/>
    <mergeCell ref="AC83:AD83"/>
    <mergeCell ref="AE83:AF83"/>
    <mergeCell ref="AG83:AH83"/>
    <mergeCell ref="AI83:AJ83"/>
    <mergeCell ref="AK83:AL83"/>
    <mergeCell ref="AA82:AB82"/>
    <mergeCell ref="AC82:AD82"/>
    <mergeCell ref="AE82:AF82"/>
    <mergeCell ref="AG82:AH82"/>
    <mergeCell ref="AI82:AJ82"/>
    <mergeCell ref="AK82:AL82"/>
    <mergeCell ref="AA81:AB81"/>
    <mergeCell ref="AC81:AD81"/>
    <mergeCell ref="AE81:AF81"/>
    <mergeCell ref="AG81:AH81"/>
    <mergeCell ref="AI81:AJ81"/>
    <mergeCell ref="AK81:AL81"/>
    <mergeCell ref="AA80:AB80"/>
    <mergeCell ref="AC80:AD80"/>
    <mergeCell ref="AE80:AF80"/>
    <mergeCell ref="AG80:AH80"/>
    <mergeCell ref="AI80:AJ80"/>
    <mergeCell ref="AK80:AL80"/>
    <mergeCell ref="AA79:AB79"/>
    <mergeCell ref="AC79:AD79"/>
    <mergeCell ref="AE79:AF79"/>
    <mergeCell ref="AG79:AH79"/>
    <mergeCell ref="AI79:AJ79"/>
    <mergeCell ref="AK79:AL79"/>
    <mergeCell ref="AA78:AB78"/>
    <mergeCell ref="AC78:AD78"/>
    <mergeCell ref="AE78:AF78"/>
    <mergeCell ref="AG78:AH78"/>
    <mergeCell ref="AI78:AJ78"/>
    <mergeCell ref="AK78:AL78"/>
    <mergeCell ref="AA77:AB77"/>
    <mergeCell ref="AC77:AD77"/>
    <mergeCell ref="AE77:AF77"/>
    <mergeCell ref="AG77:AH77"/>
    <mergeCell ref="AI77:AJ77"/>
    <mergeCell ref="AK77:AL77"/>
    <mergeCell ref="AA76:AB76"/>
    <mergeCell ref="AC76:AD76"/>
    <mergeCell ref="AE76:AF76"/>
    <mergeCell ref="AG76:AH76"/>
    <mergeCell ref="AI76:AJ76"/>
    <mergeCell ref="AK76:AL76"/>
    <mergeCell ref="AA75:AB75"/>
    <mergeCell ref="AC75:AD75"/>
    <mergeCell ref="AE75:AF75"/>
    <mergeCell ref="AG75:AH75"/>
    <mergeCell ref="AI75:AJ75"/>
    <mergeCell ref="AK75:AL75"/>
    <mergeCell ref="AA74:AB74"/>
    <mergeCell ref="AC74:AD74"/>
    <mergeCell ref="AE74:AF74"/>
    <mergeCell ref="AG74:AH74"/>
    <mergeCell ref="AI74:AJ74"/>
    <mergeCell ref="AK74:AL74"/>
    <mergeCell ref="AA73:AB73"/>
    <mergeCell ref="AC73:AD73"/>
    <mergeCell ref="AE73:AF73"/>
    <mergeCell ref="AG73:AH73"/>
    <mergeCell ref="AI73:AJ73"/>
    <mergeCell ref="AK73:AL73"/>
    <mergeCell ref="AA72:AB72"/>
    <mergeCell ref="AC72:AD72"/>
    <mergeCell ref="AE72:AF72"/>
    <mergeCell ref="AG72:AH72"/>
    <mergeCell ref="AI72:AJ72"/>
    <mergeCell ref="AK72:AL72"/>
    <mergeCell ref="AA71:AB71"/>
    <mergeCell ref="AC71:AD71"/>
    <mergeCell ref="AE71:AF71"/>
    <mergeCell ref="AG71:AH71"/>
    <mergeCell ref="AI71:AJ71"/>
    <mergeCell ref="AK71:AL71"/>
    <mergeCell ref="AA70:AB70"/>
    <mergeCell ref="AC70:AD70"/>
    <mergeCell ref="AE70:AF70"/>
    <mergeCell ref="AG70:AH70"/>
    <mergeCell ref="AI70:AJ70"/>
    <mergeCell ref="AK70:AL70"/>
    <mergeCell ref="AA69:AB69"/>
    <mergeCell ref="AC69:AD69"/>
    <mergeCell ref="AE69:AF69"/>
    <mergeCell ref="AG69:AH69"/>
    <mergeCell ref="AI69:AJ69"/>
    <mergeCell ref="AK69:AL69"/>
    <mergeCell ref="AA68:AB68"/>
    <mergeCell ref="AC68:AD68"/>
    <mergeCell ref="AE68:AF68"/>
    <mergeCell ref="AG68:AH68"/>
    <mergeCell ref="AI68:AJ68"/>
    <mergeCell ref="AK68:AL68"/>
    <mergeCell ref="AA67:AB67"/>
    <mergeCell ref="AC67:AD67"/>
    <mergeCell ref="AE67:AF67"/>
    <mergeCell ref="AG67:AH67"/>
    <mergeCell ref="AI67:AJ67"/>
    <mergeCell ref="AK67:AL67"/>
    <mergeCell ref="AA66:AB66"/>
    <mergeCell ref="AC66:AD66"/>
    <mergeCell ref="AE66:AF66"/>
    <mergeCell ref="AG66:AH66"/>
    <mergeCell ref="AI66:AJ66"/>
    <mergeCell ref="AK66:AL66"/>
    <mergeCell ref="AA65:AB65"/>
    <mergeCell ref="AC65:AD65"/>
    <mergeCell ref="AE65:AF65"/>
    <mergeCell ref="AG65:AH65"/>
    <mergeCell ref="AI65:AJ65"/>
    <mergeCell ref="AK65:AL65"/>
    <mergeCell ref="AA64:AB64"/>
    <mergeCell ref="AC64:AD64"/>
    <mergeCell ref="AE64:AF64"/>
    <mergeCell ref="AG64:AH64"/>
    <mergeCell ref="AI64:AJ64"/>
    <mergeCell ref="AK64:AL64"/>
    <mergeCell ref="AA63:AB63"/>
    <mergeCell ref="AC63:AD63"/>
    <mergeCell ref="AE63:AF63"/>
    <mergeCell ref="AG63:AH63"/>
    <mergeCell ref="AI63:AJ63"/>
    <mergeCell ref="AK63:AL63"/>
    <mergeCell ref="AA62:AB62"/>
    <mergeCell ref="AC62:AD62"/>
    <mergeCell ref="AE62:AF62"/>
    <mergeCell ref="AG62:AH62"/>
    <mergeCell ref="AI62:AJ62"/>
    <mergeCell ref="AK62:AL62"/>
    <mergeCell ref="AA61:AB61"/>
    <mergeCell ref="AC61:AD61"/>
    <mergeCell ref="AE61:AF61"/>
    <mergeCell ref="AG61:AH61"/>
    <mergeCell ref="AI61:AJ61"/>
    <mergeCell ref="AK61:AL61"/>
    <mergeCell ref="AA60:AB60"/>
    <mergeCell ref="AC60:AD60"/>
    <mergeCell ref="AE60:AF60"/>
    <mergeCell ref="AG60:AH60"/>
    <mergeCell ref="AI60:AJ60"/>
    <mergeCell ref="AK60:AL60"/>
    <mergeCell ref="AA59:AB59"/>
    <mergeCell ref="AC59:AD59"/>
    <mergeCell ref="AE59:AF59"/>
    <mergeCell ref="AG59:AH59"/>
    <mergeCell ref="AI59:AJ59"/>
    <mergeCell ref="AK59:AL59"/>
    <mergeCell ref="AA58:AB58"/>
    <mergeCell ref="AC58:AD58"/>
    <mergeCell ref="AE58:AF58"/>
    <mergeCell ref="AG58:AH58"/>
    <mergeCell ref="AI58:AJ58"/>
    <mergeCell ref="AK58:AL58"/>
    <mergeCell ref="AA57:AB57"/>
    <mergeCell ref="AC57:AD57"/>
    <mergeCell ref="AE57:AF57"/>
    <mergeCell ref="AG57:AH57"/>
    <mergeCell ref="AI57:AJ57"/>
    <mergeCell ref="AK57:AL57"/>
    <mergeCell ref="AA56:AB56"/>
    <mergeCell ref="AC56:AD56"/>
    <mergeCell ref="AE56:AF56"/>
    <mergeCell ref="AG56:AH56"/>
    <mergeCell ref="AI56:AJ56"/>
    <mergeCell ref="AK56:AL56"/>
    <mergeCell ref="AA55:AB55"/>
    <mergeCell ref="AC55:AD55"/>
    <mergeCell ref="AE55:AF55"/>
    <mergeCell ref="AG55:AH55"/>
    <mergeCell ref="AI55:AJ55"/>
    <mergeCell ref="AK55:AL55"/>
    <mergeCell ref="AA54:AB54"/>
    <mergeCell ref="AC54:AD54"/>
    <mergeCell ref="AE54:AF54"/>
    <mergeCell ref="AG54:AH54"/>
    <mergeCell ref="AI54:AJ54"/>
    <mergeCell ref="AK54:AL54"/>
    <mergeCell ref="AA53:AB53"/>
    <mergeCell ref="AC53:AD53"/>
    <mergeCell ref="AE53:AF53"/>
    <mergeCell ref="AG53:AH53"/>
    <mergeCell ref="AI53:AJ53"/>
    <mergeCell ref="AK53:AL53"/>
    <mergeCell ref="AI49:AJ49"/>
    <mergeCell ref="AA51:AL51"/>
    <mergeCell ref="AA52:AB52"/>
    <mergeCell ref="AC52:AD52"/>
    <mergeCell ref="AE52:AF52"/>
    <mergeCell ref="AG52:AH52"/>
    <mergeCell ref="AI52:AJ52"/>
    <mergeCell ref="AK52:AL52"/>
    <mergeCell ref="AA48:AB48"/>
    <mergeCell ref="AC48:AD48"/>
    <mergeCell ref="AE48:AF48"/>
    <mergeCell ref="AG48:AH48"/>
    <mergeCell ref="AI48:AJ48"/>
    <mergeCell ref="AK48:AL48"/>
    <mergeCell ref="AA47:AB47"/>
    <mergeCell ref="AC47:AD47"/>
    <mergeCell ref="AE47:AF47"/>
    <mergeCell ref="AG47:AH47"/>
    <mergeCell ref="AI47:AJ47"/>
    <mergeCell ref="AK47:AL47"/>
    <mergeCell ref="AA46:AB46"/>
    <mergeCell ref="AC46:AD46"/>
    <mergeCell ref="AE46:AF46"/>
    <mergeCell ref="AG46:AH46"/>
    <mergeCell ref="AI46:AJ46"/>
    <mergeCell ref="AK46:AL46"/>
    <mergeCell ref="AA45:AB45"/>
    <mergeCell ref="AC45:AD45"/>
    <mergeCell ref="AE45:AF45"/>
    <mergeCell ref="AG45:AH45"/>
    <mergeCell ref="AI45:AJ45"/>
    <mergeCell ref="AK45:AL45"/>
    <mergeCell ref="AA44:AB44"/>
    <mergeCell ref="AC44:AD44"/>
    <mergeCell ref="AE44:AF44"/>
    <mergeCell ref="AG44:AH44"/>
    <mergeCell ref="AI44:AJ44"/>
    <mergeCell ref="AK44:AL44"/>
    <mergeCell ref="AA43:AB43"/>
    <mergeCell ref="AC43:AD43"/>
    <mergeCell ref="AE43:AF43"/>
    <mergeCell ref="AG43:AH43"/>
    <mergeCell ref="AI43:AJ43"/>
    <mergeCell ref="AK43:AL43"/>
    <mergeCell ref="AA42:AB42"/>
    <mergeCell ref="AC42:AD42"/>
    <mergeCell ref="AE42:AF42"/>
    <mergeCell ref="AG42:AH42"/>
    <mergeCell ref="AI42:AJ42"/>
    <mergeCell ref="AK42:AL42"/>
    <mergeCell ref="AA41:AB41"/>
    <mergeCell ref="AC41:AD41"/>
    <mergeCell ref="AE41:AF41"/>
    <mergeCell ref="AG41:AH41"/>
    <mergeCell ref="AI41:AJ41"/>
    <mergeCell ref="AK41:AL41"/>
    <mergeCell ref="AA40:AB40"/>
    <mergeCell ref="AC40:AD40"/>
    <mergeCell ref="AE40:AF40"/>
    <mergeCell ref="AG40:AH40"/>
    <mergeCell ref="AI40:AJ40"/>
    <mergeCell ref="AK40:AL40"/>
    <mergeCell ref="AA39:AB39"/>
    <mergeCell ref="AC39:AD39"/>
    <mergeCell ref="AE39:AF39"/>
    <mergeCell ref="AG39:AH39"/>
    <mergeCell ref="AI39:AJ39"/>
    <mergeCell ref="AK39:AL39"/>
    <mergeCell ref="AA38:AB38"/>
    <mergeCell ref="AC38:AD38"/>
    <mergeCell ref="AE38:AF38"/>
    <mergeCell ref="AG38:AH38"/>
    <mergeCell ref="AI38:AJ38"/>
    <mergeCell ref="AK38:AL38"/>
    <mergeCell ref="AA37:AB37"/>
    <mergeCell ref="AC37:AD37"/>
    <mergeCell ref="AE37:AF37"/>
    <mergeCell ref="AG37:AH37"/>
    <mergeCell ref="AI37:AJ37"/>
    <mergeCell ref="AK37:AL37"/>
    <mergeCell ref="AA36:AB36"/>
    <mergeCell ref="AC36:AD36"/>
    <mergeCell ref="AE36:AF36"/>
    <mergeCell ref="AG36:AH36"/>
    <mergeCell ref="AI36:AJ36"/>
    <mergeCell ref="AK36:AL36"/>
    <mergeCell ref="AA35:AB35"/>
    <mergeCell ref="AC35:AD35"/>
    <mergeCell ref="AE35:AF35"/>
    <mergeCell ref="AG35:AH35"/>
    <mergeCell ref="AI35:AJ35"/>
    <mergeCell ref="AK35:AL35"/>
    <mergeCell ref="AA34:AB34"/>
    <mergeCell ref="AC34:AD34"/>
    <mergeCell ref="AE34:AF34"/>
    <mergeCell ref="AG34:AH34"/>
    <mergeCell ref="AI34:AJ34"/>
    <mergeCell ref="AK34:AL34"/>
    <mergeCell ref="AA33:AB33"/>
    <mergeCell ref="AC33:AD33"/>
    <mergeCell ref="AE33:AF33"/>
    <mergeCell ref="AG33:AH33"/>
    <mergeCell ref="AI33:AJ33"/>
    <mergeCell ref="AK33:AL33"/>
    <mergeCell ref="AA32:AB32"/>
    <mergeCell ref="AC32:AD32"/>
    <mergeCell ref="AE32:AF32"/>
    <mergeCell ref="AG32:AH32"/>
    <mergeCell ref="AI32:AJ32"/>
    <mergeCell ref="AK32:AL32"/>
    <mergeCell ref="AA31:AB31"/>
    <mergeCell ref="AC31:AD31"/>
    <mergeCell ref="AE31:AF31"/>
    <mergeCell ref="AG31:AH31"/>
    <mergeCell ref="AI31:AJ31"/>
    <mergeCell ref="AK31:AL31"/>
    <mergeCell ref="AA30:AB30"/>
    <mergeCell ref="AC30:AD30"/>
    <mergeCell ref="AE30:AF30"/>
    <mergeCell ref="AG30:AH30"/>
    <mergeCell ref="AI30:AJ30"/>
    <mergeCell ref="AK30:AL30"/>
    <mergeCell ref="AA29:AB29"/>
    <mergeCell ref="AC29:AD29"/>
    <mergeCell ref="AE29:AF29"/>
    <mergeCell ref="AG29:AH29"/>
    <mergeCell ref="AI29:AJ29"/>
    <mergeCell ref="AK29:AL29"/>
    <mergeCell ref="AA28:AB28"/>
    <mergeCell ref="AC28:AD28"/>
    <mergeCell ref="AE28:AF28"/>
    <mergeCell ref="AG28:AH28"/>
    <mergeCell ref="AI28:AJ28"/>
    <mergeCell ref="AK28:AL28"/>
    <mergeCell ref="AA27:AB27"/>
    <mergeCell ref="AC27:AD27"/>
    <mergeCell ref="AE27:AF27"/>
    <mergeCell ref="AG27:AH27"/>
    <mergeCell ref="AI27:AJ27"/>
    <mergeCell ref="AK27:AL27"/>
    <mergeCell ref="AA26:AB26"/>
    <mergeCell ref="AC26:AD26"/>
    <mergeCell ref="AE26:AF26"/>
    <mergeCell ref="AG26:AH26"/>
    <mergeCell ref="AI26:AJ26"/>
    <mergeCell ref="AK26:AL26"/>
    <mergeCell ref="AA25:AB25"/>
    <mergeCell ref="AC25:AD25"/>
    <mergeCell ref="AE25:AF25"/>
    <mergeCell ref="AG25:AH25"/>
    <mergeCell ref="AI25:AJ25"/>
    <mergeCell ref="AK25:AL25"/>
    <mergeCell ref="AI21:AJ21"/>
    <mergeCell ref="AA23:AL23"/>
    <mergeCell ref="AA24:AB24"/>
    <mergeCell ref="AC24:AD24"/>
    <mergeCell ref="AE24:AF24"/>
    <mergeCell ref="AG24:AH24"/>
    <mergeCell ref="AI24:AJ24"/>
    <mergeCell ref="AK24:AL24"/>
    <mergeCell ref="AA20:AB20"/>
    <mergeCell ref="AC20:AD20"/>
    <mergeCell ref="AE20:AF20"/>
    <mergeCell ref="AG20:AH20"/>
    <mergeCell ref="AI20:AJ20"/>
    <mergeCell ref="AK20:AL20"/>
    <mergeCell ref="AG14:AH14"/>
    <mergeCell ref="AI14:AJ14"/>
    <mergeCell ref="AK14:AL14"/>
    <mergeCell ref="AA19:AB19"/>
    <mergeCell ref="AC19:AD19"/>
    <mergeCell ref="AE19:AF19"/>
    <mergeCell ref="AG19:AH19"/>
    <mergeCell ref="AI19:AJ19"/>
    <mergeCell ref="AK19:AL19"/>
    <mergeCell ref="AA18:AB18"/>
    <mergeCell ref="AC18:AD18"/>
    <mergeCell ref="AE18:AF18"/>
    <mergeCell ref="AG18:AH18"/>
    <mergeCell ref="AI18:AJ18"/>
    <mergeCell ref="AK18:AL18"/>
    <mergeCell ref="AA17:AB17"/>
    <mergeCell ref="AC17:AD17"/>
    <mergeCell ref="AE17:AF17"/>
    <mergeCell ref="AG17:AH17"/>
    <mergeCell ref="AI17:AJ17"/>
    <mergeCell ref="AK17:AL17"/>
    <mergeCell ref="N204:O204"/>
    <mergeCell ref="P204:Q204"/>
    <mergeCell ref="R204:S204"/>
    <mergeCell ref="T204:U204"/>
    <mergeCell ref="V204:W204"/>
    <mergeCell ref="X204:Y204"/>
    <mergeCell ref="N203:O203"/>
    <mergeCell ref="P203:Q203"/>
    <mergeCell ref="R203:S203"/>
    <mergeCell ref="T203:U203"/>
    <mergeCell ref="AA13:AB13"/>
    <mergeCell ref="AC13:AD13"/>
    <mergeCell ref="AE13:AF13"/>
    <mergeCell ref="AG13:AH13"/>
    <mergeCell ref="AI13:AJ13"/>
    <mergeCell ref="AK13:AL13"/>
    <mergeCell ref="AA12:AB12"/>
    <mergeCell ref="AC12:AD12"/>
    <mergeCell ref="AE12:AF12"/>
    <mergeCell ref="AG12:AH12"/>
    <mergeCell ref="AI12:AJ12"/>
    <mergeCell ref="AK12:AL12"/>
    <mergeCell ref="AA16:AB16"/>
    <mergeCell ref="AC16:AD16"/>
    <mergeCell ref="AE16:AF16"/>
    <mergeCell ref="AG16:AH16"/>
    <mergeCell ref="AI16:AJ16"/>
    <mergeCell ref="AK16:AL16"/>
    <mergeCell ref="AA15:AB15"/>
    <mergeCell ref="AC15:AD15"/>
    <mergeCell ref="AE15:AF15"/>
    <mergeCell ref="AG15:AH15"/>
    <mergeCell ref="AA10:AB10"/>
    <mergeCell ref="AC10:AD10"/>
    <mergeCell ref="AE10:AF10"/>
    <mergeCell ref="AG10:AH10"/>
    <mergeCell ref="AI10:AJ10"/>
    <mergeCell ref="AK10:AL10"/>
    <mergeCell ref="AA9:AB9"/>
    <mergeCell ref="AC9:AD9"/>
    <mergeCell ref="AE9:AF9"/>
    <mergeCell ref="AG9:AH9"/>
    <mergeCell ref="AI9:AJ9"/>
    <mergeCell ref="AK9:AL9"/>
    <mergeCell ref="V205:W205"/>
    <mergeCell ref="AA6:AL6"/>
    <mergeCell ref="AA7:AL7"/>
    <mergeCell ref="AA8:AB8"/>
    <mergeCell ref="AC8:AD8"/>
    <mergeCell ref="AE8:AF8"/>
    <mergeCell ref="AG8:AH8"/>
    <mergeCell ref="AI8:AJ8"/>
    <mergeCell ref="AK8:AL8"/>
    <mergeCell ref="AA11:AB11"/>
    <mergeCell ref="AC11:AD11"/>
    <mergeCell ref="AE11:AF11"/>
    <mergeCell ref="AG11:AH11"/>
    <mergeCell ref="AI11:AJ11"/>
    <mergeCell ref="AK11:AL11"/>
    <mergeCell ref="AI15:AJ15"/>
    <mergeCell ref="AK15:AL15"/>
    <mergeCell ref="AA14:AB14"/>
    <mergeCell ref="AC14:AD14"/>
    <mergeCell ref="AE14:AF14"/>
    <mergeCell ref="N202:O202"/>
    <mergeCell ref="P202:Q202"/>
    <mergeCell ref="R202:S202"/>
    <mergeCell ref="T202:U202"/>
    <mergeCell ref="V202:W202"/>
    <mergeCell ref="X202:Y202"/>
    <mergeCell ref="N201:O201"/>
    <mergeCell ref="P201:Q201"/>
    <mergeCell ref="R201:S201"/>
    <mergeCell ref="T201:U201"/>
    <mergeCell ref="V201:W201"/>
    <mergeCell ref="X201:Y201"/>
    <mergeCell ref="N200:O200"/>
    <mergeCell ref="P200:Q200"/>
    <mergeCell ref="R200:S200"/>
    <mergeCell ref="T200:U200"/>
    <mergeCell ref="V200:W200"/>
    <mergeCell ref="X200:Y200"/>
    <mergeCell ref="N199:O199"/>
    <mergeCell ref="P199:Q199"/>
    <mergeCell ref="R199:S199"/>
    <mergeCell ref="T199:U199"/>
    <mergeCell ref="V199:W199"/>
    <mergeCell ref="X199:Y199"/>
    <mergeCell ref="N198:O198"/>
    <mergeCell ref="P198:Q198"/>
    <mergeCell ref="R198:S198"/>
    <mergeCell ref="T198:U198"/>
    <mergeCell ref="V198:W198"/>
    <mergeCell ref="X198:Y198"/>
    <mergeCell ref="N197:O197"/>
    <mergeCell ref="P197:Q197"/>
    <mergeCell ref="R197:S197"/>
    <mergeCell ref="T197:U197"/>
    <mergeCell ref="V197:W197"/>
    <mergeCell ref="X197:Y197"/>
    <mergeCell ref="N196:O196"/>
    <mergeCell ref="P196:Q196"/>
    <mergeCell ref="R196:S196"/>
    <mergeCell ref="T196:U196"/>
    <mergeCell ref="V196:W196"/>
    <mergeCell ref="X196:Y196"/>
    <mergeCell ref="N195:O195"/>
    <mergeCell ref="P195:Q195"/>
    <mergeCell ref="R195:S195"/>
    <mergeCell ref="T195:U195"/>
    <mergeCell ref="V195:W195"/>
    <mergeCell ref="X195:Y195"/>
    <mergeCell ref="N194:O194"/>
    <mergeCell ref="P194:Q194"/>
    <mergeCell ref="R194:S194"/>
    <mergeCell ref="T194:U194"/>
    <mergeCell ref="V194:W194"/>
    <mergeCell ref="X194:Y194"/>
    <mergeCell ref="N193:O193"/>
    <mergeCell ref="P193:Q193"/>
    <mergeCell ref="R193:S193"/>
    <mergeCell ref="T193:U193"/>
    <mergeCell ref="V193:W193"/>
    <mergeCell ref="X193:Y193"/>
    <mergeCell ref="N192:O192"/>
    <mergeCell ref="P192:Q192"/>
    <mergeCell ref="R192:S192"/>
    <mergeCell ref="T192:U192"/>
    <mergeCell ref="V192:W192"/>
    <mergeCell ref="X192:Y192"/>
    <mergeCell ref="N191:O191"/>
    <mergeCell ref="P191:Q191"/>
    <mergeCell ref="R191:S191"/>
    <mergeCell ref="T191:U191"/>
    <mergeCell ref="V191:W191"/>
    <mergeCell ref="X191:Y191"/>
    <mergeCell ref="N190:O190"/>
    <mergeCell ref="P190:Q190"/>
    <mergeCell ref="R190:S190"/>
    <mergeCell ref="T190:U190"/>
    <mergeCell ref="V190:W190"/>
    <mergeCell ref="X190:Y190"/>
    <mergeCell ref="N189:O189"/>
    <mergeCell ref="P189:Q189"/>
    <mergeCell ref="R189:S189"/>
    <mergeCell ref="T189:U189"/>
    <mergeCell ref="V189:W189"/>
    <mergeCell ref="X189:Y189"/>
    <mergeCell ref="N188:O188"/>
    <mergeCell ref="P188:Q188"/>
    <mergeCell ref="R188:S188"/>
    <mergeCell ref="T188:U188"/>
    <mergeCell ref="V188:W188"/>
    <mergeCell ref="X188:Y188"/>
    <mergeCell ref="N187:O187"/>
    <mergeCell ref="P187:Q187"/>
    <mergeCell ref="R187:S187"/>
    <mergeCell ref="T187:U187"/>
    <mergeCell ref="V187:W187"/>
    <mergeCell ref="X187:Y187"/>
    <mergeCell ref="N186:O186"/>
    <mergeCell ref="P186:Q186"/>
    <mergeCell ref="R186:S186"/>
    <mergeCell ref="T186:U186"/>
    <mergeCell ref="V186:W186"/>
    <mergeCell ref="X186:Y186"/>
    <mergeCell ref="N185:O185"/>
    <mergeCell ref="P185:Q185"/>
    <mergeCell ref="R185:S185"/>
    <mergeCell ref="T185:U185"/>
    <mergeCell ref="V185:W185"/>
    <mergeCell ref="X185:Y185"/>
    <mergeCell ref="N184:O184"/>
    <mergeCell ref="P184:Q184"/>
    <mergeCell ref="R184:S184"/>
    <mergeCell ref="T184:U184"/>
    <mergeCell ref="V184:W184"/>
    <mergeCell ref="X184:Y184"/>
    <mergeCell ref="N183:O183"/>
    <mergeCell ref="P183:Q183"/>
    <mergeCell ref="R183:S183"/>
    <mergeCell ref="T183:U183"/>
    <mergeCell ref="V183:W183"/>
    <mergeCell ref="X183:Y183"/>
    <mergeCell ref="N182:O182"/>
    <mergeCell ref="P182:Q182"/>
    <mergeCell ref="R182:S182"/>
    <mergeCell ref="T182:U182"/>
    <mergeCell ref="V182:W182"/>
    <mergeCell ref="X182:Y182"/>
    <mergeCell ref="N181:O181"/>
    <mergeCell ref="P181:Q181"/>
    <mergeCell ref="R181:S181"/>
    <mergeCell ref="T181:U181"/>
    <mergeCell ref="V181:W181"/>
    <mergeCell ref="X181:Y181"/>
    <mergeCell ref="N180:O180"/>
    <mergeCell ref="P180:Q180"/>
    <mergeCell ref="R180:S180"/>
    <mergeCell ref="T180:U180"/>
    <mergeCell ref="V180:W180"/>
    <mergeCell ref="X180:Y180"/>
    <mergeCell ref="N179:O179"/>
    <mergeCell ref="P179:Q179"/>
    <mergeCell ref="R179:S179"/>
    <mergeCell ref="T179:U179"/>
    <mergeCell ref="V179:W179"/>
    <mergeCell ref="X179:Y179"/>
    <mergeCell ref="N178:O178"/>
    <mergeCell ref="P178:Q178"/>
    <mergeCell ref="R178:S178"/>
    <mergeCell ref="T178:U178"/>
    <mergeCell ref="V178:W178"/>
    <mergeCell ref="X178:Y178"/>
    <mergeCell ref="N177:O177"/>
    <mergeCell ref="P177:Q177"/>
    <mergeCell ref="R177:S177"/>
    <mergeCell ref="T177:U177"/>
    <mergeCell ref="V177:W177"/>
    <mergeCell ref="X177:Y177"/>
    <mergeCell ref="N176:O176"/>
    <mergeCell ref="P176:Q176"/>
    <mergeCell ref="R176:S176"/>
    <mergeCell ref="T176:U176"/>
    <mergeCell ref="V176:W176"/>
    <mergeCell ref="X176:Y176"/>
    <mergeCell ref="N175:O175"/>
    <mergeCell ref="P175:Q175"/>
    <mergeCell ref="R175:S175"/>
    <mergeCell ref="T175:U175"/>
    <mergeCell ref="V175:W175"/>
    <mergeCell ref="X175:Y175"/>
    <mergeCell ref="N174:O174"/>
    <mergeCell ref="P174:Q174"/>
    <mergeCell ref="R174:S174"/>
    <mergeCell ref="T174:U174"/>
    <mergeCell ref="V174:W174"/>
    <mergeCell ref="X174:Y174"/>
    <mergeCell ref="N173:O173"/>
    <mergeCell ref="P173:Q173"/>
    <mergeCell ref="R173:S173"/>
    <mergeCell ref="T173:U173"/>
    <mergeCell ref="V173:W173"/>
    <mergeCell ref="X173:Y173"/>
    <mergeCell ref="N172:O172"/>
    <mergeCell ref="P172:Q172"/>
    <mergeCell ref="R172:S172"/>
    <mergeCell ref="T172:U172"/>
    <mergeCell ref="V172:W172"/>
    <mergeCell ref="X172:Y172"/>
    <mergeCell ref="N171:O171"/>
    <mergeCell ref="P171:Q171"/>
    <mergeCell ref="R171:S171"/>
    <mergeCell ref="T171:U171"/>
    <mergeCell ref="V171:W171"/>
    <mergeCell ref="X171:Y171"/>
    <mergeCell ref="N170:O170"/>
    <mergeCell ref="P170:Q170"/>
    <mergeCell ref="R170:S170"/>
    <mergeCell ref="T170:U170"/>
    <mergeCell ref="V170:W170"/>
    <mergeCell ref="X170:Y170"/>
    <mergeCell ref="N169:O169"/>
    <mergeCell ref="P169:Q169"/>
    <mergeCell ref="R169:S169"/>
    <mergeCell ref="T169:U169"/>
    <mergeCell ref="V169:W169"/>
    <mergeCell ref="X169:Y169"/>
    <mergeCell ref="N168:O168"/>
    <mergeCell ref="P168:Q168"/>
    <mergeCell ref="R168:S168"/>
    <mergeCell ref="T168:U168"/>
    <mergeCell ref="V168:W168"/>
    <mergeCell ref="X168:Y168"/>
    <mergeCell ref="N167:O167"/>
    <mergeCell ref="P167:Q167"/>
    <mergeCell ref="R167:S167"/>
    <mergeCell ref="T167:U167"/>
    <mergeCell ref="V167:W167"/>
    <mergeCell ref="X167:Y167"/>
    <mergeCell ref="N166:O166"/>
    <mergeCell ref="P166:Q166"/>
    <mergeCell ref="R166:S166"/>
    <mergeCell ref="T166:U166"/>
    <mergeCell ref="V166:W166"/>
    <mergeCell ref="X166:Y166"/>
    <mergeCell ref="N165:O165"/>
    <mergeCell ref="P165:Q165"/>
    <mergeCell ref="R165:S165"/>
    <mergeCell ref="T165:U165"/>
    <mergeCell ref="V165:W165"/>
    <mergeCell ref="X165:Y165"/>
    <mergeCell ref="N164:O164"/>
    <mergeCell ref="P164:Q164"/>
    <mergeCell ref="R164:S164"/>
    <mergeCell ref="T164:U164"/>
    <mergeCell ref="V164:W164"/>
    <mergeCell ref="X164:Y164"/>
    <mergeCell ref="N163:O163"/>
    <mergeCell ref="P163:Q163"/>
    <mergeCell ref="R163:S163"/>
    <mergeCell ref="T163:U163"/>
    <mergeCell ref="V163:W163"/>
    <mergeCell ref="X163:Y163"/>
    <mergeCell ref="N162:O162"/>
    <mergeCell ref="P162:Q162"/>
    <mergeCell ref="R162:S162"/>
    <mergeCell ref="T162:U162"/>
    <mergeCell ref="V162:W162"/>
    <mergeCell ref="X162:Y162"/>
    <mergeCell ref="N161:O161"/>
    <mergeCell ref="P161:Q161"/>
    <mergeCell ref="R161:S161"/>
    <mergeCell ref="T161:U161"/>
    <mergeCell ref="V161:W161"/>
    <mergeCell ref="X161:Y161"/>
    <mergeCell ref="N160:O160"/>
    <mergeCell ref="P160:Q160"/>
    <mergeCell ref="R160:S160"/>
    <mergeCell ref="T160:U160"/>
    <mergeCell ref="V160:W160"/>
    <mergeCell ref="X160:Y160"/>
    <mergeCell ref="N159:O159"/>
    <mergeCell ref="P159:Q159"/>
    <mergeCell ref="R159:S159"/>
    <mergeCell ref="T159:U159"/>
    <mergeCell ref="V159:W159"/>
    <mergeCell ref="X159:Y159"/>
    <mergeCell ref="N158:O158"/>
    <mergeCell ref="P158:Q158"/>
    <mergeCell ref="R158:S158"/>
    <mergeCell ref="T158:U158"/>
    <mergeCell ref="V158:W158"/>
    <mergeCell ref="X158:Y158"/>
    <mergeCell ref="N157:O157"/>
    <mergeCell ref="P157:Q157"/>
    <mergeCell ref="R157:S157"/>
    <mergeCell ref="T157:U157"/>
    <mergeCell ref="V157:W157"/>
    <mergeCell ref="X157:Y157"/>
    <mergeCell ref="N156:O156"/>
    <mergeCell ref="P156:Q156"/>
    <mergeCell ref="R156:S156"/>
    <mergeCell ref="T156:U156"/>
    <mergeCell ref="V156:W156"/>
    <mergeCell ref="X156:Y156"/>
    <mergeCell ref="N155:O155"/>
    <mergeCell ref="P155:Q155"/>
    <mergeCell ref="R155:S155"/>
    <mergeCell ref="T155:U155"/>
    <mergeCell ref="V155:W155"/>
    <mergeCell ref="X155:Y155"/>
    <mergeCell ref="N154:O154"/>
    <mergeCell ref="P154:Q154"/>
    <mergeCell ref="R154:S154"/>
    <mergeCell ref="T154:U154"/>
    <mergeCell ref="V154:W154"/>
    <mergeCell ref="X154:Y154"/>
    <mergeCell ref="N153:O153"/>
    <mergeCell ref="P153:Q153"/>
    <mergeCell ref="R153:S153"/>
    <mergeCell ref="T153:U153"/>
    <mergeCell ref="V153:W153"/>
    <mergeCell ref="X153:Y153"/>
    <mergeCell ref="N152:O152"/>
    <mergeCell ref="P152:Q152"/>
    <mergeCell ref="R152:S152"/>
    <mergeCell ref="T152:U152"/>
    <mergeCell ref="V152:W152"/>
    <mergeCell ref="X152:Y152"/>
    <mergeCell ref="N151:O151"/>
    <mergeCell ref="P151:Q151"/>
    <mergeCell ref="R151:S151"/>
    <mergeCell ref="T151:U151"/>
    <mergeCell ref="V151:W151"/>
    <mergeCell ref="X151:Y151"/>
    <mergeCell ref="N150:O150"/>
    <mergeCell ref="P150:Q150"/>
    <mergeCell ref="R150:S150"/>
    <mergeCell ref="T150:U150"/>
    <mergeCell ref="V150:W150"/>
    <mergeCell ref="X150:Y150"/>
    <mergeCell ref="N149:O149"/>
    <mergeCell ref="P149:Q149"/>
    <mergeCell ref="R149:S149"/>
    <mergeCell ref="T149:U149"/>
    <mergeCell ref="V149:W149"/>
    <mergeCell ref="X149:Y149"/>
    <mergeCell ref="N148:O148"/>
    <mergeCell ref="P148:Q148"/>
    <mergeCell ref="R148:S148"/>
    <mergeCell ref="T148:U148"/>
    <mergeCell ref="V148:W148"/>
    <mergeCell ref="X148:Y148"/>
    <mergeCell ref="N147:O147"/>
    <mergeCell ref="P147:Q147"/>
    <mergeCell ref="R147:S147"/>
    <mergeCell ref="T147:U147"/>
    <mergeCell ref="V147:W147"/>
    <mergeCell ref="X147:Y147"/>
    <mergeCell ref="N146:O146"/>
    <mergeCell ref="P146:Q146"/>
    <mergeCell ref="R146:S146"/>
    <mergeCell ref="T146:U146"/>
    <mergeCell ref="V146:W146"/>
    <mergeCell ref="X146:Y146"/>
    <mergeCell ref="N145:O145"/>
    <mergeCell ref="P145:Q145"/>
    <mergeCell ref="R145:S145"/>
    <mergeCell ref="T145:U145"/>
    <mergeCell ref="V145:W145"/>
    <mergeCell ref="X145:Y145"/>
    <mergeCell ref="V141:W141"/>
    <mergeCell ref="N143:Y143"/>
    <mergeCell ref="N144:O144"/>
    <mergeCell ref="P144:Q144"/>
    <mergeCell ref="R144:S144"/>
    <mergeCell ref="T144:U144"/>
    <mergeCell ref="V144:W144"/>
    <mergeCell ref="X144:Y144"/>
    <mergeCell ref="N140:O140"/>
    <mergeCell ref="P140:Q140"/>
    <mergeCell ref="R140:S140"/>
    <mergeCell ref="T140:U140"/>
    <mergeCell ref="V140:W140"/>
    <mergeCell ref="X140:Y140"/>
    <mergeCell ref="N139:O139"/>
    <mergeCell ref="P139:Q139"/>
    <mergeCell ref="R139:S139"/>
    <mergeCell ref="T139:U139"/>
    <mergeCell ref="V139:W139"/>
    <mergeCell ref="X139:Y139"/>
    <mergeCell ref="N138:O138"/>
    <mergeCell ref="P138:Q138"/>
    <mergeCell ref="R138:S138"/>
    <mergeCell ref="T138:U138"/>
    <mergeCell ref="V138:W138"/>
    <mergeCell ref="X138:Y138"/>
    <mergeCell ref="N137:O137"/>
    <mergeCell ref="P137:Q137"/>
    <mergeCell ref="R137:S137"/>
    <mergeCell ref="T137:U137"/>
    <mergeCell ref="V137:W137"/>
    <mergeCell ref="X137:Y137"/>
    <mergeCell ref="N136:O136"/>
    <mergeCell ref="P136:Q136"/>
    <mergeCell ref="R136:S136"/>
    <mergeCell ref="T136:U136"/>
    <mergeCell ref="V136:W136"/>
    <mergeCell ref="X136:Y136"/>
    <mergeCell ref="N135:O135"/>
    <mergeCell ref="P135:Q135"/>
    <mergeCell ref="R135:S135"/>
    <mergeCell ref="T135:U135"/>
    <mergeCell ref="V135:W135"/>
    <mergeCell ref="X135:Y135"/>
    <mergeCell ref="N134:O134"/>
    <mergeCell ref="P134:Q134"/>
    <mergeCell ref="R134:S134"/>
    <mergeCell ref="T134:U134"/>
    <mergeCell ref="V134:W134"/>
    <mergeCell ref="X134:Y134"/>
    <mergeCell ref="N133:O133"/>
    <mergeCell ref="P133:Q133"/>
    <mergeCell ref="R133:S133"/>
    <mergeCell ref="T133:U133"/>
    <mergeCell ref="V133:W133"/>
    <mergeCell ref="X133:Y133"/>
    <mergeCell ref="N132:O132"/>
    <mergeCell ref="P132:Q132"/>
    <mergeCell ref="R132:S132"/>
    <mergeCell ref="T132:U132"/>
    <mergeCell ref="V132:W132"/>
    <mergeCell ref="X132:Y132"/>
    <mergeCell ref="N131:O131"/>
    <mergeCell ref="P131:Q131"/>
    <mergeCell ref="R131:S131"/>
    <mergeCell ref="T131:U131"/>
    <mergeCell ref="V131:W131"/>
    <mergeCell ref="X131:Y131"/>
    <mergeCell ref="N130:O130"/>
    <mergeCell ref="P130:Q130"/>
    <mergeCell ref="R130:S130"/>
    <mergeCell ref="T130:U130"/>
    <mergeCell ref="V130:W130"/>
    <mergeCell ref="X130:Y130"/>
    <mergeCell ref="N129:O129"/>
    <mergeCell ref="P129:Q129"/>
    <mergeCell ref="R129:S129"/>
    <mergeCell ref="T129:U129"/>
    <mergeCell ref="V129:W129"/>
    <mergeCell ref="X129:Y129"/>
    <mergeCell ref="N128:O128"/>
    <mergeCell ref="P128:Q128"/>
    <mergeCell ref="R128:S128"/>
    <mergeCell ref="T128:U128"/>
    <mergeCell ref="V128:W128"/>
    <mergeCell ref="X128:Y128"/>
    <mergeCell ref="N127:O127"/>
    <mergeCell ref="P127:Q127"/>
    <mergeCell ref="R127:S127"/>
    <mergeCell ref="T127:U127"/>
    <mergeCell ref="V127:W127"/>
    <mergeCell ref="X127:Y127"/>
    <mergeCell ref="N126:O126"/>
    <mergeCell ref="P126:Q126"/>
    <mergeCell ref="R126:S126"/>
    <mergeCell ref="T126:U126"/>
    <mergeCell ref="V126:W126"/>
    <mergeCell ref="X126:Y126"/>
    <mergeCell ref="N125:O125"/>
    <mergeCell ref="P125:Q125"/>
    <mergeCell ref="R125:S125"/>
    <mergeCell ref="T125:U125"/>
    <mergeCell ref="V125:W125"/>
    <mergeCell ref="X125:Y125"/>
    <mergeCell ref="N124:O124"/>
    <mergeCell ref="P124:Q124"/>
    <mergeCell ref="R124:S124"/>
    <mergeCell ref="T124:U124"/>
    <mergeCell ref="V124:W124"/>
    <mergeCell ref="X124:Y124"/>
    <mergeCell ref="N123:O123"/>
    <mergeCell ref="P123:Q123"/>
    <mergeCell ref="R123:S123"/>
    <mergeCell ref="T123:U123"/>
    <mergeCell ref="V123:W123"/>
    <mergeCell ref="X123:Y123"/>
    <mergeCell ref="N122:O122"/>
    <mergeCell ref="P122:Q122"/>
    <mergeCell ref="R122:S122"/>
    <mergeCell ref="T122:U122"/>
    <mergeCell ref="V122:W122"/>
    <mergeCell ref="X122:Y122"/>
    <mergeCell ref="N121:O121"/>
    <mergeCell ref="P121:Q121"/>
    <mergeCell ref="R121:S121"/>
    <mergeCell ref="T121:U121"/>
    <mergeCell ref="V121:W121"/>
    <mergeCell ref="X121:Y121"/>
    <mergeCell ref="N120:O120"/>
    <mergeCell ref="P120:Q120"/>
    <mergeCell ref="R120:S120"/>
    <mergeCell ref="T120:U120"/>
    <mergeCell ref="V120:W120"/>
    <mergeCell ref="X120:Y120"/>
    <mergeCell ref="N119:O119"/>
    <mergeCell ref="P119:Q119"/>
    <mergeCell ref="R119:S119"/>
    <mergeCell ref="T119:U119"/>
    <mergeCell ref="V119:W119"/>
    <mergeCell ref="X119:Y119"/>
    <mergeCell ref="N118:O118"/>
    <mergeCell ref="P118:Q118"/>
    <mergeCell ref="R118:S118"/>
    <mergeCell ref="T118:U118"/>
    <mergeCell ref="V118:W118"/>
    <mergeCell ref="X118:Y118"/>
    <mergeCell ref="N117:O117"/>
    <mergeCell ref="P117:Q117"/>
    <mergeCell ref="R117:S117"/>
    <mergeCell ref="T117:U117"/>
    <mergeCell ref="V117:W117"/>
    <mergeCell ref="X117:Y117"/>
    <mergeCell ref="N116:O116"/>
    <mergeCell ref="P116:Q116"/>
    <mergeCell ref="R116:S116"/>
    <mergeCell ref="T116:U116"/>
    <mergeCell ref="V116:W116"/>
    <mergeCell ref="X116:Y116"/>
    <mergeCell ref="N115:O115"/>
    <mergeCell ref="P115:Q115"/>
    <mergeCell ref="R115:S115"/>
    <mergeCell ref="T115:U115"/>
    <mergeCell ref="V115:W115"/>
    <mergeCell ref="X115:Y115"/>
    <mergeCell ref="N114:O114"/>
    <mergeCell ref="P114:Q114"/>
    <mergeCell ref="R114:S114"/>
    <mergeCell ref="T114:U114"/>
    <mergeCell ref="V114:W114"/>
    <mergeCell ref="X114:Y114"/>
    <mergeCell ref="N113:O113"/>
    <mergeCell ref="P113:Q113"/>
    <mergeCell ref="R113:S113"/>
    <mergeCell ref="T113:U113"/>
    <mergeCell ref="V113:W113"/>
    <mergeCell ref="X113:Y113"/>
    <mergeCell ref="N112:O112"/>
    <mergeCell ref="P112:Q112"/>
    <mergeCell ref="R112:S112"/>
    <mergeCell ref="T112:U112"/>
    <mergeCell ref="V112:W112"/>
    <mergeCell ref="X112:Y112"/>
    <mergeCell ref="N111:O111"/>
    <mergeCell ref="P111:Q111"/>
    <mergeCell ref="R111:S111"/>
    <mergeCell ref="T111:U111"/>
    <mergeCell ref="V111:W111"/>
    <mergeCell ref="X111:Y111"/>
    <mergeCell ref="N110:O110"/>
    <mergeCell ref="P110:Q110"/>
    <mergeCell ref="R110:S110"/>
    <mergeCell ref="T110:U110"/>
    <mergeCell ref="V110:W110"/>
    <mergeCell ref="X110:Y110"/>
    <mergeCell ref="N109:O109"/>
    <mergeCell ref="P109:Q109"/>
    <mergeCell ref="R109:S109"/>
    <mergeCell ref="T109:U109"/>
    <mergeCell ref="V109:W109"/>
    <mergeCell ref="X109:Y109"/>
    <mergeCell ref="N108:O108"/>
    <mergeCell ref="P108:Q108"/>
    <mergeCell ref="R108:S108"/>
    <mergeCell ref="T108:U108"/>
    <mergeCell ref="V108:W108"/>
    <mergeCell ref="X108:Y108"/>
    <mergeCell ref="N107:O107"/>
    <mergeCell ref="P107:Q107"/>
    <mergeCell ref="R107:S107"/>
    <mergeCell ref="T107:U107"/>
    <mergeCell ref="V107:W107"/>
    <mergeCell ref="X107:Y107"/>
    <mergeCell ref="N106:O106"/>
    <mergeCell ref="P106:Q106"/>
    <mergeCell ref="R106:S106"/>
    <mergeCell ref="T106:U106"/>
    <mergeCell ref="V106:W106"/>
    <mergeCell ref="X106:Y106"/>
    <mergeCell ref="N105:O105"/>
    <mergeCell ref="P105:Q105"/>
    <mergeCell ref="R105:S105"/>
    <mergeCell ref="T105:U105"/>
    <mergeCell ref="V105:W105"/>
    <mergeCell ref="X105:Y105"/>
    <mergeCell ref="N104:O104"/>
    <mergeCell ref="P104:Q104"/>
    <mergeCell ref="R104:S104"/>
    <mergeCell ref="T104:U104"/>
    <mergeCell ref="V104:W104"/>
    <mergeCell ref="X104:Y104"/>
    <mergeCell ref="N103:O103"/>
    <mergeCell ref="P103:Q103"/>
    <mergeCell ref="R103:S103"/>
    <mergeCell ref="T103:U103"/>
    <mergeCell ref="V103:W103"/>
    <mergeCell ref="X103:Y103"/>
    <mergeCell ref="N102:O102"/>
    <mergeCell ref="P102:Q102"/>
    <mergeCell ref="R102:S102"/>
    <mergeCell ref="T102:U102"/>
    <mergeCell ref="V102:W102"/>
    <mergeCell ref="X102:Y102"/>
    <mergeCell ref="N101:O101"/>
    <mergeCell ref="P101:Q101"/>
    <mergeCell ref="R101:S101"/>
    <mergeCell ref="T101:U101"/>
    <mergeCell ref="V101:W101"/>
    <mergeCell ref="X101:Y101"/>
    <mergeCell ref="N100:O100"/>
    <mergeCell ref="P100:Q100"/>
    <mergeCell ref="R100:S100"/>
    <mergeCell ref="T100:U100"/>
    <mergeCell ref="V100:W100"/>
    <mergeCell ref="X100:Y100"/>
    <mergeCell ref="N99:O99"/>
    <mergeCell ref="P99:Q99"/>
    <mergeCell ref="R99:S99"/>
    <mergeCell ref="T99:U99"/>
    <mergeCell ref="V99:W99"/>
    <mergeCell ref="X99:Y99"/>
    <mergeCell ref="N98:O98"/>
    <mergeCell ref="P98:Q98"/>
    <mergeCell ref="R98:S98"/>
    <mergeCell ref="T98:U98"/>
    <mergeCell ref="V98:W98"/>
    <mergeCell ref="X98:Y98"/>
    <mergeCell ref="N97:O97"/>
    <mergeCell ref="P97:Q97"/>
    <mergeCell ref="R97:S97"/>
    <mergeCell ref="T97:U97"/>
    <mergeCell ref="V97:W97"/>
    <mergeCell ref="X97:Y97"/>
    <mergeCell ref="N96:O96"/>
    <mergeCell ref="P96:Q96"/>
    <mergeCell ref="R96:S96"/>
    <mergeCell ref="T96:U96"/>
    <mergeCell ref="V96:W96"/>
    <mergeCell ref="X96:Y96"/>
    <mergeCell ref="N95:O95"/>
    <mergeCell ref="P95:Q95"/>
    <mergeCell ref="R95:S95"/>
    <mergeCell ref="T95:U95"/>
    <mergeCell ref="V95:W95"/>
    <mergeCell ref="X95:Y95"/>
    <mergeCell ref="N94:O94"/>
    <mergeCell ref="P94:Q94"/>
    <mergeCell ref="R94:S94"/>
    <mergeCell ref="T94:U94"/>
    <mergeCell ref="V94:W94"/>
    <mergeCell ref="X94:Y94"/>
    <mergeCell ref="N93:O93"/>
    <mergeCell ref="P93:Q93"/>
    <mergeCell ref="R93:S93"/>
    <mergeCell ref="T93:U93"/>
    <mergeCell ref="V93:W93"/>
    <mergeCell ref="X93:Y93"/>
    <mergeCell ref="V89:W89"/>
    <mergeCell ref="N91:Y91"/>
    <mergeCell ref="N92:O92"/>
    <mergeCell ref="P92:Q92"/>
    <mergeCell ref="R92:S92"/>
    <mergeCell ref="T92:U92"/>
    <mergeCell ref="V92:W92"/>
    <mergeCell ref="X92:Y92"/>
    <mergeCell ref="N88:O88"/>
    <mergeCell ref="P88:Q88"/>
    <mergeCell ref="R88:S88"/>
    <mergeCell ref="T88:U88"/>
    <mergeCell ref="V88:W88"/>
    <mergeCell ref="X88:Y88"/>
    <mergeCell ref="N87:O87"/>
    <mergeCell ref="P87:Q87"/>
    <mergeCell ref="R87:S87"/>
    <mergeCell ref="T87:U87"/>
    <mergeCell ref="V87:W87"/>
    <mergeCell ref="X87:Y87"/>
    <mergeCell ref="N86:O86"/>
    <mergeCell ref="P86:Q86"/>
    <mergeCell ref="R86:S86"/>
    <mergeCell ref="T86:U86"/>
    <mergeCell ref="V86:W86"/>
    <mergeCell ref="X86:Y86"/>
    <mergeCell ref="N85:O85"/>
    <mergeCell ref="P85:Q85"/>
    <mergeCell ref="R85:S85"/>
    <mergeCell ref="T85:U85"/>
    <mergeCell ref="V85:W85"/>
    <mergeCell ref="X85:Y85"/>
    <mergeCell ref="N84:O84"/>
    <mergeCell ref="P84:Q84"/>
    <mergeCell ref="R84:S84"/>
    <mergeCell ref="T84:U84"/>
    <mergeCell ref="V84:W84"/>
    <mergeCell ref="X84:Y84"/>
    <mergeCell ref="N83:O83"/>
    <mergeCell ref="P83:Q83"/>
    <mergeCell ref="R83:S83"/>
    <mergeCell ref="T83:U83"/>
    <mergeCell ref="V83:W83"/>
    <mergeCell ref="X83:Y83"/>
    <mergeCell ref="N82:O82"/>
    <mergeCell ref="P82:Q82"/>
    <mergeCell ref="R82:S82"/>
    <mergeCell ref="T82:U82"/>
    <mergeCell ref="V82:W82"/>
    <mergeCell ref="X82:Y82"/>
    <mergeCell ref="N81:O81"/>
    <mergeCell ref="P81:Q81"/>
    <mergeCell ref="R81:S81"/>
    <mergeCell ref="T81:U81"/>
    <mergeCell ref="V81:W81"/>
    <mergeCell ref="X81:Y81"/>
    <mergeCell ref="N80:O80"/>
    <mergeCell ref="P80:Q80"/>
    <mergeCell ref="R80:S80"/>
    <mergeCell ref="T80:U80"/>
    <mergeCell ref="V80:W80"/>
    <mergeCell ref="X80:Y80"/>
    <mergeCell ref="N79:O79"/>
    <mergeCell ref="P79:Q79"/>
    <mergeCell ref="R79:S79"/>
    <mergeCell ref="T79:U79"/>
    <mergeCell ref="V79:W79"/>
    <mergeCell ref="X79:Y79"/>
    <mergeCell ref="N78:O78"/>
    <mergeCell ref="P78:Q78"/>
    <mergeCell ref="R78:S78"/>
    <mergeCell ref="T78:U78"/>
    <mergeCell ref="V78:W78"/>
    <mergeCell ref="X78:Y78"/>
    <mergeCell ref="N77:O77"/>
    <mergeCell ref="P77:Q77"/>
    <mergeCell ref="R77:S77"/>
    <mergeCell ref="T77:U77"/>
    <mergeCell ref="V77:W77"/>
    <mergeCell ref="X77:Y77"/>
    <mergeCell ref="N76:O76"/>
    <mergeCell ref="P76:Q76"/>
    <mergeCell ref="R76:S76"/>
    <mergeCell ref="T76:U76"/>
    <mergeCell ref="V76:W76"/>
    <mergeCell ref="X76:Y76"/>
    <mergeCell ref="N75:O75"/>
    <mergeCell ref="P75:Q75"/>
    <mergeCell ref="R75:S75"/>
    <mergeCell ref="T75:U75"/>
    <mergeCell ref="V75:W75"/>
    <mergeCell ref="X75:Y75"/>
    <mergeCell ref="N74:O74"/>
    <mergeCell ref="P74:Q74"/>
    <mergeCell ref="R74:S74"/>
    <mergeCell ref="T74:U74"/>
    <mergeCell ref="V74:W74"/>
    <mergeCell ref="X74:Y74"/>
    <mergeCell ref="N73:O73"/>
    <mergeCell ref="P73:Q73"/>
    <mergeCell ref="R73:S73"/>
    <mergeCell ref="T73:U73"/>
    <mergeCell ref="V73:W73"/>
    <mergeCell ref="X73:Y73"/>
    <mergeCell ref="N72:O72"/>
    <mergeCell ref="P72:Q72"/>
    <mergeCell ref="R72:S72"/>
    <mergeCell ref="T72:U72"/>
    <mergeCell ref="V72:W72"/>
    <mergeCell ref="X72:Y72"/>
    <mergeCell ref="N71:O71"/>
    <mergeCell ref="P71:Q71"/>
    <mergeCell ref="R71:S71"/>
    <mergeCell ref="T71:U71"/>
    <mergeCell ref="V71:W71"/>
    <mergeCell ref="X71:Y71"/>
    <mergeCell ref="N70:O70"/>
    <mergeCell ref="P70:Q70"/>
    <mergeCell ref="R70:S70"/>
    <mergeCell ref="T70:U70"/>
    <mergeCell ref="V70:W70"/>
    <mergeCell ref="X70:Y70"/>
    <mergeCell ref="N69:O69"/>
    <mergeCell ref="P69:Q69"/>
    <mergeCell ref="R69:S69"/>
    <mergeCell ref="T69:U69"/>
    <mergeCell ref="V69:W69"/>
    <mergeCell ref="X69:Y69"/>
    <mergeCell ref="N68:O68"/>
    <mergeCell ref="P68:Q68"/>
    <mergeCell ref="R68:S68"/>
    <mergeCell ref="T68:U68"/>
    <mergeCell ref="V68:W68"/>
    <mergeCell ref="X68:Y68"/>
    <mergeCell ref="N67:O67"/>
    <mergeCell ref="P67:Q67"/>
    <mergeCell ref="R67:S67"/>
    <mergeCell ref="T67:U67"/>
    <mergeCell ref="V67:W67"/>
    <mergeCell ref="X67:Y67"/>
    <mergeCell ref="N66:O66"/>
    <mergeCell ref="P66:Q66"/>
    <mergeCell ref="R66:S66"/>
    <mergeCell ref="T66:U66"/>
    <mergeCell ref="V66:W66"/>
    <mergeCell ref="X66:Y66"/>
    <mergeCell ref="N65:O65"/>
    <mergeCell ref="P65:Q65"/>
    <mergeCell ref="R65:S65"/>
    <mergeCell ref="T65:U65"/>
    <mergeCell ref="V65:W65"/>
    <mergeCell ref="X65:Y65"/>
    <mergeCell ref="N64:O64"/>
    <mergeCell ref="P64:Q64"/>
    <mergeCell ref="R64:S64"/>
    <mergeCell ref="T64:U64"/>
    <mergeCell ref="V64:W64"/>
    <mergeCell ref="X64:Y64"/>
    <mergeCell ref="N63:O63"/>
    <mergeCell ref="P63:Q63"/>
    <mergeCell ref="R63:S63"/>
    <mergeCell ref="T63:U63"/>
    <mergeCell ref="V63:W63"/>
    <mergeCell ref="X63:Y63"/>
    <mergeCell ref="N62:O62"/>
    <mergeCell ref="P62:Q62"/>
    <mergeCell ref="R62:S62"/>
    <mergeCell ref="T62:U62"/>
    <mergeCell ref="V62:W62"/>
    <mergeCell ref="X62:Y62"/>
    <mergeCell ref="N61:O61"/>
    <mergeCell ref="P61:Q61"/>
    <mergeCell ref="R61:S61"/>
    <mergeCell ref="T61:U61"/>
    <mergeCell ref="V61:W61"/>
    <mergeCell ref="X61:Y61"/>
    <mergeCell ref="N60:O60"/>
    <mergeCell ref="P60:Q60"/>
    <mergeCell ref="R60:S60"/>
    <mergeCell ref="T60:U60"/>
    <mergeCell ref="V60:W60"/>
    <mergeCell ref="X60:Y60"/>
    <mergeCell ref="N59:O59"/>
    <mergeCell ref="P59:Q59"/>
    <mergeCell ref="R59:S59"/>
    <mergeCell ref="T59:U59"/>
    <mergeCell ref="V59:W59"/>
    <mergeCell ref="X59:Y59"/>
    <mergeCell ref="N58:O58"/>
    <mergeCell ref="P58:Q58"/>
    <mergeCell ref="R58:S58"/>
    <mergeCell ref="T58:U58"/>
    <mergeCell ref="V58:W58"/>
    <mergeCell ref="X58:Y58"/>
    <mergeCell ref="N57:O57"/>
    <mergeCell ref="P57:Q57"/>
    <mergeCell ref="R57:S57"/>
    <mergeCell ref="T57:U57"/>
    <mergeCell ref="V57:W57"/>
    <mergeCell ref="X57:Y57"/>
    <mergeCell ref="N56:O56"/>
    <mergeCell ref="P56:Q56"/>
    <mergeCell ref="R56:S56"/>
    <mergeCell ref="T56:U56"/>
    <mergeCell ref="V56:W56"/>
    <mergeCell ref="X56:Y56"/>
    <mergeCell ref="N55:O55"/>
    <mergeCell ref="P55:Q55"/>
    <mergeCell ref="R55:S55"/>
    <mergeCell ref="T55:U55"/>
    <mergeCell ref="V55:W55"/>
    <mergeCell ref="X55:Y55"/>
    <mergeCell ref="N54:O54"/>
    <mergeCell ref="P54:Q54"/>
    <mergeCell ref="R54:S54"/>
    <mergeCell ref="T54:U54"/>
    <mergeCell ref="V54:W54"/>
    <mergeCell ref="X54:Y54"/>
    <mergeCell ref="N53:O53"/>
    <mergeCell ref="P53:Q53"/>
    <mergeCell ref="R53:S53"/>
    <mergeCell ref="T53:U53"/>
    <mergeCell ref="V53:W53"/>
    <mergeCell ref="X53:Y53"/>
    <mergeCell ref="V49:W49"/>
    <mergeCell ref="N51:Y51"/>
    <mergeCell ref="N52:O52"/>
    <mergeCell ref="P52:Q52"/>
    <mergeCell ref="R52:S52"/>
    <mergeCell ref="T52:U52"/>
    <mergeCell ref="V52:W52"/>
    <mergeCell ref="X52:Y52"/>
    <mergeCell ref="N48:O48"/>
    <mergeCell ref="P48:Q48"/>
    <mergeCell ref="R48:S48"/>
    <mergeCell ref="T48:U48"/>
    <mergeCell ref="V48:W48"/>
    <mergeCell ref="X48:Y48"/>
    <mergeCell ref="N47:O47"/>
    <mergeCell ref="P47:Q47"/>
    <mergeCell ref="R47:S47"/>
    <mergeCell ref="T47:U47"/>
    <mergeCell ref="V47:W47"/>
    <mergeCell ref="X47:Y47"/>
    <mergeCell ref="N46:O46"/>
    <mergeCell ref="P46:Q46"/>
    <mergeCell ref="R46:S46"/>
    <mergeCell ref="T46:U46"/>
    <mergeCell ref="V46:W46"/>
    <mergeCell ref="X46:Y46"/>
    <mergeCell ref="N45:O45"/>
    <mergeCell ref="P45:Q45"/>
    <mergeCell ref="R45:S45"/>
    <mergeCell ref="T45:U45"/>
    <mergeCell ref="V45:W45"/>
    <mergeCell ref="X45:Y45"/>
    <mergeCell ref="N44:O44"/>
    <mergeCell ref="P44:Q44"/>
    <mergeCell ref="R44:S44"/>
    <mergeCell ref="T44:U44"/>
    <mergeCell ref="V44:W44"/>
    <mergeCell ref="X44:Y44"/>
    <mergeCell ref="N43:O43"/>
    <mergeCell ref="P43:Q43"/>
    <mergeCell ref="R43:S43"/>
    <mergeCell ref="T43:U43"/>
    <mergeCell ref="V43:W43"/>
    <mergeCell ref="X43:Y43"/>
    <mergeCell ref="N42:O42"/>
    <mergeCell ref="P42:Q42"/>
    <mergeCell ref="R42:S42"/>
    <mergeCell ref="T42:U42"/>
    <mergeCell ref="V42:W42"/>
    <mergeCell ref="X42:Y42"/>
    <mergeCell ref="N41:O41"/>
    <mergeCell ref="P41:Q41"/>
    <mergeCell ref="R41:S41"/>
    <mergeCell ref="T41:U41"/>
    <mergeCell ref="V41:W41"/>
    <mergeCell ref="X41:Y41"/>
    <mergeCell ref="N40:O40"/>
    <mergeCell ref="P40:Q40"/>
    <mergeCell ref="R40:S40"/>
    <mergeCell ref="T40:U40"/>
    <mergeCell ref="V40:W40"/>
    <mergeCell ref="X40:Y40"/>
    <mergeCell ref="N39:O39"/>
    <mergeCell ref="P39:Q39"/>
    <mergeCell ref="R39:S39"/>
    <mergeCell ref="T39:U39"/>
    <mergeCell ref="V39:W39"/>
    <mergeCell ref="X39:Y39"/>
    <mergeCell ref="N38:O38"/>
    <mergeCell ref="P38:Q38"/>
    <mergeCell ref="R38:S38"/>
    <mergeCell ref="T38:U38"/>
    <mergeCell ref="V38:W38"/>
    <mergeCell ref="X38:Y38"/>
    <mergeCell ref="N37:O37"/>
    <mergeCell ref="P37:Q37"/>
    <mergeCell ref="R37:S37"/>
    <mergeCell ref="T37:U37"/>
    <mergeCell ref="V37:W37"/>
    <mergeCell ref="X37:Y37"/>
    <mergeCell ref="N36:O36"/>
    <mergeCell ref="P36:Q36"/>
    <mergeCell ref="R36:S36"/>
    <mergeCell ref="T36:U36"/>
    <mergeCell ref="V36:W36"/>
    <mergeCell ref="X36:Y36"/>
    <mergeCell ref="N35:O35"/>
    <mergeCell ref="P35:Q35"/>
    <mergeCell ref="R35:S35"/>
    <mergeCell ref="T35:U35"/>
    <mergeCell ref="V35:W35"/>
    <mergeCell ref="X35:Y35"/>
    <mergeCell ref="N34:O34"/>
    <mergeCell ref="P34:Q34"/>
    <mergeCell ref="R34:S34"/>
    <mergeCell ref="T34:U34"/>
    <mergeCell ref="V34:W34"/>
    <mergeCell ref="X34:Y34"/>
    <mergeCell ref="N33:O33"/>
    <mergeCell ref="P33:Q33"/>
    <mergeCell ref="R33:S33"/>
    <mergeCell ref="T33:U33"/>
    <mergeCell ref="V33:W33"/>
    <mergeCell ref="X33:Y33"/>
    <mergeCell ref="N32:O32"/>
    <mergeCell ref="P32:Q32"/>
    <mergeCell ref="R32:S32"/>
    <mergeCell ref="T32:U32"/>
    <mergeCell ref="V32:W32"/>
    <mergeCell ref="X32:Y32"/>
    <mergeCell ref="N31:O31"/>
    <mergeCell ref="P31:Q31"/>
    <mergeCell ref="R31:S31"/>
    <mergeCell ref="T31:U31"/>
    <mergeCell ref="V31:W31"/>
    <mergeCell ref="X31:Y31"/>
    <mergeCell ref="N30:O30"/>
    <mergeCell ref="P30:Q30"/>
    <mergeCell ref="R30:S30"/>
    <mergeCell ref="T30:U30"/>
    <mergeCell ref="V30:W30"/>
    <mergeCell ref="X30:Y30"/>
    <mergeCell ref="N29:O29"/>
    <mergeCell ref="P29:Q29"/>
    <mergeCell ref="R29:S29"/>
    <mergeCell ref="T29:U29"/>
    <mergeCell ref="V29:W29"/>
    <mergeCell ref="X29:Y29"/>
    <mergeCell ref="N28:O28"/>
    <mergeCell ref="P28:Q28"/>
    <mergeCell ref="R28:S28"/>
    <mergeCell ref="T28:U28"/>
    <mergeCell ref="V28:W28"/>
    <mergeCell ref="X28:Y28"/>
    <mergeCell ref="N27:O27"/>
    <mergeCell ref="P27:Q27"/>
    <mergeCell ref="R27:S27"/>
    <mergeCell ref="T27:U27"/>
    <mergeCell ref="V27:W27"/>
    <mergeCell ref="X27:Y27"/>
    <mergeCell ref="N26:O26"/>
    <mergeCell ref="P26:Q26"/>
    <mergeCell ref="R26:S26"/>
    <mergeCell ref="T26:U26"/>
    <mergeCell ref="V26:W26"/>
    <mergeCell ref="X26:Y26"/>
    <mergeCell ref="N25:O25"/>
    <mergeCell ref="P25:Q25"/>
    <mergeCell ref="R25:S25"/>
    <mergeCell ref="T25:U25"/>
    <mergeCell ref="V25:W25"/>
    <mergeCell ref="X25:Y25"/>
    <mergeCell ref="V21:W21"/>
    <mergeCell ref="N23:Y23"/>
    <mergeCell ref="N24:O24"/>
    <mergeCell ref="P24:Q24"/>
    <mergeCell ref="R24:S24"/>
    <mergeCell ref="T24:U24"/>
    <mergeCell ref="V24:W24"/>
    <mergeCell ref="X24:Y24"/>
    <mergeCell ref="N20:O20"/>
    <mergeCell ref="P20:Q20"/>
    <mergeCell ref="R20:S20"/>
    <mergeCell ref="T20:U20"/>
    <mergeCell ref="V20:W20"/>
    <mergeCell ref="X20:Y20"/>
    <mergeCell ref="T14:U14"/>
    <mergeCell ref="V14:W14"/>
    <mergeCell ref="X14:Y14"/>
    <mergeCell ref="N19:O19"/>
    <mergeCell ref="P19:Q19"/>
    <mergeCell ref="R19:S19"/>
    <mergeCell ref="T19:U19"/>
    <mergeCell ref="V19:W19"/>
    <mergeCell ref="X19:Y19"/>
    <mergeCell ref="N18:O18"/>
    <mergeCell ref="P18:Q18"/>
    <mergeCell ref="R18:S18"/>
    <mergeCell ref="T18:U18"/>
    <mergeCell ref="V18:W18"/>
    <mergeCell ref="X18:Y18"/>
    <mergeCell ref="N17:O17"/>
    <mergeCell ref="P17:Q17"/>
    <mergeCell ref="R17:S17"/>
    <mergeCell ref="T17:U17"/>
    <mergeCell ref="V17:W17"/>
    <mergeCell ref="X17:Y17"/>
    <mergeCell ref="A204:B204"/>
    <mergeCell ref="C204:D204"/>
    <mergeCell ref="E204:F204"/>
    <mergeCell ref="G204:H204"/>
    <mergeCell ref="I204:J204"/>
    <mergeCell ref="K204:L204"/>
    <mergeCell ref="A203:B203"/>
    <mergeCell ref="C203:D203"/>
    <mergeCell ref="E203:F203"/>
    <mergeCell ref="G203:H203"/>
    <mergeCell ref="N13:O13"/>
    <mergeCell ref="P13:Q13"/>
    <mergeCell ref="R13:S13"/>
    <mergeCell ref="T13:U13"/>
    <mergeCell ref="V13:W13"/>
    <mergeCell ref="X13:Y13"/>
    <mergeCell ref="N12:O12"/>
    <mergeCell ref="P12:Q12"/>
    <mergeCell ref="R12:S12"/>
    <mergeCell ref="T12:U12"/>
    <mergeCell ref="V12:W12"/>
    <mergeCell ref="X12:Y12"/>
    <mergeCell ref="N16:O16"/>
    <mergeCell ref="P16:Q16"/>
    <mergeCell ref="R16:S16"/>
    <mergeCell ref="T16:U16"/>
    <mergeCell ref="V16:W16"/>
    <mergeCell ref="X16:Y16"/>
    <mergeCell ref="N15:O15"/>
    <mergeCell ref="P15:Q15"/>
    <mergeCell ref="R15:S15"/>
    <mergeCell ref="T15:U15"/>
    <mergeCell ref="N10:O10"/>
    <mergeCell ref="P10:Q10"/>
    <mergeCell ref="R10:S10"/>
    <mergeCell ref="T10:U10"/>
    <mergeCell ref="V10:W10"/>
    <mergeCell ref="X10:Y10"/>
    <mergeCell ref="N9:O9"/>
    <mergeCell ref="P9:Q9"/>
    <mergeCell ref="R9:S9"/>
    <mergeCell ref="T9:U9"/>
    <mergeCell ref="V9:W9"/>
    <mergeCell ref="X9:Y9"/>
    <mergeCell ref="I205:J205"/>
    <mergeCell ref="N6:Y6"/>
    <mergeCell ref="N7:Y7"/>
    <mergeCell ref="N8:O8"/>
    <mergeCell ref="P8:Q8"/>
    <mergeCell ref="R8:S8"/>
    <mergeCell ref="T8:U8"/>
    <mergeCell ref="V8:W8"/>
    <mergeCell ref="X8:Y8"/>
    <mergeCell ref="N11:O11"/>
    <mergeCell ref="P11:Q11"/>
    <mergeCell ref="R11:S11"/>
    <mergeCell ref="T11:U11"/>
    <mergeCell ref="V11:W11"/>
    <mergeCell ref="X11:Y11"/>
    <mergeCell ref="V15:W15"/>
    <mergeCell ref="X15:Y15"/>
    <mergeCell ref="N14:O14"/>
    <mergeCell ref="P14:Q14"/>
    <mergeCell ref="R14:S14"/>
    <mergeCell ref="A202:B202"/>
    <mergeCell ref="C202:D202"/>
    <mergeCell ref="E202:F202"/>
    <mergeCell ref="G202:H202"/>
    <mergeCell ref="I202:J202"/>
    <mergeCell ref="K202:L202"/>
    <mergeCell ref="A201:B201"/>
    <mergeCell ref="C201:D201"/>
    <mergeCell ref="E201:F201"/>
    <mergeCell ref="G201:H201"/>
    <mergeCell ref="I201:J201"/>
    <mergeCell ref="K201:L201"/>
    <mergeCell ref="A200:B200"/>
    <mergeCell ref="C200:D200"/>
    <mergeCell ref="E200:F200"/>
    <mergeCell ref="G200:H200"/>
    <mergeCell ref="I200:J200"/>
    <mergeCell ref="K200:L200"/>
    <mergeCell ref="A199:B199"/>
    <mergeCell ref="C199:D199"/>
    <mergeCell ref="E199:F199"/>
    <mergeCell ref="G199:H199"/>
    <mergeCell ref="I199:J199"/>
    <mergeCell ref="K199:L199"/>
    <mergeCell ref="A198:B198"/>
    <mergeCell ref="C198:D198"/>
    <mergeCell ref="E198:F198"/>
    <mergeCell ref="G198:H198"/>
    <mergeCell ref="I198:J198"/>
    <mergeCell ref="K198:L198"/>
    <mergeCell ref="A197:B197"/>
    <mergeCell ref="C197:D197"/>
    <mergeCell ref="E197:F197"/>
    <mergeCell ref="G197:H197"/>
    <mergeCell ref="I197:J197"/>
    <mergeCell ref="K197:L197"/>
    <mergeCell ref="A196:B196"/>
    <mergeCell ref="C196:D196"/>
    <mergeCell ref="E196:F196"/>
    <mergeCell ref="G196:H196"/>
    <mergeCell ref="I196:J196"/>
    <mergeCell ref="K196:L196"/>
    <mergeCell ref="A195:B195"/>
    <mergeCell ref="C195:D195"/>
    <mergeCell ref="E195:F195"/>
    <mergeCell ref="G195:H195"/>
    <mergeCell ref="I195:J195"/>
    <mergeCell ref="K195:L195"/>
    <mergeCell ref="A194:B194"/>
    <mergeCell ref="C194:D194"/>
    <mergeCell ref="E194:F194"/>
    <mergeCell ref="G194:H194"/>
    <mergeCell ref="I194:J194"/>
    <mergeCell ref="K194:L194"/>
    <mergeCell ref="A193:B193"/>
    <mergeCell ref="C193:D193"/>
    <mergeCell ref="E193:F193"/>
    <mergeCell ref="G193:H193"/>
    <mergeCell ref="I193:J193"/>
    <mergeCell ref="K193:L193"/>
    <mergeCell ref="A192:B192"/>
    <mergeCell ref="C192:D192"/>
    <mergeCell ref="E192:F192"/>
    <mergeCell ref="G192:H192"/>
    <mergeCell ref="I192:J192"/>
    <mergeCell ref="K192:L192"/>
    <mergeCell ref="A191:B191"/>
    <mergeCell ref="C191:D191"/>
    <mergeCell ref="E191:F191"/>
    <mergeCell ref="G191:H191"/>
    <mergeCell ref="I191:J191"/>
    <mergeCell ref="K191:L191"/>
    <mergeCell ref="A190:B190"/>
    <mergeCell ref="C190:D190"/>
    <mergeCell ref="E190:F190"/>
    <mergeCell ref="G190:H190"/>
    <mergeCell ref="I190:J190"/>
    <mergeCell ref="K190:L190"/>
    <mergeCell ref="A189:B189"/>
    <mergeCell ref="C189:D189"/>
    <mergeCell ref="E189:F189"/>
    <mergeCell ref="G189:H189"/>
    <mergeCell ref="I189:J189"/>
    <mergeCell ref="K189:L189"/>
    <mergeCell ref="A188:B188"/>
    <mergeCell ref="C188:D188"/>
    <mergeCell ref="E188:F188"/>
    <mergeCell ref="G188:H188"/>
    <mergeCell ref="I188:J188"/>
    <mergeCell ref="K188:L188"/>
    <mergeCell ref="A187:B187"/>
    <mergeCell ref="C187:D187"/>
    <mergeCell ref="E187:F187"/>
    <mergeCell ref="G187:H187"/>
    <mergeCell ref="I187:J187"/>
    <mergeCell ref="K187:L187"/>
    <mergeCell ref="A186:B186"/>
    <mergeCell ref="C186:D186"/>
    <mergeCell ref="E186:F186"/>
    <mergeCell ref="G186:H186"/>
    <mergeCell ref="I186:J186"/>
    <mergeCell ref="K186:L186"/>
    <mergeCell ref="A185:B185"/>
    <mergeCell ref="C185:D185"/>
    <mergeCell ref="E185:F185"/>
    <mergeCell ref="G185:H185"/>
    <mergeCell ref="I185:J185"/>
    <mergeCell ref="K185:L185"/>
    <mergeCell ref="A184:B184"/>
    <mergeCell ref="C184:D184"/>
    <mergeCell ref="E184:F184"/>
    <mergeCell ref="G184:H184"/>
    <mergeCell ref="I184:J184"/>
    <mergeCell ref="K184:L184"/>
    <mergeCell ref="A183:B183"/>
    <mergeCell ref="C183:D183"/>
    <mergeCell ref="E183:F183"/>
    <mergeCell ref="G183:H183"/>
    <mergeCell ref="I183:J183"/>
    <mergeCell ref="K183:L183"/>
    <mergeCell ref="A182:B182"/>
    <mergeCell ref="C182:D182"/>
    <mergeCell ref="E182:F182"/>
    <mergeCell ref="G182:H182"/>
    <mergeCell ref="I182:J182"/>
    <mergeCell ref="K182:L182"/>
    <mergeCell ref="A181:B181"/>
    <mergeCell ref="C181:D181"/>
    <mergeCell ref="E181:F181"/>
    <mergeCell ref="G181:H181"/>
    <mergeCell ref="I181:J181"/>
    <mergeCell ref="K181:L181"/>
    <mergeCell ref="A180:B180"/>
    <mergeCell ref="C180:D180"/>
    <mergeCell ref="E180:F180"/>
    <mergeCell ref="G180:H180"/>
    <mergeCell ref="I180:J180"/>
    <mergeCell ref="K180:L180"/>
    <mergeCell ref="A179:B179"/>
    <mergeCell ref="C179:D179"/>
    <mergeCell ref="E179:F179"/>
    <mergeCell ref="G179:H179"/>
    <mergeCell ref="I179:J179"/>
    <mergeCell ref="K179:L179"/>
    <mergeCell ref="A178:B178"/>
    <mergeCell ref="C178:D178"/>
    <mergeCell ref="E178:F178"/>
    <mergeCell ref="G178:H178"/>
    <mergeCell ref="I178:J178"/>
    <mergeCell ref="K178:L178"/>
    <mergeCell ref="A177:B177"/>
    <mergeCell ref="C177:D177"/>
    <mergeCell ref="E177:F177"/>
    <mergeCell ref="G177:H177"/>
    <mergeCell ref="I177:J177"/>
    <mergeCell ref="K177:L177"/>
    <mergeCell ref="A176:B176"/>
    <mergeCell ref="C176:D176"/>
    <mergeCell ref="E176:F176"/>
    <mergeCell ref="G176:H176"/>
    <mergeCell ref="I176:J176"/>
    <mergeCell ref="K176:L176"/>
    <mergeCell ref="A175:B175"/>
    <mergeCell ref="C175:D175"/>
    <mergeCell ref="E175:F175"/>
    <mergeCell ref="G175:H175"/>
    <mergeCell ref="I175:J175"/>
    <mergeCell ref="K175:L175"/>
    <mergeCell ref="A174:B174"/>
    <mergeCell ref="C174:D174"/>
    <mergeCell ref="E174:F174"/>
    <mergeCell ref="G174:H174"/>
    <mergeCell ref="I174:J174"/>
    <mergeCell ref="K174:L174"/>
    <mergeCell ref="A173:B173"/>
    <mergeCell ref="C173:D173"/>
    <mergeCell ref="E173:F173"/>
    <mergeCell ref="G173:H173"/>
    <mergeCell ref="I173:J173"/>
    <mergeCell ref="K173:L173"/>
    <mergeCell ref="A172:B172"/>
    <mergeCell ref="C172:D172"/>
    <mergeCell ref="E172:F172"/>
    <mergeCell ref="G172:H172"/>
    <mergeCell ref="I172:J172"/>
    <mergeCell ref="K172:L172"/>
    <mergeCell ref="A171:B171"/>
    <mergeCell ref="C171:D171"/>
    <mergeCell ref="E171:F171"/>
    <mergeCell ref="G171:H171"/>
    <mergeCell ref="I171:J171"/>
    <mergeCell ref="K171:L171"/>
    <mergeCell ref="A170:B170"/>
    <mergeCell ref="C170:D170"/>
    <mergeCell ref="E170:F170"/>
    <mergeCell ref="G170:H170"/>
    <mergeCell ref="I170:J170"/>
    <mergeCell ref="K170:L170"/>
    <mergeCell ref="A169:B169"/>
    <mergeCell ref="C169:D169"/>
    <mergeCell ref="E169:F169"/>
    <mergeCell ref="G169:H169"/>
    <mergeCell ref="I169:J169"/>
    <mergeCell ref="K169:L169"/>
    <mergeCell ref="A168:B168"/>
    <mergeCell ref="C168:D168"/>
    <mergeCell ref="E168:F168"/>
    <mergeCell ref="G168:H168"/>
    <mergeCell ref="I168:J168"/>
    <mergeCell ref="K168:L168"/>
    <mergeCell ref="A167:B167"/>
    <mergeCell ref="C167:D167"/>
    <mergeCell ref="E167:F167"/>
    <mergeCell ref="G167:H167"/>
    <mergeCell ref="I167:J167"/>
    <mergeCell ref="K167:L167"/>
    <mergeCell ref="A166:B166"/>
    <mergeCell ref="C166:D166"/>
    <mergeCell ref="E166:F166"/>
    <mergeCell ref="G166:H166"/>
    <mergeCell ref="I166:J166"/>
    <mergeCell ref="K166:L166"/>
    <mergeCell ref="A165:B165"/>
    <mergeCell ref="C165:D165"/>
    <mergeCell ref="E165:F165"/>
    <mergeCell ref="G165:H165"/>
    <mergeCell ref="I165:J165"/>
    <mergeCell ref="K165:L165"/>
    <mergeCell ref="A164:B164"/>
    <mergeCell ref="C164:D164"/>
    <mergeCell ref="E164:F164"/>
    <mergeCell ref="G164:H164"/>
    <mergeCell ref="I164:J164"/>
    <mergeCell ref="K164:L164"/>
    <mergeCell ref="A163:B163"/>
    <mergeCell ref="C163:D163"/>
    <mergeCell ref="E163:F163"/>
    <mergeCell ref="G163:H163"/>
    <mergeCell ref="I163:J163"/>
    <mergeCell ref="K163:L163"/>
    <mergeCell ref="A162:B162"/>
    <mergeCell ref="C162:D162"/>
    <mergeCell ref="E162:F162"/>
    <mergeCell ref="G162:H162"/>
    <mergeCell ref="I162:J162"/>
    <mergeCell ref="K162:L162"/>
    <mergeCell ref="A161:B161"/>
    <mergeCell ref="C161:D161"/>
    <mergeCell ref="E161:F161"/>
    <mergeCell ref="G161:H161"/>
    <mergeCell ref="I161:J161"/>
    <mergeCell ref="K161:L161"/>
    <mergeCell ref="A160:B160"/>
    <mergeCell ref="C160:D160"/>
    <mergeCell ref="E160:F160"/>
    <mergeCell ref="G160:H160"/>
    <mergeCell ref="I160:J160"/>
    <mergeCell ref="K160:L160"/>
    <mergeCell ref="A159:B159"/>
    <mergeCell ref="C159:D159"/>
    <mergeCell ref="E159:F159"/>
    <mergeCell ref="G159:H159"/>
    <mergeCell ref="I159:J159"/>
    <mergeCell ref="K159:L159"/>
    <mergeCell ref="A158:B158"/>
    <mergeCell ref="C158:D158"/>
    <mergeCell ref="E158:F158"/>
    <mergeCell ref="G158:H158"/>
    <mergeCell ref="I158:J158"/>
    <mergeCell ref="K158:L158"/>
    <mergeCell ref="A157:B157"/>
    <mergeCell ref="C157:D157"/>
    <mergeCell ref="E157:F157"/>
    <mergeCell ref="G157:H157"/>
    <mergeCell ref="I157:J157"/>
    <mergeCell ref="K157:L157"/>
    <mergeCell ref="A156:B156"/>
    <mergeCell ref="C156:D156"/>
    <mergeCell ref="E156:F156"/>
    <mergeCell ref="G156:H156"/>
    <mergeCell ref="I156:J156"/>
    <mergeCell ref="K156:L156"/>
    <mergeCell ref="A155:B155"/>
    <mergeCell ref="C155:D155"/>
    <mergeCell ref="E155:F155"/>
    <mergeCell ref="G155:H155"/>
    <mergeCell ref="I155:J155"/>
    <mergeCell ref="K155:L155"/>
    <mergeCell ref="A154:B154"/>
    <mergeCell ref="C154:D154"/>
    <mergeCell ref="E154:F154"/>
    <mergeCell ref="G154:H154"/>
    <mergeCell ref="I154:J154"/>
    <mergeCell ref="K154:L154"/>
    <mergeCell ref="A153:B153"/>
    <mergeCell ref="C153:D153"/>
    <mergeCell ref="E153:F153"/>
    <mergeCell ref="G153:H153"/>
    <mergeCell ref="I153:J153"/>
    <mergeCell ref="K153:L153"/>
    <mergeCell ref="A152:B152"/>
    <mergeCell ref="C152:D152"/>
    <mergeCell ref="E152:F152"/>
    <mergeCell ref="G152:H152"/>
    <mergeCell ref="I152:J152"/>
    <mergeCell ref="K152:L152"/>
    <mergeCell ref="A151:B151"/>
    <mergeCell ref="C151:D151"/>
    <mergeCell ref="E151:F151"/>
    <mergeCell ref="G151:H151"/>
    <mergeCell ref="I151:J151"/>
    <mergeCell ref="K151:L151"/>
    <mergeCell ref="A150:B150"/>
    <mergeCell ref="C150:D150"/>
    <mergeCell ref="E150:F150"/>
    <mergeCell ref="G150:H150"/>
    <mergeCell ref="I150:J150"/>
    <mergeCell ref="K150:L150"/>
    <mergeCell ref="A149:B149"/>
    <mergeCell ref="C149:D149"/>
    <mergeCell ref="E149:F149"/>
    <mergeCell ref="G149:H149"/>
    <mergeCell ref="I149:J149"/>
    <mergeCell ref="K149:L149"/>
    <mergeCell ref="A148:B148"/>
    <mergeCell ref="C148:D148"/>
    <mergeCell ref="E148:F148"/>
    <mergeCell ref="G148:H148"/>
    <mergeCell ref="I148:J148"/>
    <mergeCell ref="K148:L148"/>
    <mergeCell ref="A147:B147"/>
    <mergeCell ref="C147:D147"/>
    <mergeCell ref="E147:F147"/>
    <mergeCell ref="G147:H147"/>
    <mergeCell ref="I147:J147"/>
    <mergeCell ref="K147:L147"/>
    <mergeCell ref="A146:B146"/>
    <mergeCell ref="C146:D146"/>
    <mergeCell ref="E146:F146"/>
    <mergeCell ref="G146:H146"/>
    <mergeCell ref="I146:J146"/>
    <mergeCell ref="K146:L146"/>
    <mergeCell ref="A145:B145"/>
    <mergeCell ref="C145:D145"/>
    <mergeCell ref="E145:F145"/>
    <mergeCell ref="G145:H145"/>
    <mergeCell ref="I145:J145"/>
    <mergeCell ref="K145:L145"/>
    <mergeCell ref="I141:J141"/>
    <mergeCell ref="A143:L143"/>
    <mergeCell ref="A144:B144"/>
    <mergeCell ref="C144:D144"/>
    <mergeCell ref="E144:F144"/>
    <mergeCell ref="G144:H144"/>
    <mergeCell ref="I144:J144"/>
    <mergeCell ref="K144:L144"/>
    <mergeCell ref="A140:B140"/>
    <mergeCell ref="C140:D140"/>
    <mergeCell ref="E140:F140"/>
    <mergeCell ref="G140:H140"/>
    <mergeCell ref="I140:J140"/>
    <mergeCell ref="K140:L140"/>
    <mergeCell ref="A139:B139"/>
    <mergeCell ref="C139:D139"/>
    <mergeCell ref="E139:F139"/>
    <mergeCell ref="G139:H139"/>
    <mergeCell ref="I139:J139"/>
    <mergeCell ref="K139:L139"/>
    <mergeCell ref="A138:B138"/>
    <mergeCell ref="C138:D138"/>
    <mergeCell ref="E138:F138"/>
    <mergeCell ref="G138:H138"/>
    <mergeCell ref="I138:J138"/>
    <mergeCell ref="K138:L138"/>
    <mergeCell ref="A137:B137"/>
    <mergeCell ref="C137:D137"/>
    <mergeCell ref="E137:F137"/>
    <mergeCell ref="G137:H137"/>
    <mergeCell ref="I137:J137"/>
    <mergeCell ref="K137:L137"/>
    <mergeCell ref="A136:B136"/>
    <mergeCell ref="C136:D136"/>
    <mergeCell ref="E136:F136"/>
    <mergeCell ref="G136:H136"/>
    <mergeCell ref="I136:J136"/>
    <mergeCell ref="K136:L136"/>
    <mergeCell ref="A135:B135"/>
    <mergeCell ref="C135:D135"/>
    <mergeCell ref="E135:F135"/>
    <mergeCell ref="G135:H135"/>
    <mergeCell ref="I135:J135"/>
    <mergeCell ref="K135:L135"/>
    <mergeCell ref="A134:B134"/>
    <mergeCell ref="C134:D134"/>
    <mergeCell ref="E134:F134"/>
    <mergeCell ref="G134:H134"/>
    <mergeCell ref="I134:J134"/>
    <mergeCell ref="K134:L134"/>
    <mergeCell ref="A133:B133"/>
    <mergeCell ref="C133:D133"/>
    <mergeCell ref="E133:F133"/>
    <mergeCell ref="G133:H133"/>
    <mergeCell ref="I133:J133"/>
    <mergeCell ref="K133:L133"/>
    <mergeCell ref="A132:B132"/>
    <mergeCell ref="C132:D132"/>
    <mergeCell ref="E132:F132"/>
    <mergeCell ref="G132:H132"/>
    <mergeCell ref="I132:J132"/>
    <mergeCell ref="K132:L132"/>
    <mergeCell ref="A131:B131"/>
    <mergeCell ref="C131:D131"/>
    <mergeCell ref="E131:F131"/>
    <mergeCell ref="G131:H131"/>
    <mergeCell ref="I131:J131"/>
    <mergeCell ref="K131:L131"/>
    <mergeCell ref="A130:B130"/>
    <mergeCell ref="C130:D130"/>
    <mergeCell ref="E130:F130"/>
    <mergeCell ref="G130:H130"/>
    <mergeCell ref="I130:J130"/>
    <mergeCell ref="K130:L130"/>
    <mergeCell ref="A129:B129"/>
    <mergeCell ref="C129:D129"/>
    <mergeCell ref="E129:F129"/>
    <mergeCell ref="G129:H129"/>
    <mergeCell ref="I129:J129"/>
    <mergeCell ref="K129:L129"/>
    <mergeCell ref="A128:B128"/>
    <mergeCell ref="C128:D128"/>
    <mergeCell ref="E128:F128"/>
    <mergeCell ref="G128:H128"/>
    <mergeCell ref="I128:J128"/>
    <mergeCell ref="K128:L128"/>
    <mergeCell ref="A127:B127"/>
    <mergeCell ref="C127:D127"/>
    <mergeCell ref="E127:F127"/>
    <mergeCell ref="G127:H127"/>
    <mergeCell ref="I127:J127"/>
    <mergeCell ref="K127:L127"/>
    <mergeCell ref="A126:B126"/>
    <mergeCell ref="C126:D126"/>
    <mergeCell ref="E126:F126"/>
    <mergeCell ref="G126:H126"/>
    <mergeCell ref="I126:J126"/>
    <mergeCell ref="K126:L126"/>
    <mergeCell ref="A125:B125"/>
    <mergeCell ref="C125:D125"/>
    <mergeCell ref="E125:F125"/>
    <mergeCell ref="G125:H125"/>
    <mergeCell ref="I125:J125"/>
    <mergeCell ref="K125:L125"/>
    <mergeCell ref="A124:B124"/>
    <mergeCell ref="C124:D124"/>
    <mergeCell ref="E124:F124"/>
    <mergeCell ref="G124:H124"/>
    <mergeCell ref="I124:J124"/>
    <mergeCell ref="K124:L124"/>
    <mergeCell ref="A123:B123"/>
    <mergeCell ref="C123:D123"/>
    <mergeCell ref="E123:F123"/>
    <mergeCell ref="G123:H123"/>
    <mergeCell ref="I123:J123"/>
    <mergeCell ref="K123:L123"/>
    <mergeCell ref="A122:B122"/>
    <mergeCell ref="C122:D122"/>
    <mergeCell ref="E122:F122"/>
    <mergeCell ref="G122:H122"/>
    <mergeCell ref="I122:J122"/>
    <mergeCell ref="K122:L122"/>
    <mergeCell ref="A121:B121"/>
    <mergeCell ref="C121:D121"/>
    <mergeCell ref="E121:F121"/>
    <mergeCell ref="G121:H121"/>
    <mergeCell ref="I121:J121"/>
    <mergeCell ref="K121:L121"/>
    <mergeCell ref="A120:B120"/>
    <mergeCell ref="C120:D120"/>
    <mergeCell ref="E120:F120"/>
    <mergeCell ref="G120:H120"/>
    <mergeCell ref="I120:J120"/>
    <mergeCell ref="K120:L120"/>
    <mergeCell ref="A119:B119"/>
    <mergeCell ref="C119:D119"/>
    <mergeCell ref="E119:F119"/>
    <mergeCell ref="G119:H119"/>
    <mergeCell ref="I119:J119"/>
    <mergeCell ref="K119:L119"/>
    <mergeCell ref="A118:B118"/>
    <mergeCell ref="C118:D118"/>
    <mergeCell ref="E118:F118"/>
    <mergeCell ref="G118:H118"/>
    <mergeCell ref="I118:J118"/>
    <mergeCell ref="K118:L118"/>
    <mergeCell ref="A117:B117"/>
    <mergeCell ref="C117:D117"/>
    <mergeCell ref="E117:F117"/>
    <mergeCell ref="G117:H117"/>
    <mergeCell ref="I117:J117"/>
    <mergeCell ref="K117:L117"/>
    <mergeCell ref="A116:B116"/>
    <mergeCell ref="C116:D116"/>
    <mergeCell ref="E116:F116"/>
    <mergeCell ref="G116:H116"/>
    <mergeCell ref="I116:J116"/>
    <mergeCell ref="K116:L116"/>
    <mergeCell ref="A115:B115"/>
    <mergeCell ref="C115:D115"/>
    <mergeCell ref="E115:F115"/>
    <mergeCell ref="G115:H115"/>
    <mergeCell ref="I115:J115"/>
    <mergeCell ref="K115:L115"/>
    <mergeCell ref="A114:B114"/>
    <mergeCell ref="C114:D114"/>
    <mergeCell ref="E114:F114"/>
    <mergeCell ref="G114:H114"/>
    <mergeCell ref="I114:J114"/>
    <mergeCell ref="K114:L114"/>
    <mergeCell ref="A113:B113"/>
    <mergeCell ref="C113:D113"/>
    <mergeCell ref="E113:F113"/>
    <mergeCell ref="G113:H113"/>
    <mergeCell ref="I113:J113"/>
    <mergeCell ref="K113:L113"/>
    <mergeCell ref="A112:B112"/>
    <mergeCell ref="C112:D112"/>
    <mergeCell ref="E112:F112"/>
    <mergeCell ref="G112:H112"/>
    <mergeCell ref="I112:J112"/>
    <mergeCell ref="K112:L112"/>
    <mergeCell ref="A111:B111"/>
    <mergeCell ref="C111:D111"/>
    <mergeCell ref="E111:F111"/>
    <mergeCell ref="G111:H111"/>
    <mergeCell ref="I111:J111"/>
    <mergeCell ref="K111:L111"/>
    <mergeCell ref="A110:B110"/>
    <mergeCell ref="C110:D110"/>
    <mergeCell ref="E110:F110"/>
    <mergeCell ref="G110:H110"/>
    <mergeCell ref="I110:J110"/>
    <mergeCell ref="K110:L110"/>
    <mergeCell ref="A109:B109"/>
    <mergeCell ref="C109:D109"/>
    <mergeCell ref="E109:F109"/>
    <mergeCell ref="G109:H109"/>
    <mergeCell ref="I109:J109"/>
    <mergeCell ref="K109:L109"/>
    <mergeCell ref="A108:B108"/>
    <mergeCell ref="C108:D108"/>
    <mergeCell ref="E108:F108"/>
    <mergeCell ref="G108:H108"/>
    <mergeCell ref="I108:J108"/>
    <mergeCell ref="K108:L108"/>
    <mergeCell ref="A107:B107"/>
    <mergeCell ref="C107:D107"/>
    <mergeCell ref="E107:F107"/>
    <mergeCell ref="G107:H107"/>
    <mergeCell ref="I107:J107"/>
    <mergeCell ref="K107:L107"/>
    <mergeCell ref="A106:B106"/>
    <mergeCell ref="C106:D106"/>
    <mergeCell ref="E106:F106"/>
    <mergeCell ref="G106:H106"/>
    <mergeCell ref="I106:J106"/>
    <mergeCell ref="K106:L106"/>
    <mergeCell ref="A105:B105"/>
    <mergeCell ref="C105:D105"/>
    <mergeCell ref="E105:F105"/>
    <mergeCell ref="G105:H105"/>
    <mergeCell ref="I105:J105"/>
    <mergeCell ref="K105:L105"/>
    <mergeCell ref="A104:B104"/>
    <mergeCell ref="C104:D104"/>
    <mergeCell ref="E104:F104"/>
    <mergeCell ref="G104:H104"/>
    <mergeCell ref="I104:J104"/>
    <mergeCell ref="K104:L104"/>
    <mergeCell ref="A103:B103"/>
    <mergeCell ref="C103:D103"/>
    <mergeCell ref="E103:F103"/>
    <mergeCell ref="G103:H103"/>
    <mergeCell ref="I103:J103"/>
    <mergeCell ref="K103:L103"/>
    <mergeCell ref="A102:B102"/>
    <mergeCell ref="C102:D102"/>
    <mergeCell ref="E102:F102"/>
    <mergeCell ref="G102:H102"/>
    <mergeCell ref="I102:J102"/>
    <mergeCell ref="K102:L102"/>
    <mergeCell ref="A101:B101"/>
    <mergeCell ref="C101:D101"/>
    <mergeCell ref="E101:F101"/>
    <mergeCell ref="G101:H101"/>
    <mergeCell ref="I101:J101"/>
    <mergeCell ref="K101:L101"/>
    <mergeCell ref="A100:B100"/>
    <mergeCell ref="C100:D100"/>
    <mergeCell ref="E100:F100"/>
    <mergeCell ref="G100:H100"/>
    <mergeCell ref="I100:J100"/>
    <mergeCell ref="K100:L100"/>
    <mergeCell ref="A99:B99"/>
    <mergeCell ref="C99:D99"/>
    <mergeCell ref="E99:F99"/>
    <mergeCell ref="G99:H99"/>
    <mergeCell ref="I99:J99"/>
    <mergeCell ref="K99:L99"/>
    <mergeCell ref="A98:B98"/>
    <mergeCell ref="C98:D98"/>
    <mergeCell ref="E98:F98"/>
    <mergeCell ref="G98:H98"/>
    <mergeCell ref="I98:J98"/>
    <mergeCell ref="K98:L98"/>
    <mergeCell ref="A97:B97"/>
    <mergeCell ref="C97:D97"/>
    <mergeCell ref="E97:F97"/>
    <mergeCell ref="G97:H97"/>
    <mergeCell ref="I97:J97"/>
    <mergeCell ref="K97:L97"/>
    <mergeCell ref="A96:B96"/>
    <mergeCell ref="C96:D96"/>
    <mergeCell ref="E96:F96"/>
    <mergeCell ref="G96:H96"/>
    <mergeCell ref="I96:J96"/>
    <mergeCell ref="K96:L96"/>
    <mergeCell ref="A95:B95"/>
    <mergeCell ref="C95:D95"/>
    <mergeCell ref="E95:F95"/>
    <mergeCell ref="G95:H95"/>
    <mergeCell ref="I95:J95"/>
    <mergeCell ref="K95:L95"/>
    <mergeCell ref="A94:B94"/>
    <mergeCell ref="C94:D94"/>
    <mergeCell ref="E94:F94"/>
    <mergeCell ref="G94:H94"/>
    <mergeCell ref="I94:J94"/>
    <mergeCell ref="K94:L94"/>
    <mergeCell ref="A93:B93"/>
    <mergeCell ref="C93:D93"/>
    <mergeCell ref="E93:F93"/>
    <mergeCell ref="G93:H93"/>
    <mergeCell ref="I93:J93"/>
    <mergeCell ref="K93:L93"/>
    <mergeCell ref="I89:J89"/>
    <mergeCell ref="A91:L91"/>
    <mergeCell ref="A92:B92"/>
    <mergeCell ref="C92:D92"/>
    <mergeCell ref="E92:F92"/>
    <mergeCell ref="G92:H92"/>
    <mergeCell ref="I92:J92"/>
    <mergeCell ref="K92:L92"/>
    <mergeCell ref="A88:B88"/>
    <mergeCell ref="C88:D88"/>
    <mergeCell ref="E88:F88"/>
    <mergeCell ref="G88:H88"/>
    <mergeCell ref="I88:J88"/>
    <mergeCell ref="K88:L88"/>
    <mergeCell ref="A87:B87"/>
    <mergeCell ref="C87:D87"/>
    <mergeCell ref="E87:F87"/>
    <mergeCell ref="G87:H87"/>
    <mergeCell ref="I87:J87"/>
    <mergeCell ref="K87:L87"/>
    <mergeCell ref="A86:B86"/>
    <mergeCell ref="C86:D86"/>
    <mergeCell ref="E86:F86"/>
    <mergeCell ref="G86:H86"/>
    <mergeCell ref="I86:J86"/>
    <mergeCell ref="K86:L86"/>
    <mergeCell ref="A85:B85"/>
    <mergeCell ref="C85:D85"/>
    <mergeCell ref="E85:F85"/>
    <mergeCell ref="G85:H85"/>
    <mergeCell ref="I85:J85"/>
    <mergeCell ref="K85:L85"/>
    <mergeCell ref="A84:B84"/>
    <mergeCell ref="C84:D84"/>
    <mergeCell ref="E84:F84"/>
    <mergeCell ref="G84:H84"/>
    <mergeCell ref="I84:J84"/>
    <mergeCell ref="K84:L84"/>
    <mergeCell ref="A83:B83"/>
    <mergeCell ref="C83:D83"/>
    <mergeCell ref="E83:F83"/>
    <mergeCell ref="G83:H83"/>
    <mergeCell ref="I83:J83"/>
    <mergeCell ref="K83:L83"/>
    <mergeCell ref="A82:B82"/>
    <mergeCell ref="C82:D82"/>
    <mergeCell ref="E82:F82"/>
    <mergeCell ref="G82:H82"/>
    <mergeCell ref="I82:J82"/>
    <mergeCell ref="K82:L82"/>
    <mergeCell ref="A81:B81"/>
    <mergeCell ref="C81:D81"/>
    <mergeCell ref="E81:F81"/>
    <mergeCell ref="G81:H81"/>
    <mergeCell ref="I81:J81"/>
    <mergeCell ref="K81:L81"/>
    <mergeCell ref="A80:B80"/>
    <mergeCell ref="C80:D80"/>
    <mergeCell ref="E80:F80"/>
    <mergeCell ref="G80:H80"/>
    <mergeCell ref="I80:J80"/>
    <mergeCell ref="K80:L80"/>
    <mergeCell ref="A79:B79"/>
    <mergeCell ref="C79:D79"/>
    <mergeCell ref="E79:F79"/>
    <mergeCell ref="G79:H79"/>
    <mergeCell ref="I79:J79"/>
    <mergeCell ref="K79:L79"/>
    <mergeCell ref="A78:B78"/>
    <mergeCell ref="C78:D78"/>
    <mergeCell ref="E78:F78"/>
    <mergeCell ref="G78:H78"/>
    <mergeCell ref="I78:J78"/>
    <mergeCell ref="K78:L78"/>
    <mergeCell ref="A77:B77"/>
    <mergeCell ref="C77:D77"/>
    <mergeCell ref="E77:F77"/>
    <mergeCell ref="G77:H77"/>
    <mergeCell ref="I77:J77"/>
    <mergeCell ref="K77:L77"/>
    <mergeCell ref="A76:B76"/>
    <mergeCell ref="C76:D76"/>
    <mergeCell ref="E76:F76"/>
    <mergeCell ref="G76:H76"/>
    <mergeCell ref="I76:J76"/>
    <mergeCell ref="K76:L76"/>
    <mergeCell ref="A75:B75"/>
    <mergeCell ref="C75:D75"/>
    <mergeCell ref="E75:F75"/>
    <mergeCell ref="G75:H75"/>
    <mergeCell ref="I75:J75"/>
    <mergeCell ref="K75:L75"/>
    <mergeCell ref="A74:B74"/>
    <mergeCell ref="C74:D74"/>
    <mergeCell ref="E74:F74"/>
    <mergeCell ref="G74:H74"/>
    <mergeCell ref="I74:J74"/>
    <mergeCell ref="K74:L74"/>
    <mergeCell ref="A73:B73"/>
    <mergeCell ref="C73:D73"/>
    <mergeCell ref="E73:F73"/>
    <mergeCell ref="G73:H73"/>
    <mergeCell ref="I73:J73"/>
    <mergeCell ref="K73:L73"/>
    <mergeCell ref="A72:B72"/>
    <mergeCell ref="C72:D72"/>
    <mergeCell ref="E72:F72"/>
    <mergeCell ref="G72:H72"/>
    <mergeCell ref="I72:J72"/>
    <mergeCell ref="K72:L72"/>
    <mergeCell ref="A71:B71"/>
    <mergeCell ref="C71:D71"/>
    <mergeCell ref="E71:F71"/>
    <mergeCell ref="G71:H71"/>
    <mergeCell ref="I71:J71"/>
    <mergeCell ref="K71:L71"/>
    <mergeCell ref="A70:B70"/>
    <mergeCell ref="C70:D70"/>
    <mergeCell ref="E70:F70"/>
    <mergeCell ref="G70:H70"/>
    <mergeCell ref="I70:J70"/>
    <mergeCell ref="K70:L70"/>
    <mergeCell ref="A69:B69"/>
    <mergeCell ref="C69:D69"/>
    <mergeCell ref="E69:F69"/>
    <mergeCell ref="G69:H69"/>
    <mergeCell ref="I69:J69"/>
    <mergeCell ref="K69:L69"/>
    <mergeCell ref="A68:B68"/>
    <mergeCell ref="C68:D68"/>
    <mergeCell ref="E68:F68"/>
    <mergeCell ref="G68:H68"/>
    <mergeCell ref="I68:J68"/>
    <mergeCell ref="K68:L68"/>
    <mergeCell ref="A67:B67"/>
    <mergeCell ref="C67:D67"/>
    <mergeCell ref="E67:F67"/>
    <mergeCell ref="G67:H67"/>
    <mergeCell ref="I67:J67"/>
    <mergeCell ref="K67:L67"/>
    <mergeCell ref="A66:B66"/>
    <mergeCell ref="C66:D66"/>
    <mergeCell ref="E66:F66"/>
    <mergeCell ref="G66:H66"/>
    <mergeCell ref="I66:J66"/>
    <mergeCell ref="K66:L66"/>
    <mergeCell ref="A65:B65"/>
    <mergeCell ref="C65:D65"/>
    <mergeCell ref="E65:F65"/>
    <mergeCell ref="G65:H65"/>
    <mergeCell ref="I65:J65"/>
    <mergeCell ref="K65:L65"/>
    <mergeCell ref="A64:B64"/>
    <mergeCell ref="C64:D64"/>
    <mergeCell ref="E64:F64"/>
    <mergeCell ref="G64:H64"/>
    <mergeCell ref="I64:J64"/>
    <mergeCell ref="K64:L64"/>
    <mergeCell ref="A63:B63"/>
    <mergeCell ref="C63:D63"/>
    <mergeCell ref="E63:F63"/>
    <mergeCell ref="G63:H63"/>
    <mergeCell ref="I63:J63"/>
    <mergeCell ref="K63:L63"/>
    <mergeCell ref="A62:B62"/>
    <mergeCell ref="C62:D62"/>
    <mergeCell ref="E62:F62"/>
    <mergeCell ref="G62:H62"/>
    <mergeCell ref="I62:J62"/>
    <mergeCell ref="K62:L62"/>
    <mergeCell ref="A61:B61"/>
    <mergeCell ref="C61:D61"/>
    <mergeCell ref="E61:F61"/>
    <mergeCell ref="G61:H61"/>
    <mergeCell ref="I61:J61"/>
    <mergeCell ref="K61:L61"/>
    <mergeCell ref="A60:B60"/>
    <mergeCell ref="C60:D60"/>
    <mergeCell ref="E60:F60"/>
    <mergeCell ref="G60:H60"/>
    <mergeCell ref="I60:J60"/>
    <mergeCell ref="K60:L60"/>
    <mergeCell ref="A59:B59"/>
    <mergeCell ref="C59:D59"/>
    <mergeCell ref="E59:F59"/>
    <mergeCell ref="G59:H59"/>
    <mergeCell ref="I59:J59"/>
    <mergeCell ref="K59:L59"/>
    <mergeCell ref="A58:B58"/>
    <mergeCell ref="C58:D58"/>
    <mergeCell ref="E58:F58"/>
    <mergeCell ref="G58:H58"/>
    <mergeCell ref="I58:J58"/>
    <mergeCell ref="K58:L58"/>
    <mergeCell ref="A57:B57"/>
    <mergeCell ref="C57:D57"/>
    <mergeCell ref="E57:F57"/>
    <mergeCell ref="G57:H57"/>
    <mergeCell ref="I57:J57"/>
    <mergeCell ref="K57:L57"/>
    <mergeCell ref="A56:B56"/>
    <mergeCell ref="C56:D56"/>
    <mergeCell ref="E56:F56"/>
    <mergeCell ref="G56:H56"/>
    <mergeCell ref="I56:J56"/>
    <mergeCell ref="K56:L56"/>
    <mergeCell ref="A55:B55"/>
    <mergeCell ref="C55:D55"/>
    <mergeCell ref="E55:F55"/>
    <mergeCell ref="G55:H55"/>
    <mergeCell ref="I55:J55"/>
    <mergeCell ref="K55:L55"/>
    <mergeCell ref="A54:B54"/>
    <mergeCell ref="C54:D54"/>
    <mergeCell ref="E54:F54"/>
    <mergeCell ref="G54:H54"/>
    <mergeCell ref="I54:J54"/>
    <mergeCell ref="K54:L54"/>
    <mergeCell ref="A53:B53"/>
    <mergeCell ref="C53:D53"/>
    <mergeCell ref="E53:F53"/>
    <mergeCell ref="G53:H53"/>
    <mergeCell ref="I53:J53"/>
    <mergeCell ref="K53:L53"/>
    <mergeCell ref="I49:J49"/>
    <mergeCell ref="A51:L51"/>
    <mergeCell ref="A52:B52"/>
    <mergeCell ref="C52:D52"/>
    <mergeCell ref="E52:F52"/>
    <mergeCell ref="G52:H52"/>
    <mergeCell ref="I52:J52"/>
    <mergeCell ref="K52:L52"/>
    <mergeCell ref="A48:B48"/>
    <mergeCell ref="C48:D48"/>
    <mergeCell ref="E48:F48"/>
    <mergeCell ref="G48:H48"/>
    <mergeCell ref="I48:J48"/>
    <mergeCell ref="K48:L48"/>
    <mergeCell ref="A47:B47"/>
    <mergeCell ref="C47:D47"/>
    <mergeCell ref="E47:F47"/>
    <mergeCell ref="G47:H47"/>
    <mergeCell ref="I47:J47"/>
    <mergeCell ref="K47:L47"/>
    <mergeCell ref="A46:B46"/>
    <mergeCell ref="C46:D46"/>
    <mergeCell ref="E46:F46"/>
    <mergeCell ref="G46:H46"/>
    <mergeCell ref="I46:J46"/>
    <mergeCell ref="K46:L46"/>
    <mergeCell ref="A45:B45"/>
    <mergeCell ref="C45:D45"/>
    <mergeCell ref="E45:F45"/>
    <mergeCell ref="G45:H45"/>
    <mergeCell ref="I45:J45"/>
    <mergeCell ref="K45:L45"/>
    <mergeCell ref="A44:B44"/>
    <mergeCell ref="C44:D44"/>
    <mergeCell ref="E44:F44"/>
    <mergeCell ref="G44:H44"/>
    <mergeCell ref="I44:J44"/>
    <mergeCell ref="K44:L44"/>
    <mergeCell ref="A43:B43"/>
    <mergeCell ref="C43:D43"/>
    <mergeCell ref="E43:F43"/>
    <mergeCell ref="G43:H43"/>
    <mergeCell ref="I43:J43"/>
    <mergeCell ref="K43:L43"/>
    <mergeCell ref="A42:B42"/>
    <mergeCell ref="C42:D42"/>
    <mergeCell ref="E42:F42"/>
    <mergeCell ref="G42:H42"/>
    <mergeCell ref="I42:J42"/>
    <mergeCell ref="K42:L42"/>
    <mergeCell ref="A41:B41"/>
    <mergeCell ref="C41:D41"/>
    <mergeCell ref="E41:F41"/>
    <mergeCell ref="G41:H41"/>
    <mergeCell ref="I41:J41"/>
    <mergeCell ref="K41:L41"/>
    <mergeCell ref="A40:B40"/>
    <mergeCell ref="C40:D40"/>
    <mergeCell ref="E40:F40"/>
    <mergeCell ref="G40:H40"/>
    <mergeCell ref="I40:J40"/>
    <mergeCell ref="K40:L40"/>
    <mergeCell ref="A39:B39"/>
    <mergeCell ref="C39:D39"/>
    <mergeCell ref="E39:F39"/>
    <mergeCell ref="G39:H39"/>
    <mergeCell ref="I39:J39"/>
    <mergeCell ref="K39:L39"/>
    <mergeCell ref="A38:B38"/>
    <mergeCell ref="C38:D38"/>
    <mergeCell ref="E38:F38"/>
    <mergeCell ref="G38:H38"/>
    <mergeCell ref="I38:J38"/>
    <mergeCell ref="K38:L38"/>
    <mergeCell ref="A37:B37"/>
    <mergeCell ref="C37:D37"/>
    <mergeCell ref="E37:F37"/>
    <mergeCell ref="G37:H37"/>
    <mergeCell ref="I37:J37"/>
    <mergeCell ref="K37:L37"/>
    <mergeCell ref="A36:B36"/>
    <mergeCell ref="C36:D36"/>
    <mergeCell ref="E36:F36"/>
    <mergeCell ref="G36:H36"/>
    <mergeCell ref="I36:J36"/>
    <mergeCell ref="K36:L36"/>
    <mergeCell ref="A35:B35"/>
    <mergeCell ref="C35:D35"/>
    <mergeCell ref="E35:F35"/>
    <mergeCell ref="G35:H35"/>
    <mergeCell ref="I35:J35"/>
    <mergeCell ref="K35:L35"/>
    <mergeCell ref="A34:B34"/>
    <mergeCell ref="C34:D34"/>
    <mergeCell ref="E34:F34"/>
    <mergeCell ref="G34:H34"/>
    <mergeCell ref="I34:J34"/>
    <mergeCell ref="K34:L34"/>
    <mergeCell ref="A33:B33"/>
    <mergeCell ref="C33:D33"/>
    <mergeCell ref="E33:F33"/>
    <mergeCell ref="G33:H33"/>
    <mergeCell ref="I33:J33"/>
    <mergeCell ref="K33:L33"/>
    <mergeCell ref="A32:B32"/>
    <mergeCell ref="C32:D32"/>
    <mergeCell ref="E32:F32"/>
    <mergeCell ref="G32:H32"/>
    <mergeCell ref="I32:J32"/>
    <mergeCell ref="K32:L32"/>
    <mergeCell ref="A31:B31"/>
    <mergeCell ref="C31:D31"/>
    <mergeCell ref="E31:F31"/>
    <mergeCell ref="G31:H31"/>
    <mergeCell ref="I31:J31"/>
    <mergeCell ref="K31:L31"/>
    <mergeCell ref="A30:B30"/>
    <mergeCell ref="C30:D30"/>
    <mergeCell ref="E30:F30"/>
    <mergeCell ref="G30:H30"/>
    <mergeCell ref="I30:J30"/>
    <mergeCell ref="K30:L30"/>
    <mergeCell ref="A29:B29"/>
    <mergeCell ref="C29:D29"/>
    <mergeCell ref="E29:F29"/>
    <mergeCell ref="G29:H29"/>
    <mergeCell ref="I29:J29"/>
    <mergeCell ref="K29:L29"/>
    <mergeCell ref="A28:B28"/>
    <mergeCell ref="C28:D28"/>
    <mergeCell ref="E28:F28"/>
    <mergeCell ref="G28:H28"/>
    <mergeCell ref="I28:J28"/>
    <mergeCell ref="K28:L28"/>
    <mergeCell ref="A27:B27"/>
    <mergeCell ref="C27:D27"/>
    <mergeCell ref="E27:F27"/>
    <mergeCell ref="G27:H27"/>
    <mergeCell ref="I27:J27"/>
    <mergeCell ref="K27:L27"/>
    <mergeCell ref="A26:B26"/>
    <mergeCell ref="C26:D26"/>
    <mergeCell ref="E26:F26"/>
    <mergeCell ref="G26:H26"/>
    <mergeCell ref="I26:J26"/>
    <mergeCell ref="K26:L26"/>
    <mergeCell ref="A25:B25"/>
    <mergeCell ref="C25:D25"/>
    <mergeCell ref="E25:F25"/>
    <mergeCell ref="G25:H25"/>
    <mergeCell ref="I25:J25"/>
    <mergeCell ref="K25:L25"/>
    <mergeCell ref="I21:J21"/>
    <mergeCell ref="A23:L23"/>
    <mergeCell ref="A24:B24"/>
    <mergeCell ref="C24:D24"/>
    <mergeCell ref="E24:F24"/>
    <mergeCell ref="G24:H24"/>
    <mergeCell ref="I24:J24"/>
    <mergeCell ref="K24:L24"/>
    <mergeCell ref="A20:B20"/>
    <mergeCell ref="C20:D20"/>
    <mergeCell ref="E20:F20"/>
    <mergeCell ref="G20:H20"/>
    <mergeCell ref="I20:J20"/>
    <mergeCell ref="K20:L20"/>
    <mergeCell ref="A19:B19"/>
    <mergeCell ref="C19:D19"/>
    <mergeCell ref="E19:F19"/>
    <mergeCell ref="G19:H19"/>
    <mergeCell ref="I19:J19"/>
    <mergeCell ref="K19:L19"/>
    <mergeCell ref="A18:B18"/>
    <mergeCell ref="C18:D18"/>
    <mergeCell ref="E18:F18"/>
    <mergeCell ref="G18:H18"/>
    <mergeCell ref="I18:J18"/>
    <mergeCell ref="K18:L18"/>
    <mergeCell ref="A17:B17"/>
    <mergeCell ref="C17:D17"/>
    <mergeCell ref="E17:F17"/>
    <mergeCell ref="G17:H17"/>
    <mergeCell ref="I17:J17"/>
    <mergeCell ref="K17:L17"/>
    <mergeCell ref="A16:B16"/>
    <mergeCell ref="C16:D16"/>
    <mergeCell ref="E16:F16"/>
    <mergeCell ref="G16:H16"/>
    <mergeCell ref="I16:J16"/>
    <mergeCell ref="K16:L16"/>
    <mergeCell ref="A15:B15"/>
    <mergeCell ref="C15:D15"/>
    <mergeCell ref="E15:F15"/>
    <mergeCell ref="G15:H15"/>
    <mergeCell ref="I15:J15"/>
    <mergeCell ref="K15:L15"/>
    <mergeCell ref="A14:B14"/>
    <mergeCell ref="C14:D14"/>
    <mergeCell ref="E14:F14"/>
    <mergeCell ref="G14:H14"/>
    <mergeCell ref="I14:J14"/>
    <mergeCell ref="K14:L14"/>
    <mergeCell ref="G9:H9"/>
    <mergeCell ref="I9:J9"/>
    <mergeCell ref="K9:L9"/>
    <mergeCell ref="A6:L6"/>
    <mergeCell ref="A7:L7"/>
    <mergeCell ref="A8:B8"/>
    <mergeCell ref="C8:D8"/>
    <mergeCell ref="E8:F8"/>
    <mergeCell ref="G8:H8"/>
    <mergeCell ref="I8:J8"/>
    <mergeCell ref="K8:L8"/>
    <mergeCell ref="A13:B13"/>
    <mergeCell ref="C13:D13"/>
    <mergeCell ref="E13:F13"/>
    <mergeCell ref="G13:H13"/>
    <mergeCell ref="I13:J13"/>
    <mergeCell ref="K13:L13"/>
    <mergeCell ref="A12:B12"/>
    <mergeCell ref="C12:D12"/>
    <mergeCell ref="E12:F12"/>
    <mergeCell ref="G12:H12"/>
    <mergeCell ref="I12:J12"/>
    <mergeCell ref="K12:L12"/>
    <mergeCell ref="A11:B11"/>
    <mergeCell ref="C11:D11"/>
    <mergeCell ref="E11:F11"/>
    <mergeCell ref="G11:H11"/>
    <mergeCell ref="I11:J11"/>
    <mergeCell ref="K11:L11"/>
    <mergeCell ref="AA141:AF141"/>
    <mergeCell ref="AG141:AH141"/>
    <mergeCell ref="AA205:AF205"/>
    <mergeCell ref="AG205:AH205"/>
    <mergeCell ref="AA281:AF281"/>
    <mergeCell ref="AG281:AH281"/>
    <mergeCell ref="A1:L1"/>
    <mergeCell ref="A3:B3"/>
    <mergeCell ref="C3:D3"/>
    <mergeCell ref="E3:F3"/>
    <mergeCell ref="A4:B4"/>
    <mergeCell ref="C4:D4"/>
    <mergeCell ref="E4:F4"/>
    <mergeCell ref="A21:F21"/>
    <mergeCell ref="G21:H21"/>
    <mergeCell ref="A49:F49"/>
    <mergeCell ref="G49:H49"/>
    <mergeCell ref="A89:F89"/>
    <mergeCell ref="G89:H89"/>
    <mergeCell ref="A141:F141"/>
    <mergeCell ref="G141:H141"/>
    <mergeCell ref="A205:F205"/>
    <mergeCell ref="G205:H205"/>
    <mergeCell ref="A10:B10"/>
    <mergeCell ref="C10:D10"/>
    <mergeCell ref="E10:F10"/>
    <mergeCell ref="G10:H10"/>
    <mergeCell ref="I10:J10"/>
    <mergeCell ref="K10:L10"/>
    <mergeCell ref="A9:B9"/>
    <mergeCell ref="C9:D9"/>
    <mergeCell ref="E9:F9"/>
    <mergeCell ref="AN281:AS281"/>
    <mergeCell ref="AT281:AU281"/>
    <mergeCell ref="AN205:AS205"/>
    <mergeCell ref="AT205:AU205"/>
    <mergeCell ref="AN141:AS141"/>
    <mergeCell ref="AT141:AU141"/>
    <mergeCell ref="AN89:AS89"/>
    <mergeCell ref="AT89:AU89"/>
    <mergeCell ref="AN49:AS49"/>
    <mergeCell ref="AT49:AU49"/>
    <mergeCell ref="AN21:AS21"/>
    <mergeCell ref="AT21:AU21"/>
    <mergeCell ref="A281:F281"/>
    <mergeCell ref="G281:H281"/>
    <mergeCell ref="N281:S281"/>
    <mergeCell ref="T281:U281"/>
    <mergeCell ref="N205:S205"/>
    <mergeCell ref="T205:U205"/>
    <mergeCell ref="N141:S141"/>
    <mergeCell ref="T141:U141"/>
    <mergeCell ref="N89:S89"/>
    <mergeCell ref="T89:U89"/>
    <mergeCell ref="N49:S49"/>
    <mergeCell ref="T49:U49"/>
    <mergeCell ref="N21:S21"/>
    <mergeCell ref="T21:U21"/>
    <mergeCell ref="AA21:AF21"/>
    <mergeCell ref="AG21:AH21"/>
    <mergeCell ref="AA49:AF49"/>
    <mergeCell ref="AG49:AH49"/>
    <mergeCell ref="AA89:AF89"/>
    <mergeCell ref="AG89:AH8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G292"/>
  <sheetViews>
    <sheetView showGridLines="0" workbookViewId="0">
      <selection activeCell="M1" sqref="M1:AB4"/>
    </sheetView>
  </sheetViews>
  <sheetFormatPr baseColWidth="10" defaultRowHeight="15" x14ac:dyDescent="0.25"/>
  <cols>
    <col min="1" max="16384" width="11.42578125" style="3"/>
  </cols>
  <sheetData>
    <row r="1" spans="1:59" ht="19.5" x14ac:dyDescent="0.35">
      <c r="A1" s="25" t="s">
        <v>24</v>
      </c>
      <c r="B1" s="25"/>
      <c r="C1" s="25"/>
      <c r="D1" s="25"/>
      <c r="E1" s="25"/>
      <c r="F1" s="25"/>
      <c r="G1" s="25"/>
      <c r="H1" s="25"/>
      <c r="I1" s="25"/>
      <c r="J1" s="25"/>
      <c r="K1" s="25"/>
      <c r="L1" s="25"/>
      <c r="M1"/>
      <c r="N1"/>
      <c r="O1"/>
      <c r="P1"/>
      <c r="Q1"/>
      <c r="R1"/>
      <c r="S1"/>
      <c r="T1"/>
      <c r="U1"/>
      <c r="V1"/>
      <c r="W1"/>
      <c r="X1"/>
      <c r="Y1"/>
      <c r="Z1"/>
      <c r="AA1"/>
      <c r="AB1"/>
    </row>
    <row r="2" spans="1:59" x14ac:dyDescent="0.25">
      <c r="M2"/>
      <c r="N2"/>
      <c r="O2"/>
      <c r="P2"/>
      <c r="Q2"/>
      <c r="R2"/>
      <c r="S2"/>
      <c r="T2"/>
      <c r="U2"/>
      <c r="V2"/>
      <c r="W2"/>
      <c r="X2"/>
      <c r="Y2"/>
      <c r="Z2"/>
      <c r="AA2"/>
      <c r="AB2"/>
    </row>
    <row r="3" spans="1:59" x14ac:dyDescent="0.25">
      <c r="A3" s="23" t="s">
        <v>17</v>
      </c>
      <c r="B3" s="23"/>
      <c r="C3" s="23" t="s">
        <v>25</v>
      </c>
      <c r="D3" s="23"/>
      <c r="E3" s="23" t="s">
        <v>26</v>
      </c>
      <c r="F3" s="23"/>
      <c r="P3"/>
      <c r="Q3"/>
      <c r="R3"/>
      <c r="S3"/>
      <c r="T3"/>
      <c r="U3"/>
      <c r="V3"/>
      <c r="W3"/>
      <c r="X3"/>
    </row>
    <row r="4" spans="1:59" x14ac:dyDescent="0.25">
      <c r="A4" s="29">
        <f>Datos!E5</f>
        <v>0</v>
      </c>
      <c r="B4" s="29"/>
      <c r="C4" s="29">
        <f>Datos!C5-Datos!E5</f>
        <v>150000</v>
      </c>
      <c r="D4" s="29"/>
      <c r="E4" s="30">
        <f>Datos!H5*(30/360)</f>
        <v>1.0416666666666666E-2</v>
      </c>
      <c r="F4" s="30"/>
    </row>
    <row r="6" spans="1:59" ht="15.75" customHeight="1" x14ac:dyDescent="0.3">
      <c r="A6" s="26" t="s">
        <v>46</v>
      </c>
      <c r="B6" s="26"/>
      <c r="C6" s="26"/>
      <c r="D6" s="26"/>
      <c r="E6" s="26"/>
      <c r="F6" s="26"/>
      <c r="G6" s="26"/>
      <c r="H6" s="26"/>
      <c r="I6" s="26"/>
      <c r="J6" s="26"/>
      <c r="K6" s="26"/>
      <c r="L6" s="26"/>
      <c r="M6" s="26"/>
      <c r="N6" s="26"/>
      <c r="P6" s="36" t="s">
        <v>45</v>
      </c>
      <c r="Q6" s="36"/>
      <c r="R6" s="36"/>
      <c r="S6" s="36"/>
      <c r="T6" s="36"/>
      <c r="U6" s="36"/>
      <c r="V6" s="36"/>
      <c r="W6" s="36"/>
      <c r="X6" s="36"/>
      <c r="Y6" s="36"/>
      <c r="Z6" s="36"/>
      <c r="AA6" s="36"/>
      <c r="AB6" s="36"/>
      <c r="AC6" s="36"/>
      <c r="AE6" s="44" t="s">
        <v>27</v>
      </c>
      <c r="AF6" s="44"/>
      <c r="AG6" s="44"/>
      <c r="AH6" s="44"/>
      <c r="AI6" s="44"/>
      <c r="AJ6" s="44"/>
      <c r="AK6" s="44"/>
      <c r="AL6" s="44"/>
      <c r="AM6" s="44"/>
      <c r="AN6" s="44"/>
      <c r="AO6" s="44"/>
      <c r="AP6" s="44"/>
      <c r="AQ6" s="44"/>
      <c r="AR6" s="44"/>
      <c r="AT6" s="53" t="s">
        <v>47</v>
      </c>
      <c r="AU6" s="53"/>
      <c r="AV6" s="53"/>
      <c r="AW6" s="53"/>
      <c r="AX6" s="53"/>
      <c r="AY6" s="53"/>
      <c r="AZ6" s="53"/>
      <c r="BA6" s="53"/>
      <c r="BB6" s="53"/>
      <c r="BC6" s="53"/>
      <c r="BD6" s="53"/>
      <c r="BE6" s="53"/>
      <c r="BF6" s="53"/>
      <c r="BG6" s="53"/>
    </row>
    <row r="7" spans="1:59" x14ac:dyDescent="0.25">
      <c r="A7" s="27" t="s">
        <v>28</v>
      </c>
      <c r="B7" s="27"/>
      <c r="C7" s="27"/>
      <c r="D7" s="27"/>
      <c r="E7" s="27"/>
      <c r="F7" s="27"/>
      <c r="G7" s="27"/>
      <c r="H7" s="27"/>
      <c r="I7" s="27"/>
      <c r="J7" s="27"/>
      <c r="K7" s="27"/>
      <c r="L7" s="27"/>
      <c r="M7" s="27"/>
      <c r="N7" s="27"/>
      <c r="P7" s="37" t="s">
        <v>28</v>
      </c>
      <c r="Q7" s="37"/>
      <c r="R7" s="37"/>
      <c r="S7" s="37"/>
      <c r="T7" s="37"/>
      <c r="U7" s="37"/>
      <c r="V7" s="37"/>
      <c r="W7" s="37"/>
      <c r="X7" s="37"/>
      <c r="Y7" s="37"/>
      <c r="Z7" s="37"/>
      <c r="AA7" s="37"/>
      <c r="AB7" s="37"/>
      <c r="AC7" s="37"/>
      <c r="AE7" s="45" t="s">
        <v>28</v>
      </c>
      <c r="AF7" s="45"/>
      <c r="AG7" s="45"/>
      <c r="AH7" s="45"/>
      <c r="AI7" s="45"/>
      <c r="AJ7" s="45"/>
      <c r="AK7" s="45"/>
      <c r="AL7" s="45"/>
      <c r="AM7" s="45"/>
      <c r="AN7" s="45"/>
      <c r="AO7" s="45"/>
      <c r="AP7" s="45"/>
      <c r="AQ7" s="45"/>
      <c r="AR7" s="45"/>
      <c r="AT7" s="54" t="s">
        <v>28</v>
      </c>
      <c r="AU7" s="54"/>
      <c r="AV7" s="54"/>
      <c r="AW7" s="54"/>
      <c r="AX7" s="54"/>
      <c r="AY7" s="54"/>
      <c r="AZ7" s="54"/>
      <c r="BA7" s="54"/>
      <c r="BB7" s="54"/>
      <c r="BC7" s="54"/>
      <c r="BD7" s="54"/>
      <c r="BE7" s="54"/>
      <c r="BF7" s="54"/>
      <c r="BG7" s="54"/>
    </row>
    <row r="8" spans="1:59" x14ac:dyDescent="0.25">
      <c r="A8" s="28" t="s">
        <v>29</v>
      </c>
      <c r="B8" s="28"/>
      <c r="C8" s="28" t="s">
        <v>30</v>
      </c>
      <c r="D8" s="28"/>
      <c r="E8" s="28" t="s">
        <v>31</v>
      </c>
      <c r="F8" s="28"/>
      <c r="G8" s="28" t="s">
        <v>32</v>
      </c>
      <c r="H8" s="28"/>
      <c r="I8" s="28" t="s">
        <v>33</v>
      </c>
      <c r="J8" s="28"/>
      <c r="K8" s="28" t="s">
        <v>34</v>
      </c>
      <c r="L8" s="28"/>
      <c r="M8" s="28" t="s">
        <v>58</v>
      </c>
      <c r="N8" s="28"/>
      <c r="P8" s="38" t="s">
        <v>29</v>
      </c>
      <c r="Q8" s="38"/>
      <c r="R8" s="38" t="s">
        <v>30</v>
      </c>
      <c r="S8" s="38"/>
      <c r="T8" s="38" t="s">
        <v>31</v>
      </c>
      <c r="U8" s="38"/>
      <c r="V8" s="38" t="s">
        <v>32</v>
      </c>
      <c r="W8" s="38"/>
      <c r="X8" s="38" t="s">
        <v>33</v>
      </c>
      <c r="Y8" s="38"/>
      <c r="Z8" s="38" t="s">
        <v>34</v>
      </c>
      <c r="AA8" s="38"/>
      <c r="AB8" s="38" t="s">
        <v>58</v>
      </c>
      <c r="AC8" s="38"/>
      <c r="AE8" s="46" t="s">
        <v>29</v>
      </c>
      <c r="AF8" s="46"/>
      <c r="AG8" s="46" t="s">
        <v>30</v>
      </c>
      <c r="AH8" s="46"/>
      <c r="AI8" s="46" t="s">
        <v>31</v>
      </c>
      <c r="AJ8" s="46"/>
      <c r="AK8" s="46" t="s">
        <v>32</v>
      </c>
      <c r="AL8" s="46"/>
      <c r="AM8" s="46" t="s">
        <v>33</v>
      </c>
      <c r="AN8" s="46"/>
      <c r="AO8" s="46" t="s">
        <v>34</v>
      </c>
      <c r="AP8" s="46"/>
      <c r="AQ8" s="46" t="s">
        <v>58</v>
      </c>
      <c r="AR8" s="46"/>
      <c r="AT8" s="55" t="s">
        <v>29</v>
      </c>
      <c r="AU8" s="55"/>
      <c r="AV8" s="55" t="s">
        <v>30</v>
      </c>
      <c r="AW8" s="55"/>
      <c r="AX8" s="55" t="s">
        <v>31</v>
      </c>
      <c r="AY8" s="55"/>
      <c r="AZ8" s="55" t="s">
        <v>32</v>
      </c>
      <c r="BA8" s="55"/>
      <c r="BB8" s="55" t="s">
        <v>33</v>
      </c>
      <c r="BC8" s="55"/>
      <c r="BD8" s="55" t="s">
        <v>34</v>
      </c>
      <c r="BE8" s="55"/>
      <c r="BF8" s="55" t="s">
        <v>58</v>
      </c>
      <c r="BG8" s="55"/>
    </row>
    <row r="9" spans="1:59" x14ac:dyDescent="0.25">
      <c r="A9" s="27">
        <v>1</v>
      </c>
      <c r="B9" s="27"/>
      <c r="C9" s="31">
        <f>C4-M9</f>
        <v>150000</v>
      </c>
      <c r="D9" s="31"/>
      <c r="E9" s="31">
        <f>C4/12</f>
        <v>12500</v>
      </c>
      <c r="F9" s="31"/>
      <c r="G9" s="31">
        <f>C9*E4</f>
        <v>1562.5</v>
      </c>
      <c r="H9" s="31"/>
      <c r="I9" s="31">
        <f t="shared" ref="I9:I20" si="0">E9+G9</f>
        <v>14062.5</v>
      </c>
      <c r="J9" s="31"/>
      <c r="K9" s="31">
        <f t="shared" ref="K9:K20" si="1">C9-E9</f>
        <v>137500</v>
      </c>
      <c r="L9" s="31"/>
      <c r="M9" s="31">
        <f>0</f>
        <v>0</v>
      </c>
      <c r="N9" s="31"/>
      <c r="P9" s="37">
        <v>1</v>
      </c>
      <c r="Q9" s="37"/>
      <c r="R9" s="39">
        <f>C4-AB9</f>
        <v>150000</v>
      </c>
      <c r="S9" s="39"/>
      <c r="T9" s="39">
        <v>0</v>
      </c>
      <c r="U9" s="39"/>
      <c r="V9" s="39">
        <f>R9*$E$4</f>
        <v>1562.5</v>
      </c>
      <c r="W9" s="39"/>
      <c r="X9" s="39">
        <f t="shared" ref="X9:X20" si="2">T9+V9</f>
        <v>1562.5</v>
      </c>
      <c r="Y9" s="39"/>
      <c r="Z9" s="39">
        <f t="shared" ref="Z9:Z20" si="3">R9-T9</f>
        <v>150000</v>
      </c>
      <c r="AA9" s="39"/>
      <c r="AB9" s="39">
        <f>0</f>
        <v>0</v>
      </c>
      <c r="AC9" s="39"/>
      <c r="AE9" s="45">
        <v>1</v>
      </c>
      <c r="AF9" s="45"/>
      <c r="AG9" s="47">
        <f>C4-AQ9</f>
        <v>150000</v>
      </c>
      <c r="AH9" s="47"/>
      <c r="AI9" s="47">
        <f>AM9-AK9</f>
        <v>11067.708333333334</v>
      </c>
      <c r="AJ9" s="47"/>
      <c r="AK9" s="47">
        <f>AG9*$E$4</f>
        <v>1562.5</v>
      </c>
      <c r="AL9" s="47"/>
      <c r="AM9" s="47">
        <f>($AG$9/12)*((1+$E$4)^AE9)</f>
        <v>12630.208333333334</v>
      </c>
      <c r="AN9" s="47"/>
      <c r="AO9" s="47">
        <f t="shared" ref="AO9:AO20" si="4">AG9-AI9</f>
        <v>138932.29166666666</v>
      </c>
      <c r="AP9" s="47"/>
      <c r="AQ9" s="47">
        <f>0</f>
        <v>0</v>
      </c>
      <c r="AR9" s="47"/>
      <c r="AT9" s="54">
        <v>1</v>
      </c>
      <c r="AU9" s="54"/>
      <c r="AV9" s="56">
        <f>C4-BF9</f>
        <v>150000</v>
      </c>
      <c r="AW9" s="56"/>
      <c r="AX9" s="56">
        <f>BB9-AZ9</f>
        <v>11799.929406589996</v>
      </c>
      <c r="AY9" s="56"/>
      <c r="AZ9" s="56">
        <f>AV9*$E$4</f>
        <v>1562.5</v>
      </c>
      <c r="BA9" s="56"/>
      <c r="BB9" s="56">
        <f>$AV$9*($E$4/(1-((1+$E$4)^(-12))))</f>
        <v>13362.429406589996</v>
      </c>
      <c r="BC9" s="56"/>
      <c r="BD9" s="56">
        <f t="shared" ref="BD9:BD20" si="5">AV9-AX9</f>
        <v>138200.07059341</v>
      </c>
      <c r="BE9" s="56"/>
      <c r="BF9" s="56">
        <f>0</f>
        <v>0</v>
      </c>
      <c r="BG9" s="56"/>
    </row>
    <row r="10" spans="1:59" x14ac:dyDescent="0.25">
      <c r="A10" s="28">
        <v>2</v>
      </c>
      <c r="B10" s="28"/>
      <c r="C10" s="32">
        <f>K9-M10</f>
        <v>137500</v>
      </c>
      <c r="D10" s="32"/>
      <c r="E10" s="32">
        <f>C4/12</f>
        <v>12500</v>
      </c>
      <c r="F10" s="32"/>
      <c r="G10" s="32">
        <f>C10*E4</f>
        <v>1432.2916666666665</v>
      </c>
      <c r="H10" s="32"/>
      <c r="I10" s="32">
        <f t="shared" si="0"/>
        <v>13932.291666666666</v>
      </c>
      <c r="J10" s="32"/>
      <c r="K10" s="32">
        <f t="shared" si="1"/>
        <v>125000</v>
      </c>
      <c r="L10" s="32"/>
      <c r="M10" s="32">
        <f>0</f>
        <v>0</v>
      </c>
      <c r="N10" s="32"/>
      <c r="P10" s="38">
        <v>2</v>
      </c>
      <c r="Q10" s="38"/>
      <c r="R10" s="40">
        <f>Z9-AB10</f>
        <v>150000</v>
      </c>
      <c r="S10" s="40"/>
      <c r="T10" s="40">
        <v>0</v>
      </c>
      <c r="U10" s="40"/>
      <c r="V10" s="40">
        <f t="shared" ref="V10:V20" si="6">R10*$E$4</f>
        <v>1562.5</v>
      </c>
      <c r="W10" s="40"/>
      <c r="X10" s="40">
        <f t="shared" si="2"/>
        <v>1562.5</v>
      </c>
      <c r="Y10" s="40"/>
      <c r="Z10" s="40">
        <f t="shared" si="3"/>
        <v>150000</v>
      </c>
      <c r="AA10" s="40"/>
      <c r="AB10" s="40">
        <f>0</f>
        <v>0</v>
      </c>
      <c r="AC10" s="40"/>
      <c r="AE10" s="46">
        <v>2</v>
      </c>
      <c r="AF10" s="46"/>
      <c r="AG10" s="48">
        <f>AO9-AQ10</f>
        <v>138932.29166666666</v>
      </c>
      <c r="AH10" s="48"/>
      <c r="AI10" s="48">
        <f t="shared" ref="AI10:AI20" si="7">AM10-AK10</f>
        <v>11314.561631944447</v>
      </c>
      <c r="AJ10" s="48"/>
      <c r="AK10" s="48">
        <f t="shared" ref="AK10:AK20" si="8">AG10*$E$4</f>
        <v>1447.2113715277776</v>
      </c>
      <c r="AL10" s="48"/>
      <c r="AM10" s="48">
        <f t="shared" ref="AM10:AM20" si="9">($AG$9/12)*((1+$E$4)^AE10)</f>
        <v>12761.773003472224</v>
      </c>
      <c r="AN10" s="48"/>
      <c r="AO10" s="48">
        <f t="shared" si="4"/>
        <v>127617.7300347222</v>
      </c>
      <c r="AP10" s="48"/>
      <c r="AQ10" s="48">
        <f>0</f>
        <v>0</v>
      </c>
      <c r="AR10" s="48"/>
      <c r="AT10" s="55">
        <v>2</v>
      </c>
      <c r="AU10" s="55"/>
      <c r="AV10" s="57">
        <f t="shared" ref="AV10:AV20" si="10">BD9</f>
        <v>138200.07059341</v>
      </c>
      <c r="AW10" s="57"/>
      <c r="AX10" s="57">
        <f t="shared" ref="AX10:AX20" si="11">BB10-AZ10</f>
        <v>11922.845337908642</v>
      </c>
      <c r="AY10" s="57"/>
      <c r="AZ10" s="57">
        <f t="shared" ref="AZ10:AZ20" si="12">AV10*$E$4</f>
        <v>1439.584068681354</v>
      </c>
      <c r="BA10" s="57"/>
      <c r="BB10" s="57">
        <f t="shared" ref="BB10:BB20" si="13">$AV$9*($E$4/(1-((1+$E$4)^(-12))))</f>
        <v>13362.429406589996</v>
      </c>
      <c r="BC10" s="57"/>
      <c r="BD10" s="57">
        <f t="shared" si="5"/>
        <v>126277.22525550135</v>
      </c>
      <c r="BE10" s="57"/>
      <c r="BF10" s="57">
        <f>0</f>
        <v>0</v>
      </c>
      <c r="BG10" s="57"/>
    </row>
    <row r="11" spans="1:59" x14ac:dyDescent="0.25">
      <c r="A11" s="27">
        <v>3</v>
      </c>
      <c r="B11" s="27"/>
      <c r="C11" s="31">
        <f t="shared" ref="C11:C20" si="14">K10-M11</f>
        <v>125000</v>
      </c>
      <c r="D11" s="31"/>
      <c r="E11" s="31">
        <f>E9</f>
        <v>12500</v>
      </c>
      <c r="F11" s="31"/>
      <c r="G11" s="31">
        <f>C11*E4</f>
        <v>1302.0833333333333</v>
      </c>
      <c r="H11" s="31"/>
      <c r="I11" s="31">
        <f t="shared" si="0"/>
        <v>13802.083333333334</v>
      </c>
      <c r="J11" s="31"/>
      <c r="K11" s="31">
        <f t="shared" si="1"/>
        <v>112500</v>
      </c>
      <c r="L11" s="31"/>
      <c r="M11" s="31">
        <f>0</f>
        <v>0</v>
      </c>
      <c r="N11" s="31"/>
      <c r="P11" s="37">
        <v>3</v>
      </c>
      <c r="Q11" s="37"/>
      <c r="R11" s="39">
        <f t="shared" ref="R11:R20" si="15">Z10-AB11</f>
        <v>150000</v>
      </c>
      <c r="S11" s="39"/>
      <c r="T11" s="39">
        <v>0</v>
      </c>
      <c r="U11" s="39"/>
      <c r="V11" s="39">
        <f t="shared" si="6"/>
        <v>1562.5</v>
      </c>
      <c r="W11" s="39"/>
      <c r="X11" s="39">
        <f t="shared" si="2"/>
        <v>1562.5</v>
      </c>
      <c r="Y11" s="39"/>
      <c r="Z11" s="39">
        <f t="shared" si="3"/>
        <v>150000</v>
      </c>
      <c r="AA11" s="39"/>
      <c r="AB11" s="39">
        <f>0</f>
        <v>0</v>
      </c>
      <c r="AC11" s="39"/>
      <c r="AE11" s="45">
        <v>3</v>
      </c>
      <c r="AF11" s="45"/>
      <c r="AG11" s="47">
        <f t="shared" ref="AG11:AG20" si="16">AO10-AQ11</f>
        <v>127617.7300347222</v>
      </c>
      <c r="AH11" s="47"/>
      <c r="AI11" s="47">
        <f t="shared" si="7"/>
        <v>11565.356784396703</v>
      </c>
      <c r="AJ11" s="47"/>
      <c r="AK11" s="47">
        <f t="shared" si="8"/>
        <v>1329.3513545283563</v>
      </c>
      <c r="AL11" s="47"/>
      <c r="AM11" s="47">
        <f t="shared" si="9"/>
        <v>12894.70813892506</v>
      </c>
      <c r="AN11" s="47"/>
      <c r="AO11" s="47">
        <f t="shared" si="4"/>
        <v>116052.3732503255</v>
      </c>
      <c r="AP11" s="47"/>
      <c r="AQ11" s="47">
        <f>0</f>
        <v>0</v>
      </c>
      <c r="AR11" s="47"/>
      <c r="AT11" s="54">
        <v>3</v>
      </c>
      <c r="AU11" s="54"/>
      <c r="AV11" s="56">
        <f t="shared" si="10"/>
        <v>126277.22525550135</v>
      </c>
      <c r="AW11" s="56"/>
      <c r="AX11" s="56">
        <f t="shared" si="11"/>
        <v>12047.041643511857</v>
      </c>
      <c r="AY11" s="56"/>
      <c r="AZ11" s="56">
        <f t="shared" si="12"/>
        <v>1315.387763078139</v>
      </c>
      <c r="BA11" s="56"/>
      <c r="BB11" s="56">
        <f t="shared" si="13"/>
        <v>13362.429406589996</v>
      </c>
      <c r="BC11" s="56"/>
      <c r="BD11" s="56">
        <f t="shared" si="5"/>
        <v>114230.1836119895</v>
      </c>
      <c r="BE11" s="56"/>
      <c r="BF11" s="56">
        <f>0</f>
        <v>0</v>
      </c>
      <c r="BG11" s="56"/>
    </row>
    <row r="12" spans="1:59" x14ac:dyDescent="0.25">
      <c r="A12" s="28">
        <v>4</v>
      </c>
      <c r="B12" s="28"/>
      <c r="C12" s="32">
        <f t="shared" si="14"/>
        <v>112500</v>
      </c>
      <c r="D12" s="32"/>
      <c r="E12" s="32">
        <f>E9</f>
        <v>12500</v>
      </c>
      <c r="F12" s="32"/>
      <c r="G12" s="32">
        <f>C12*E4</f>
        <v>1171.875</v>
      </c>
      <c r="H12" s="32"/>
      <c r="I12" s="32">
        <f t="shared" si="0"/>
        <v>13671.875</v>
      </c>
      <c r="J12" s="32"/>
      <c r="K12" s="32">
        <f t="shared" si="1"/>
        <v>100000</v>
      </c>
      <c r="L12" s="32"/>
      <c r="M12" s="32">
        <f>0</f>
        <v>0</v>
      </c>
      <c r="N12" s="32"/>
      <c r="P12" s="38">
        <v>4</v>
      </c>
      <c r="Q12" s="38"/>
      <c r="R12" s="40">
        <f t="shared" si="15"/>
        <v>150000</v>
      </c>
      <c r="S12" s="40"/>
      <c r="T12" s="40">
        <v>0</v>
      </c>
      <c r="U12" s="40"/>
      <c r="V12" s="40">
        <f t="shared" si="6"/>
        <v>1562.5</v>
      </c>
      <c r="W12" s="40"/>
      <c r="X12" s="40">
        <f t="shared" si="2"/>
        <v>1562.5</v>
      </c>
      <c r="Y12" s="40"/>
      <c r="Z12" s="40">
        <f t="shared" si="3"/>
        <v>150000</v>
      </c>
      <c r="AA12" s="40"/>
      <c r="AB12" s="40">
        <f>0</f>
        <v>0</v>
      </c>
      <c r="AC12" s="40"/>
      <c r="AE12" s="46">
        <v>4</v>
      </c>
      <c r="AF12" s="46"/>
      <c r="AG12" s="48">
        <f t="shared" si="16"/>
        <v>116052.3732503255</v>
      </c>
      <c r="AH12" s="48"/>
      <c r="AI12" s="48">
        <f t="shared" si="7"/>
        <v>11820.149127347971</v>
      </c>
      <c r="AJ12" s="48"/>
      <c r="AK12" s="48">
        <f t="shared" si="8"/>
        <v>1208.8788880242239</v>
      </c>
      <c r="AL12" s="48"/>
      <c r="AM12" s="48">
        <f t="shared" si="9"/>
        <v>13029.028015372196</v>
      </c>
      <c r="AN12" s="48"/>
      <c r="AO12" s="48">
        <f t="shared" si="4"/>
        <v>104232.22412297752</v>
      </c>
      <c r="AP12" s="48"/>
      <c r="AQ12" s="48">
        <f>0</f>
        <v>0</v>
      </c>
      <c r="AR12" s="48"/>
      <c r="AT12" s="55">
        <v>4</v>
      </c>
      <c r="AU12" s="55"/>
      <c r="AV12" s="57">
        <f t="shared" si="10"/>
        <v>114230.1836119895</v>
      </c>
      <c r="AW12" s="57"/>
      <c r="AX12" s="57">
        <f t="shared" si="11"/>
        <v>12172.531660631772</v>
      </c>
      <c r="AY12" s="57"/>
      <c r="AZ12" s="57">
        <f t="shared" si="12"/>
        <v>1189.8977459582238</v>
      </c>
      <c r="BA12" s="57"/>
      <c r="BB12" s="57">
        <f t="shared" si="13"/>
        <v>13362.429406589996</v>
      </c>
      <c r="BC12" s="57"/>
      <c r="BD12" s="57">
        <f t="shared" si="5"/>
        <v>102057.65195135772</v>
      </c>
      <c r="BE12" s="57"/>
      <c r="BF12" s="57">
        <f>0</f>
        <v>0</v>
      </c>
      <c r="BG12" s="57"/>
    </row>
    <row r="13" spans="1:59" x14ac:dyDescent="0.25">
      <c r="A13" s="27">
        <v>5</v>
      </c>
      <c r="B13" s="27"/>
      <c r="C13" s="31">
        <f t="shared" si="14"/>
        <v>100000</v>
      </c>
      <c r="D13" s="31"/>
      <c r="E13" s="31">
        <f>E9</f>
        <v>12500</v>
      </c>
      <c r="F13" s="31"/>
      <c r="G13" s="31">
        <f>C13*E4</f>
        <v>1041.6666666666665</v>
      </c>
      <c r="H13" s="31"/>
      <c r="I13" s="31">
        <f t="shared" si="0"/>
        <v>13541.666666666666</v>
      </c>
      <c r="J13" s="31"/>
      <c r="K13" s="31">
        <f t="shared" si="1"/>
        <v>87500</v>
      </c>
      <c r="L13" s="31"/>
      <c r="M13" s="31">
        <f>0</f>
        <v>0</v>
      </c>
      <c r="N13" s="31"/>
      <c r="P13" s="37">
        <v>5</v>
      </c>
      <c r="Q13" s="37"/>
      <c r="R13" s="39">
        <f t="shared" si="15"/>
        <v>150000</v>
      </c>
      <c r="S13" s="39"/>
      <c r="T13" s="39">
        <v>0</v>
      </c>
      <c r="U13" s="39"/>
      <c r="V13" s="39">
        <f t="shared" si="6"/>
        <v>1562.5</v>
      </c>
      <c r="W13" s="39"/>
      <c r="X13" s="39">
        <f t="shared" si="2"/>
        <v>1562.5</v>
      </c>
      <c r="Y13" s="39"/>
      <c r="Z13" s="39">
        <f t="shared" si="3"/>
        <v>150000</v>
      </c>
      <c r="AA13" s="39"/>
      <c r="AB13" s="39">
        <f>0</f>
        <v>0</v>
      </c>
      <c r="AC13" s="39"/>
      <c r="AE13" s="45">
        <v>5</v>
      </c>
      <c r="AF13" s="45"/>
      <c r="AG13" s="47">
        <f t="shared" si="16"/>
        <v>104232.22412297752</v>
      </c>
      <c r="AH13" s="47"/>
      <c r="AI13" s="47">
        <f t="shared" si="7"/>
        <v>12078.994722584643</v>
      </c>
      <c r="AJ13" s="47"/>
      <c r="AK13" s="47">
        <f t="shared" si="8"/>
        <v>1085.7523346143491</v>
      </c>
      <c r="AL13" s="47"/>
      <c r="AM13" s="47">
        <f t="shared" si="9"/>
        <v>13164.747057198992</v>
      </c>
      <c r="AN13" s="47"/>
      <c r="AO13" s="47">
        <f t="shared" si="4"/>
        <v>92153.229400392884</v>
      </c>
      <c r="AP13" s="47"/>
      <c r="AQ13" s="47">
        <f>0</f>
        <v>0</v>
      </c>
      <c r="AR13" s="47"/>
      <c r="AT13" s="54">
        <v>5</v>
      </c>
      <c r="AU13" s="54"/>
      <c r="AV13" s="56">
        <f t="shared" si="10"/>
        <v>102057.65195135772</v>
      </c>
      <c r="AW13" s="56"/>
      <c r="AX13" s="56">
        <f t="shared" si="11"/>
        <v>12299.32886543002</v>
      </c>
      <c r="AY13" s="56"/>
      <c r="AZ13" s="56">
        <f t="shared" si="12"/>
        <v>1063.1005411599763</v>
      </c>
      <c r="BA13" s="56"/>
      <c r="BB13" s="56">
        <f t="shared" si="13"/>
        <v>13362.429406589996</v>
      </c>
      <c r="BC13" s="56"/>
      <c r="BD13" s="56">
        <f t="shared" si="5"/>
        <v>89758.323085927696</v>
      </c>
      <c r="BE13" s="56"/>
      <c r="BF13" s="56">
        <f>0</f>
        <v>0</v>
      </c>
      <c r="BG13" s="56"/>
    </row>
    <row r="14" spans="1:59" x14ac:dyDescent="0.25">
      <c r="A14" s="28">
        <v>6</v>
      </c>
      <c r="B14" s="28"/>
      <c r="C14" s="32">
        <f t="shared" si="14"/>
        <v>87500</v>
      </c>
      <c r="D14" s="32"/>
      <c r="E14" s="32">
        <f>E9</f>
        <v>12500</v>
      </c>
      <c r="F14" s="32"/>
      <c r="G14" s="32">
        <f>C14*E4</f>
        <v>911.45833333333326</v>
      </c>
      <c r="H14" s="32"/>
      <c r="I14" s="32">
        <f t="shared" si="0"/>
        <v>13411.458333333334</v>
      </c>
      <c r="J14" s="32"/>
      <c r="K14" s="32">
        <f t="shared" si="1"/>
        <v>75000</v>
      </c>
      <c r="L14" s="32"/>
      <c r="M14" s="32">
        <f>0</f>
        <v>0</v>
      </c>
      <c r="N14" s="32"/>
      <c r="P14" s="38">
        <v>6</v>
      </c>
      <c r="Q14" s="38"/>
      <c r="R14" s="40">
        <f t="shared" si="15"/>
        <v>150000</v>
      </c>
      <c r="S14" s="40"/>
      <c r="T14" s="40">
        <v>0</v>
      </c>
      <c r="U14" s="40"/>
      <c r="V14" s="40">
        <f t="shared" si="6"/>
        <v>1562.5</v>
      </c>
      <c r="W14" s="40"/>
      <c r="X14" s="40">
        <f t="shared" si="2"/>
        <v>1562.5</v>
      </c>
      <c r="Y14" s="40"/>
      <c r="Z14" s="40">
        <f t="shared" si="3"/>
        <v>150000</v>
      </c>
      <c r="AA14" s="40"/>
      <c r="AB14" s="40">
        <f>0</f>
        <v>0</v>
      </c>
      <c r="AC14" s="40"/>
      <c r="AE14" s="46">
        <v>6</v>
      </c>
      <c r="AF14" s="46"/>
      <c r="AG14" s="48">
        <f t="shared" si="16"/>
        <v>92153.229400392884</v>
      </c>
      <c r="AH14" s="48"/>
      <c r="AI14" s="48">
        <f t="shared" si="7"/>
        <v>12341.950366124054</v>
      </c>
      <c r="AJ14" s="48"/>
      <c r="AK14" s="48">
        <f t="shared" si="8"/>
        <v>959.92947292075917</v>
      </c>
      <c r="AL14" s="48"/>
      <c r="AM14" s="48">
        <f t="shared" si="9"/>
        <v>13301.879839044814</v>
      </c>
      <c r="AN14" s="48"/>
      <c r="AO14" s="48">
        <f t="shared" si="4"/>
        <v>79811.279034268824</v>
      </c>
      <c r="AP14" s="48"/>
      <c r="AQ14" s="48">
        <f>0</f>
        <v>0</v>
      </c>
      <c r="AR14" s="48"/>
      <c r="AT14" s="55">
        <v>6</v>
      </c>
      <c r="AU14" s="55"/>
      <c r="AV14" s="57">
        <f t="shared" si="10"/>
        <v>89758.323085927696</v>
      </c>
      <c r="AW14" s="57"/>
      <c r="AX14" s="57">
        <f t="shared" si="11"/>
        <v>12427.446874444915</v>
      </c>
      <c r="AY14" s="57"/>
      <c r="AZ14" s="57">
        <f t="shared" si="12"/>
        <v>934.98253214508009</v>
      </c>
      <c r="BA14" s="57"/>
      <c r="BB14" s="57">
        <f t="shared" si="13"/>
        <v>13362.429406589996</v>
      </c>
      <c r="BC14" s="57"/>
      <c r="BD14" s="57">
        <f t="shared" si="5"/>
        <v>77330.876211482784</v>
      </c>
      <c r="BE14" s="57"/>
      <c r="BF14" s="57">
        <f>0</f>
        <v>0</v>
      </c>
      <c r="BG14" s="57"/>
    </row>
    <row r="15" spans="1:59" x14ac:dyDescent="0.25">
      <c r="A15" s="27">
        <v>7</v>
      </c>
      <c r="B15" s="27"/>
      <c r="C15" s="31">
        <f t="shared" si="14"/>
        <v>75000</v>
      </c>
      <c r="D15" s="31"/>
      <c r="E15" s="31">
        <f>E9</f>
        <v>12500</v>
      </c>
      <c r="F15" s="31"/>
      <c r="G15" s="31">
        <f>C15*E4</f>
        <v>781.25</v>
      </c>
      <c r="H15" s="31"/>
      <c r="I15" s="31">
        <f t="shared" si="0"/>
        <v>13281.25</v>
      </c>
      <c r="J15" s="31"/>
      <c r="K15" s="31">
        <f t="shared" si="1"/>
        <v>62500</v>
      </c>
      <c r="L15" s="31"/>
      <c r="M15" s="31">
        <f>0</f>
        <v>0</v>
      </c>
      <c r="N15" s="31"/>
      <c r="P15" s="37">
        <v>7</v>
      </c>
      <c r="Q15" s="37"/>
      <c r="R15" s="39">
        <f t="shared" si="15"/>
        <v>150000</v>
      </c>
      <c r="S15" s="39"/>
      <c r="T15" s="39">
        <v>0</v>
      </c>
      <c r="U15" s="39"/>
      <c r="V15" s="39">
        <f t="shared" si="6"/>
        <v>1562.5</v>
      </c>
      <c r="W15" s="39"/>
      <c r="X15" s="39">
        <f t="shared" si="2"/>
        <v>1562.5</v>
      </c>
      <c r="Y15" s="39"/>
      <c r="Z15" s="39">
        <f t="shared" si="3"/>
        <v>150000</v>
      </c>
      <c r="AA15" s="39"/>
      <c r="AB15" s="39">
        <f>0</f>
        <v>0</v>
      </c>
      <c r="AC15" s="39"/>
      <c r="AE15" s="45">
        <v>7</v>
      </c>
      <c r="AF15" s="45"/>
      <c r="AG15" s="47">
        <f t="shared" si="16"/>
        <v>79811.279034268824</v>
      </c>
      <c r="AH15" s="47"/>
      <c r="AI15" s="47">
        <f t="shared" si="7"/>
        <v>12609.0735974279</v>
      </c>
      <c r="AJ15" s="47"/>
      <c r="AK15" s="47">
        <f t="shared" si="8"/>
        <v>831.36748994030017</v>
      </c>
      <c r="AL15" s="47"/>
      <c r="AM15" s="47">
        <f t="shared" si="9"/>
        <v>13440.441087368199</v>
      </c>
      <c r="AN15" s="47"/>
      <c r="AO15" s="47">
        <f t="shared" si="4"/>
        <v>67202.20543684093</v>
      </c>
      <c r="AP15" s="47"/>
      <c r="AQ15" s="47">
        <f>0</f>
        <v>0</v>
      </c>
      <c r="AR15" s="47"/>
      <c r="AT15" s="54">
        <v>7</v>
      </c>
      <c r="AU15" s="54"/>
      <c r="AV15" s="56">
        <f t="shared" si="10"/>
        <v>77330.876211482784</v>
      </c>
      <c r="AW15" s="56"/>
      <c r="AX15" s="56">
        <f t="shared" si="11"/>
        <v>12556.899446053716</v>
      </c>
      <c r="AY15" s="56"/>
      <c r="AZ15" s="56">
        <f t="shared" si="12"/>
        <v>805.52996053627896</v>
      </c>
      <c r="BA15" s="56"/>
      <c r="BB15" s="56">
        <f t="shared" si="13"/>
        <v>13362.429406589996</v>
      </c>
      <c r="BC15" s="56"/>
      <c r="BD15" s="56">
        <f t="shared" si="5"/>
        <v>64773.97676542907</v>
      </c>
      <c r="BE15" s="56"/>
      <c r="BF15" s="56">
        <f>0</f>
        <v>0</v>
      </c>
      <c r="BG15" s="56"/>
    </row>
    <row r="16" spans="1:59" x14ac:dyDescent="0.25">
      <c r="A16" s="28">
        <v>8</v>
      </c>
      <c r="B16" s="28"/>
      <c r="C16" s="32">
        <f t="shared" si="14"/>
        <v>62500</v>
      </c>
      <c r="D16" s="32"/>
      <c r="E16" s="32">
        <f>E9</f>
        <v>12500</v>
      </c>
      <c r="F16" s="32"/>
      <c r="G16" s="32">
        <f>C16*E4</f>
        <v>651.04166666666663</v>
      </c>
      <c r="H16" s="32"/>
      <c r="I16" s="32">
        <f t="shared" si="0"/>
        <v>13151.041666666666</v>
      </c>
      <c r="J16" s="32"/>
      <c r="K16" s="32">
        <f t="shared" si="1"/>
        <v>50000</v>
      </c>
      <c r="L16" s="32"/>
      <c r="M16" s="32">
        <f>0</f>
        <v>0</v>
      </c>
      <c r="N16" s="32"/>
      <c r="P16" s="38">
        <v>8</v>
      </c>
      <c r="Q16" s="38"/>
      <c r="R16" s="40">
        <f t="shared" si="15"/>
        <v>150000</v>
      </c>
      <c r="S16" s="40"/>
      <c r="T16" s="40">
        <v>0</v>
      </c>
      <c r="U16" s="40"/>
      <c r="V16" s="40">
        <f t="shared" si="6"/>
        <v>1562.5</v>
      </c>
      <c r="W16" s="40"/>
      <c r="X16" s="40">
        <f t="shared" si="2"/>
        <v>1562.5</v>
      </c>
      <c r="Y16" s="40"/>
      <c r="Z16" s="40">
        <f t="shared" si="3"/>
        <v>150000</v>
      </c>
      <c r="AA16" s="40"/>
      <c r="AB16" s="40">
        <f>0</f>
        <v>0</v>
      </c>
      <c r="AC16" s="40"/>
      <c r="AE16" s="46">
        <v>8</v>
      </c>
      <c r="AF16" s="46"/>
      <c r="AG16" s="48">
        <f t="shared" si="16"/>
        <v>67202.20543684093</v>
      </c>
      <c r="AH16" s="48"/>
      <c r="AI16" s="48">
        <f t="shared" si="7"/>
        <v>12880.422708727856</v>
      </c>
      <c r="AJ16" s="48"/>
      <c r="AK16" s="48">
        <f t="shared" si="8"/>
        <v>700.02297330042632</v>
      </c>
      <c r="AL16" s="48"/>
      <c r="AM16" s="48">
        <f t="shared" si="9"/>
        <v>13580.445682028283</v>
      </c>
      <c r="AN16" s="48"/>
      <c r="AO16" s="48">
        <f t="shared" si="4"/>
        <v>54321.782728113074</v>
      </c>
      <c r="AP16" s="48"/>
      <c r="AQ16" s="48">
        <f>0</f>
        <v>0</v>
      </c>
      <c r="AR16" s="48"/>
      <c r="AT16" s="55">
        <v>8</v>
      </c>
      <c r="AU16" s="55"/>
      <c r="AV16" s="57">
        <f t="shared" si="10"/>
        <v>64773.97676542907</v>
      </c>
      <c r="AW16" s="57"/>
      <c r="AX16" s="57">
        <f t="shared" si="11"/>
        <v>12687.700481950109</v>
      </c>
      <c r="AY16" s="57"/>
      <c r="AZ16" s="57">
        <f t="shared" si="12"/>
        <v>674.72892463988615</v>
      </c>
      <c r="BA16" s="57"/>
      <c r="BB16" s="57">
        <f t="shared" si="13"/>
        <v>13362.429406589996</v>
      </c>
      <c r="BC16" s="57"/>
      <c r="BD16" s="57">
        <f t="shared" si="5"/>
        <v>52086.276283478961</v>
      </c>
      <c r="BE16" s="57"/>
      <c r="BF16" s="57">
        <f>0</f>
        <v>0</v>
      </c>
      <c r="BG16" s="57"/>
    </row>
    <row r="17" spans="1:59" x14ac:dyDescent="0.25">
      <c r="A17" s="27">
        <v>9</v>
      </c>
      <c r="B17" s="27"/>
      <c r="C17" s="31">
        <f t="shared" si="14"/>
        <v>50000</v>
      </c>
      <c r="D17" s="31"/>
      <c r="E17" s="31">
        <f>E9</f>
        <v>12500</v>
      </c>
      <c r="F17" s="31"/>
      <c r="G17" s="31">
        <f>C17*E4</f>
        <v>520.83333333333326</v>
      </c>
      <c r="H17" s="31"/>
      <c r="I17" s="31">
        <f t="shared" si="0"/>
        <v>13020.833333333334</v>
      </c>
      <c r="J17" s="31"/>
      <c r="K17" s="31">
        <f t="shared" si="1"/>
        <v>37500</v>
      </c>
      <c r="L17" s="31"/>
      <c r="M17" s="31">
        <f>0</f>
        <v>0</v>
      </c>
      <c r="N17" s="31"/>
      <c r="P17" s="37">
        <v>9</v>
      </c>
      <c r="Q17" s="37"/>
      <c r="R17" s="39">
        <f t="shared" si="15"/>
        <v>150000</v>
      </c>
      <c r="S17" s="39"/>
      <c r="T17" s="39">
        <v>0</v>
      </c>
      <c r="U17" s="39"/>
      <c r="V17" s="39">
        <f t="shared" si="6"/>
        <v>1562.5</v>
      </c>
      <c r="W17" s="39"/>
      <c r="X17" s="39">
        <f t="shared" si="2"/>
        <v>1562.5</v>
      </c>
      <c r="Y17" s="39"/>
      <c r="Z17" s="39">
        <f t="shared" si="3"/>
        <v>150000</v>
      </c>
      <c r="AA17" s="39"/>
      <c r="AB17" s="39">
        <f>0</f>
        <v>0</v>
      </c>
      <c r="AC17" s="39"/>
      <c r="AE17" s="45">
        <v>9</v>
      </c>
      <c r="AF17" s="45"/>
      <c r="AG17" s="47">
        <f t="shared" si="16"/>
        <v>54321.782728113074</v>
      </c>
      <c r="AH17" s="47"/>
      <c r="AI17" s="47">
        <f t="shared" si="7"/>
        <v>13156.0567544649</v>
      </c>
      <c r="AJ17" s="47"/>
      <c r="AK17" s="47">
        <f t="shared" si="8"/>
        <v>565.85190341784448</v>
      </c>
      <c r="AL17" s="47"/>
      <c r="AM17" s="47">
        <f t="shared" si="9"/>
        <v>13721.908657882745</v>
      </c>
      <c r="AN17" s="47"/>
      <c r="AO17" s="47">
        <f t="shared" si="4"/>
        <v>41165.725973648172</v>
      </c>
      <c r="AP17" s="47"/>
      <c r="AQ17" s="47">
        <f>0</f>
        <v>0</v>
      </c>
      <c r="AR17" s="47"/>
      <c r="AT17" s="54">
        <v>9</v>
      </c>
      <c r="AU17" s="54"/>
      <c r="AV17" s="56">
        <f t="shared" si="10"/>
        <v>52086.276283478961</v>
      </c>
      <c r="AW17" s="56"/>
      <c r="AX17" s="56">
        <f t="shared" si="11"/>
        <v>12819.86402863709</v>
      </c>
      <c r="AY17" s="56"/>
      <c r="AZ17" s="56">
        <f t="shared" si="12"/>
        <v>542.56537795290581</v>
      </c>
      <c r="BA17" s="56"/>
      <c r="BB17" s="56">
        <f t="shared" si="13"/>
        <v>13362.429406589996</v>
      </c>
      <c r="BC17" s="56"/>
      <c r="BD17" s="56">
        <f t="shared" si="5"/>
        <v>39266.412254841867</v>
      </c>
      <c r="BE17" s="56"/>
      <c r="BF17" s="56">
        <f>0</f>
        <v>0</v>
      </c>
      <c r="BG17" s="56"/>
    </row>
    <row r="18" spans="1:59" x14ac:dyDescent="0.25">
      <c r="A18" s="28">
        <v>10</v>
      </c>
      <c r="B18" s="28"/>
      <c r="C18" s="32">
        <f t="shared" si="14"/>
        <v>37500</v>
      </c>
      <c r="D18" s="32"/>
      <c r="E18" s="32">
        <f>E9</f>
        <v>12500</v>
      </c>
      <c r="F18" s="32"/>
      <c r="G18" s="32">
        <f>C18*E4</f>
        <v>390.625</v>
      </c>
      <c r="H18" s="32"/>
      <c r="I18" s="32">
        <f t="shared" si="0"/>
        <v>12890.625</v>
      </c>
      <c r="J18" s="32"/>
      <c r="K18" s="32">
        <f t="shared" si="1"/>
        <v>25000</v>
      </c>
      <c r="L18" s="32"/>
      <c r="M18" s="32">
        <f>0</f>
        <v>0</v>
      </c>
      <c r="N18" s="32"/>
      <c r="P18" s="38">
        <v>10</v>
      </c>
      <c r="Q18" s="38"/>
      <c r="R18" s="40">
        <f t="shared" si="15"/>
        <v>150000</v>
      </c>
      <c r="S18" s="40"/>
      <c r="T18" s="40">
        <v>0</v>
      </c>
      <c r="U18" s="40"/>
      <c r="V18" s="40">
        <f t="shared" si="6"/>
        <v>1562.5</v>
      </c>
      <c r="W18" s="40"/>
      <c r="X18" s="40">
        <f t="shared" si="2"/>
        <v>1562.5</v>
      </c>
      <c r="Y18" s="40"/>
      <c r="Z18" s="40">
        <f t="shared" si="3"/>
        <v>150000</v>
      </c>
      <c r="AA18" s="40"/>
      <c r="AB18" s="40">
        <f>0</f>
        <v>0</v>
      </c>
      <c r="AC18" s="40"/>
      <c r="AE18" s="46">
        <v>10</v>
      </c>
      <c r="AF18" s="46"/>
      <c r="AG18" s="48">
        <f t="shared" si="16"/>
        <v>41165.725973648172</v>
      </c>
      <c r="AH18" s="48"/>
      <c r="AI18" s="48">
        <f t="shared" si="7"/>
        <v>13436.035560843522</v>
      </c>
      <c r="AJ18" s="48"/>
      <c r="AK18" s="48">
        <f t="shared" si="8"/>
        <v>428.80964555883509</v>
      </c>
      <c r="AL18" s="48"/>
      <c r="AM18" s="48">
        <f t="shared" si="9"/>
        <v>13864.845206402357</v>
      </c>
      <c r="AN18" s="48"/>
      <c r="AO18" s="48">
        <f t="shared" si="4"/>
        <v>27729.690412804652</v>
      </c>
      <c r="AP18" s="48"/>
      <c r="AQ18" s="48">
        <f>0</f>
        <v>0</v>
      </c>
      <c r="AR18" s="48"/>
      <c r="AT18" s="55">
        <v>10</v>
      </c>
      <c r="AU18" s="55"/>
      <c r="AV18" s="57">
        <f t="shared" si="10"/>
        <v>39266.412254841867</v>
      </c>
      <c r="AW18" s="57"/>
      <c r="AX18" s="57">
        <f t="shared" si="11"/>
        <v>12953.404278935393</v>
      </c>
      <c r="AY18" s="57"/>
      <c r="AZ18" s="57">
        <f t="shared" si="12"/>
        <v>409.02512765460278</v>
      </c>
      <c r="BA18" s="57"/>
      <c r="BB18" s="57">
        <f t="shared" si="13"/>
        <v>13362.429406589996</v>
      </c>
      <c r="BC18" s="57"/>
      <c r="BD18" s="57">
        <f t="shared" si="5"/>
        <v>26313.007975906476</v>
      </c>
      <c r="BE18" s="57"/>
      <c r="BF18" s="57">
        <f>0</f>
        <v>0</v>
      </c>
      <c r="BG18" s="57"/>
    </row>
    <row r="19" spans="1:59" x14ac:dyDescent="0.25">
      <c r="A19" s="27">
        <v>11</v>
      </c>
      <c r="B19" s="27"/>
      <c r="C19" s="31">
        <f t="shared" si="14"/>
        <v>25000</v>
      </c>
      <c r="D19" s="31"/>
      <c r="E19" s="31">
        <f>E9</f>
        <v>12500</v>
      </c>
      <c r="F19" s="31"/>
      <c r="G19" s="31">
        <f>C19*E4</f>
        <v>260.41666666666663</v>
      </c>
      <c r="H19" s="31"/>
      <c r="I19" s="31">
        <f t="shared" si="0"/>
        <v>12760.416666666666</v>
      </c>
      <c r="J19" s="31"/>
      <c r="K19" s="31">
        <f t="shared" si="1"/>
        <v>12500</v>
      </c>
      <c r="L19" s="31"/>
      <c r="M19" s="31">
        <f>0</f>
        <v>0</v>
      </c>
      <c r="N19" s="31"/>
      <c r="P19" s="37">
        <v>11</v>
      </c>
      <c r="Q19" s="37"/>
      <c r="R19" s="39">
        <f t="shared" si="15"/>
        <v>150000</v>
      </c>
      <c r="S19" s="39"/>
      <c r="T19" s="39">
        <v>0</v>
      </c>
      <c r="U19" s="39"/>
      <c r="V19" s="39">
        <f t="shared" si="6"/>
        <v>1562.5</v>
      </c>
      <c r="W19" s="39"/>
      <c r="X19" s="39">
        <f t="shared" si="2"/>
        <v>1562.5</v>
      </c>
      <c r="Y19" s="39"/>
      <c r="Z19" s="39">
        <f t="shared" si="3"/>
        <v>150000</v>
      </c>
      <c r="AA19" s="39"/>
      <c r="AB19" s="39">
        <f>0</f>
        <v>0</v>
      </c>
      <c r="AC19" s="39"/>
      <c r="AE19" s="45">
        <v>11</v>
      </c>
      <c r="AF19" s="45"/>
      <c r="AG19" s="47">
        <f t="shared" si="16"/>
        <v>27729.690412804652</v>
      </c>
      <c r="AH19" s="47"/>
      <c r="AI19" s="47">
        <f t="shared" si="7"/>
        <v>13720.419735502333</v>
      </c>
      <c r="AJ19" s="47"/>
      <c r="AK19" s="47">
        <f t="shared" si="8"/>
        <v>288.85094180004842</v>
      </c>
      <c r="AL19" s="47"/>
      <c r="AM19" s="47">
        <f t="shared" si="9"/>
        <v>14009.270677302382</v>
      </c>
      <c r="AN19" s="47"/>
      <c r="AO19" s="47">
        <f t="shared" si="4"/>
        <v>14009.270677302318</v>
      </c>
      <c r="AP19" s="47"/>
      <c r="AQ19" s="47">
        <f>0</f>
        <v>0</v>
      </c>
      <c r="AR19" s="47"/>
      <c r="AT19" s="54">
        <v>11</v>
      </c>
      <c r="AU19" s="54"/>
      <c r="AV19" s="56">
        <f t="shared" si="10"/>
        <v>26313.007975906476</v>
      </c>
      <c r="AW19" s="56"/>
      <c r="AX19" s="56">
        <f t="shared" si="11"/>
        <v>13088.335573507637</v>
      </c>
      <c r="AY19" s="56"/>
      <c r="AZ19" s="56">
        <f t="shared" si="12"/>
        <v>274.09383308235908</v>
      </c>
      <c r="BA19" s="56"/>
      <c r="BB19" s="56">
        <f t="shared" si="13"/>
        <v>13362.429406589996</v>
      </c>
      <c r="BC19" s="56"/>
      <c r="BD19" s="56">
        <f t="shared" si="5"/>
        <v>13224.672402398839</v>
      </c>
      <c r="BE19" s="56"/>
      <c r="BF19" s="56">
        <f>0</f>
        <v>0</v>
      </c>
      <c r="BG19" s="56"/>
    </row>
    <row r="20" spans="1:59" x14ac:dyDescent="0.25">
      <c r="A20" s="28">
        <v>12</v>
      </c>
      <c r="B20" s="28"/>
      <c r="C20" s="32">
        <f t="shared" si="14"/>
        <v>12500</v>
      </c>
      <c r="D20" s="32"/>
      <c r="E20" s="32">
        <f>E9</f>
        <v>12500</v>
      </c>
      <c r="F20" s="32"/>
      <c r="G20" s="32">
        <f>C20*E4</f>
        <v>130.20833333333331</v>
      </c>
      <c r="H20" s="32"/>
      <c r="I20" s="32">
        <f t="shared" si="0"/>
        <v>12630.208333333334</v>
      </c>
      <c r="J20" s="32"/>
      <c r="K20" s="32">
        <f t="shared" si="1"/>
        <v>0</v>
      </c>
      <c r="L20" s="32"/>
      <c r="M20" s="32">
        <f>0</f>
        <v>0</v>
      </c>
      <c r="N20" s="32"/>
      <c r="P20" s="38">
        <v>12</v>
      </c>
      <c r="Q20" s="38"/>
      <c r="R20" s="40">
        <f t="shared" si="15"/>
        <v>150000</v>
      </c>
      <c r="S20" s="40"/>
      <c r="T20" s="40">
        <f>E4</f>
        <v>1.0416666666666666E-2</v>
      </c>
      <c r="U20" s="40"/>
      <c r="V20" s="40">
        <f t="shared" si="6"/>
        <v>1562.5</v>
      </c>
      <c r="W20" s="40"/>
      <c r="X20" s="40">
        <f t="shared" si="2"/>
        <v>1562.5104166666667</v>
      </c>
      <c r="Y20" s="40"/>
      <c r="Z20" s="40">
        <f t="shared" si="3"/>
        <v>149999.98958333334</v>
      </c>
      <c r="AA20" s="40"/>
      <c r="AB20" s="40">
        <f>0</f>
        <v>0</v>
      </c>
      <c r="AC20" s="40"/>
      <c r="AE20" s="46">
        <v>12</v>
      </c>
      <c r="AF20" s="46"/>
      <c r="AG20" s="48">
        <f t="shared" si="16"/>
        <v>14009.270677302318</v>
      </c>
      <c r="AH20" s="48"/>
      <c r="AI20" s="48">
        <f t="shared" si="7"/>
        <v>14009.270677302384</v>
      </c>
      <c r="AJ20" s="48"/>
      <c r="AK20" s="48">
        <f t="shared" si="8"/>
        <v>145.92990288856581</v>
      </c>
      <c r="AL20" s="48"/>
      <c r="AM20" s="48">
        <f t="shared" si="9"/>
        <v>14155.200580190949</v>
      </c>
      <c r="AN20" s="48"/>
      <c r="AO20" s="48">
        <f t="shared" si="4"/>
        <v>-6.5483618527650833E-11</v>
      </c>
      <c r="AP20" s="48"/>
      <c r="AQ20" s="48">
        <f>0</f>
        <v>0</v>
      </c>
      <c r="AR20" s="48"/>
      <c r="AT20" s="55">
        <v>12</v>
      </c>
      <c r="AU20" s="55"/>
      <c r="AV20" s="57">
        <f t="shared" si="10"/>
        <v>13224.672402398839</v>
      </c>
      <c r="AW20" s="57"/>
      <c r="AX20" s="57">
        <f t="shared" si="11"/>
        <v>13224.672402398341</v>
      </c>
      <c r="AY20" s="57"/>
      <c r="AZ20" s="57">
        <f t="shared" si="12"/>
        <v>137.75700419165457</v>
      </c>
      <c r="BA20" s="57"/>
      <c r="BB20" s="57">
        <f t="shared" si="13"/>
        <v>13362.429406589996</v>
      </c>
      <c r="BC20" s="57"/>
      <c r="BD20" s="57">
        <f t="shared" si="5"/>
        <v>4.9840309657156467E-10</v>
      </c>
      <c r="BE20" s="57"/>
      <c r="BF20" s="57">
        <f>0</f>
        <v>0</v>
      </c>
      <c r="BG20" s="57"/>
    </row>
    <row r="21" spans="1:59" ht="15.75" x14ac:dyDescent="0.3">
      <c r="A21" s="66" t="s">
        <v>35</v>
      </c>
      <c r="B21" s="66"/>
      <c r="C21" s="66"/>
      <c r="D21" s="66"/>
      <c r="E21" s="66"/>
      <c r="F21" s="66"/>
      <c r="G21" s="66"/>
      <c r="H21" s="66"/>
      <c r="I21" s="33">
        <f>I9+I10+I11+I12+I13+I14+I15+I16+I17+I18+I19+I20</f>
        <v>160156.25</v>
      </c>
      <c r="J21" s="27"/>
      <c r="K21" s="5"/>
      <c r="L21" s="5"/>
      <c r="M21" s="27"/>
      <c r="N21" s="27"/>
      <c r="P21" s="61" t="s">
        <v>35</v>
      </c>
      <c r="Q21" s="61"/>
      <c r="R21" s="61"/>
      <c r="S21" s="61"/>
      <c r="T21" s="61"/>
      <c r="U21" s="61"/>
      <c r="V21" s="61"/>
      <c r="W21" s="61"/>
      <c r="X21" s="41">
        <f>X9+X10+X11+X12+X13+X14+X15+X16+X17+X18+X19+X20</f>
        <v>18750.010416666668</v>
      </c>
      <c r="Y21" s="37"/>
      <c r="Z21" s="6"/>
      <c r="AA21" s="37"/>
      <c r="AB21" s="37"/>
      <c r="AC21" s="37"/>
      <c r="AE21" s="50" t="s">
        <v>35</v>
      </c>
      <c r="AF21" s="50"/>
      <c r="AG21" s="50"/>
      <c r="AH21" s="50"/>
      <c r="AI21" s="50"/>
      <c r="AJ21" s="50"/>
      <c r="AK21" s="50"/>
      <c r="AL21" s="50"/>
      <c r="AM21" s="49">
        <f>AM9+AM10+AM11+AM12+AM13+AM14+AM15+AM16+AM17+AM18+AM19+AM20</f>
        <v>160554.45627852154</v>
      </c>
      <c r="AN21" s="49"/>
      <c r="AO21" s="7"/>
      <c r="AP21" s="45"/>
      <c r="AQ21" s="45"/>
      <c r="AR21" s="45"/>
      <c r="AT21" s="67" t="s">
        <v>35</v>
      </c>
      <c r="AU21" s="67"/>
      <c r="AV21" s="67"/>
      <c r="AW21" s="67"/>
      <c r="AX21" s="67"/>
      <c r="AY21" s="67"/>
      <c r="AZ21" s="67"/>
      <c r="BA21" s="67"/>
      <c r="BB21" s="58">
        <f>BB9+BB10+BB11+BB12+BB13+BB14+BB15+BB16+BB17+BB18+BB19+BB20</f>
        <v>160349.15287908001</v>
      </c>
      <c r="BC21" s="54"/>
      <c r="BD21" s="8"/>
      <c r="BE21" s="10"/>
      <c r="BF21" s="10"/>
      <c r="BG21" s="10"/>
    </row>
    <row r="23" spans="1:59" x14ac:dyDescent="0.25">
      <c r="A23" s="27" t="s">
        <v>36</v>
      </c>
      <c r="B23" s="27"/>
      <c r="C23" s="27"/>
      <c r="D23" s="27"/>
      <c r="E23" s="27"/>
      <c r="F23" s="27"/>
      <c r="G23" s="27"/>
      <c r="H23" s="27"/>
      <c r="I23" s="27"/>
      <c r="J23" s="27"/>
      <c r="K23" s="27"/>
      <c r="L23" s="27"/>
      <c r="M23" s="27"/>
      <c r="N23" s="27"/>
      <c r="P23" s="37" t="s">
        <v>36</v>
      </c>
      <c r="Q23" s="37"/>
      <c r="R23" s="37"/>
      <c r="S23" s="37"/>
      <c r="T23" s="37"/>
      <c r="U23" s="37"/>
      <c r="V23" s="37"/>
      <c r="W23" s="37"/>
      <c r="X23" s="37"/>
      <c r="Y23" s="37"/>
      <c r="Z23" s="37"/>
      <c r="AA23" s="37"/>
      <c r="AB23" s="37"/>
      <c r="AC23" s="37"/>
      <c r="AE23" s="45" t="s">
        <v>36</v>
      </c>
      <c r="AF23" s="45"/>
      <c r="AG23" s="45"/>
      <c r="AH23" s="45"/>
      <c r="AI23" s="45"/>
      <c r="AJ23" s="45"/>
      <c r="AK23" s="45"/>
      <c r="AL23" s="45"/>
      <c r="AM23" s="45"/>
      <c r="AN23" s="45"/>
      <c r="AO23" s="45"/>
      <c r="AP23" s="45"/>
      <c r="AQ23" s="45"/>
      <c r="AR23" s="45"/>
      <c r="AT23" s="54" t="s">
        <v>36</v>
      </c>
      <c r="AU23" s="54"/>
      <c r="AV23" s="54"/>
      <c r="AW23" s="54"/>
      <c r="AX23" s="54"/>
      <c r="AY23" s="54"/>
      <c r="AZ23" s="54"/>
      <c r="BA23" s="54"/>
      <c r="BB23" s="54"/>
      <c r="BC23" s="54"/>
      <c r="BD23" s="54"/>
      <c r="BE23" s="54"/>
      <c r="BF23" s="54"/>
      <c r="BG23" s="54"/>
    </row>
    <row r="24" spans="1:59" x14ac:dyDescent="0.25">
      <c r="A24" s="28" t="s">
        <v>37</v>
      </c>
      <c r="B24" s="28"/>
      <c r="C24" s="28" t="s">
        <v>30</v>
      </c>
      <c r="D24" s="28"/>
      <c r="E24" s="28" t="s">
        <v>31</v>
      </c>
      <c r="F24" s="28"/>
      <c r="G24" s="28" t="s">
        <v>32</v>
      </c>
      <c r="H24" s="28"/>
      <c r="I24" s="28" t="s">
        <v>33</v>
      </c>
      <c r="J24" s="28"/>
      <c r="K24" s="28" t="s">
        <v>34</v>
      </c>
      <c r="L24" s="28"/>
      <c r="M24" s="28" t="s">
        <v>58</v>
      </c>
      <c r="N24" s="28"/>
      <c r="P24" s="38" t="s">
        <v>37</v>
      </c>
      <c r="Q24" s="38"/>
      <c r="R24" s="38" t="s">
        <v>30</v>
      </c>
      <c r="S24" s="38"/>
      <c r="T24" s="38" t="s">
        <v>31</v>
      </c>
      <c r="U24" s="38"/>
      <c r="V24" s="38" t="s">
        <v>32</v>
      </c>
      <c r="W24" s="38"/>
      <c r="X24" s="38" t="s">
        <v>33</v>
      </c>
      <c r="Y24" s="38"/>
      <c r="Z24" s="38" t="s">
        <v>34</v>
      </c>
      <c r="AA24" s="38"/>
      <c r="AB24" s="38" t="s">
        <v>58</v>
      </c>
      <c r="AC24" s="38"/>
      <c r="AE24" s="46" t="s">
        <v>37</v>
      </c>
      <c r="AF24" s="46"/>
      <c r="AG24" s="46" t="s">
        <v>30</v>
      </c>
      <c r="AH24" s="46"/>
      <c r="AI24" s="46" t="s">
        <v>31</v>
      </c>
      <c r="AJ24" s="46"/>
      <c r="AK24" s="46" t="s">
        <v>32</v>
      </c>
      <c r="AL24" s="46"/>
      <c r="AM24" s="46" t="s">
        <v>33</v>
      </c>
      <c r="AN24" s="46"/>
      <c r="AO24" s="46" t="s">
        <v>34</v>
      </c>
      <c r="AP24" s="46"/>
      <c r="AQ24" s="46" t="s">
        <v>58</v>
      </c>
      <c r="AR24" s="46"/>
      <c r="AT24" s="55" t="s">
        <v>37</v>
      </c>
      <c r="AU24" s="55"/>
      <c r="AV24" s="55" t="s">
        <v>30</v>
      </c>
      <c r="AW24" s="55"/>
      <c r="AX24" s="55" t="s">
        <v>31</v>
      </c>
      <c r="AY24" s="55"/>
      <c r="AZ24" s="55" t="s">
        <v>32</v>
      </c>
      <c r="BA24" s="55"/>
      <c r="BB24" s="55" t="s">
        <v>33</v>
      </c>
      <c r="BC24" s="55"/>
      <c r="BD24" s="55" t="s">
        <v>34</v>
      </c>
      <c r="BE24" s="55"/>
      <c r="BF24" s="55" t="s">
        <v>58</v>
      </c>
      <c r="BG24" s="55"/>
    </row>
    <row r="25" spans="1:59" x14ac:dyDescent="0.25">
      <c r="A25" s="27">
        <v>1</v>
      </c>
      <c r="B25" s="27"/>
      <c r="C25" s="31">
        <f>C4-M25</f>
        <v>150000</v>
      </c>
      <c r="D25" s="31"/>
      <c r="E25" s="31">
        <f>C4/24</f>
        <v>6250</v>
      </c>
      <c r="F25" s="31"/>
      <c r="G25" s="31">
        <f>C25*E4</f>
        <v>1562.5</v>
      </c>
      <c r="H25" s="31"/>
      <c r="I25" s="31">
        <f>E25+G25</f>
        <v>7812.5</v>
      </c>
      <c r="J25" s="31"/>
      <c r="K25" s="31">
        <f>C25-E25</f>
        <v>143750</v>
      </c>
      <c r="L25" s="31"/>
      <c r="M25" s="31">
        <f>0</f>
        <v>0</v>
      </c>
      <c r="N25" s="31"/>
      <c r="P25" s="37">
        <v>1</v>
      </c>
      <c r="Q25" s="37"/>
      <c r="R25" s="39">
        <f>C4-AB25</f>
        <v>150000</v>
      </c>
      <c r="S25" s="39"/>
      <c r="T25" s="39">
        <f>0</f>
        <v>0</v>
      </c>
      <c r="U25" s="39"/>
      <c r="V25" s="39">
        <f>E4*$E$4</f>
        <v>1.0850694444444444E-4</v>
      </c>
      <c r="W25" s="39"/>
      <c r="X25" s="39">
        <f>T25+V25</f>
        <v>1.0850694444444444E-4</v>
      </c>
      <c r="Y25" s="39"/>
      <c r="Z25" s="39">
        <f>R25-T25</f>
        <v>150000</v>
      </c>
      <c r="AA25" s="39"/>
      <c r="AB25" s="39">
        <f>0</f>
        <v>0</v>
      </c>
      <c r="AC25" s="39"/>
      <c r="AE25" s="45">
        <v>1</v>
      </c>
      <c r="AF25" s="45"/>
      <c r="AG25" s="47">
        <f>C4-AQ25</f>
        <v>150000</v>
      </c>
      <c r="AH25" s="47"/>
      <c r="AI25" s="47">
        <f>AM25-AK25</f>
        <v>4752.604166666667</v>
      </c>
      <c r="AJ25" s="47"/>
      <c r="AK25" s="47">
        <f>AG25*$E$4</f>
        <v>1562.5</v>
      </c>
      <c r="AL25" s="47"/>
      <c r="AM25" s="47">
        <f>($AG$25/24)*((1+$E$4)^AE25)</f>
        <v>6315.104166666667</v>
      </c>
      <c r="AN25" s="47"/>
      <c r="AO25" s="47">
        <f>AG25-AI25</f>
        <v>145247.39583333334</v>
      </c>
      <c r="AP25" s="47"/>
      <c r="AQ25" s="47">
        <f>0</f>
        <v>0</v>
      </c>
      <c r="AR25" s="47"/>
      <c r="AS25" s="8"/>
      <c r="AT25" s="54">
        <v>1</v>
      </c>
      <c r="AU25" s="54"/>
      <c r="AV25" s="56">
        <f>C4-BF25</f>
        <v>150000</v>
      </c>
      <c r="AW25" s="56"/>
      <c r="AX25" s="56">
        <f>BB25-AZ25</f>
        <v>5533.5962353249015</v>
      </c>
      <c r="AY25" s="56"/>
      <c r="AZ25" s="56">
        <f>AV25*$E$4</f>
        <v>1562.5</v>
      </c>
      <c r="BA25" s="56"/>
      <c r="BB25" s="56">
        <f>$AV$25*($E$4/(1-((1+$E$4)^(-24))))</f>
        <v>7096.0962353249015</v>
      </c>
      <c r="BC25" s="56"/>
      <c r="BD25" s="56">
        <f>AV25-AX25</f>
        <v>144466.40376467511</v>
      </c>
      <c r="BE25" s="56"/>
      <c r="BF25" s="56">
        <f>0</f>
        <v>0</v>
      </c>
      <c r="BG25" s="56"/>
    </row>
    <row r="26" spans="1:59" x14ac:dyDescent="0.25">
      <c r="A26" s="28">
        <v>2</v>
      </c>
      <c r="B26" s="28"/>
      <c r="C26" s="32">
        <f>K25-M26</f>
        <v>143750</v>
      </c>
      <c r="D26" s="32"/>
      <c r="E26" s="32">
        <f>E25</f>
        <v>6250</v>
      </c>
      <c r="F26" s="32"/>
      <c r="G26" s="32">
        <f>C26*E4</f>
        <v>1497.3958333333333</v>
      </c>
      <c r="H26" s="32"/>
      <c r="I26" s="32">
        <f>E26+G26</f>
        <v>7747.395833333333</v>
      </c>
      <c r="J26" s="32"/>
      <c r="K26" s="32">
        <f>C26-E26</f>
        <v>137500</v>
      </c>
      <c r="L26" s="32"/>
      <c r="M26" s="32">
        <f>0</f>
        <v>0</v>
      </c>
      <c r="N26" s="32"/>
      <c r="P26" s="38">
        <v>2</v>
      </c>
      <c r="Q26" s="38"/>
      <c r="R26" s="40">
        <f>Z25-AB26</f>
        <v>150000</v>
      </c>
      <c r="S26" s="40"/>
      <c r="T26" s="40">
        <f>0</f>
        <v>0</v>
      </c>
      <c r="U26" s="40"/>
      <c r="V26" s="40">
        <f>R26*$E$4</f>
        <v>1562.5</v>
      </c>
      <c r="W26" s="40"/>
      <c r="X26" s="40">
        <f>T26+V26</f>
        <v>1562.5</v>
      </c>
      <c r="Y26" s="40"/>
      <c r="Z26" s="40">
        <f>R26-T26</f>
        <v>150000</v>
      </c>
      <c r="AA26" s="40"/>
      <c r="AB26" s="40">
        <f>0</f>
        <v>0</v>
      </c>
      <c r="AC26" s="40"/>
      <c r="AE26" s="46">
        <v>2</v>
      </c>
      <c r="AF26" s="46"/>
      <c r="AG26" s="48">
        <f>AO25-AQ26</f>
        <v>145247.39583333334</v>
      </c>
      <c r="AH26" s="48"/>
      <c r="AI26" s="48">
        <f t="shared" ref="AI26:AI48" si="17">AM26-AK26</f>
        <v>4867.8927951388905</v>
      </c>
      <c r="AJ26" s="48"/>
      <c r="AK26" s="48">
        <f t="shared" ref="AK26:AK48" si="18">AG26*$E$4</f>
        <v>1512.9937065972222</v>
      </c>
      <c r="AL26" s="48"/>
      <c r="AM26" s="48">
        <f t="shared" ref="AM26:AM48" si="19">($AG$25/24)*((1+$E$4)^AE26)</f>
        <v>6380.8865017361122</v>
      </c>
      <c r="AN26" s="48"/>
      <c r="AO26" s="48">
        <f>AG26-AI26</f>
        <v>140379.50303819444</v>
      </c>
      <c r="AP26" s="48"/>
      <c r="AQ26" s="48">
        <f>0</f>
        <v>0</v>
      </c>
      <c r="AR26" s="48"/>
      <c r="AS26" s="8"/>
      <c r="AT26" s="55">
        <v>2</v>
      </c>
      <c r="AU26" s="55"/>
      <c r="AV26" s="57">
        <f>BD25-BF26</f>
        <v>144466.40376467511</v>
      </c>
      <c r="AW26" s="57"/>
      <c r="AX26" s="57">
        <f t="shared" ref="AX26:AX48" si="20">BB26-AZ26</f>
        <v>5591.2378627762027</v>
      </c>
      <c r="AY26" s="57"/>
      <c r="AZ26" s="57">
        <f t="shared" ref="AZ26:AZ48" si="21">AV26*$E$4</f>
        <v>1504.858372548699</v>
      </c>
      <c r="BA26" s="57"/>
      <c r="BB26" s="57">
        <f t="shared" ref="BB26:BB48" si="22">$AV$25*($E$4/(1-((1+$E$4)^(-24))))</f>
        <v>7096.0962353249015</v>
      </c>
      <c r="BC26" s="57"/>
      <c r="BD26" s="57">
        <f>AV26-AX26</f>
        <v>138875.1659018989</v>
      </c>
      <c r="BE26" s="57"/>
      <c r="BF26" s="57">
        <f>0</f>
        <v>0</v>
      </c>
      <c r="BG26" s="57"/>
    </row>
    <row r="27" spans="1:59" x14ac:dyDescent="0.25">
      <c r="A27" s="27">
        <v>3</v>
      </c>
      <c r="B27" s="27"/>
      <c r="C27" s="31">
        <f t="shared" ref="C27:C48" si="23">K26-M27</f>
        <v>137500</v>
      </c>
      <c r="D27" s="31"/>
      <c r="E27" s="31">
        <f>E25</f>
        <v>6250</v>
      </c>
      <c r="F27" s="31"/>
      <c r="G27" s="31">
        <f>C27*E4</f>
        <v>1432.2916666666665</v>
      </c>
      <c r="H27" s="31"/>
      <c r="I27" s="31">
        <f>E27+G27</f>
        <v>7682.2916666666661</v>
      </c>
      <c r="J27" s="31"/>
      <c r="K27" s="31">
        <f>C27-E27</f>
        <v>131250</v>
      </c>
      <c r="L27" s="31"/>
      <c r="M27" s="31">
        <f>0</f>
        <v>0</v>
      </c>
      <c r="N27" s="31"/>
      <c r="P27" s="37">
        <v>3</v>
      </c>
      <c r="Q27" s="37"/>
      <c r="R27" s="39">
        <f t="shared" ref="R27:R48" si="24">Z26-AB27</f>
        <v>150000</v>
      </c>
      <c r="S27" s="39"/>
      <c r="T27" s="39">
        <f>0</f>
        <v>0</v>
      </c>
      <c r="U27" s="39"/>
      <c r="V27" s="39">
        <f t="shared" ref="V27:V48" si="25">R27*$E$4</f>
        <v>1562.5</v>
      </c>
      <c r="W27" s="39"/>
      <c r="X27" s="39">
        <f>T27+V27</f>
        <v>1562.5</v>
      </c>
      <c r="Y27" s="39"/>
      <c r="Z27" s="39">
        <f>R27-T27</f>
        <v>150000</v>
      </c>
      <c r="AA27" s="39"/>
      <c r="AB27" s="39">
        <f>0</f>
        <v>0</v>
      </c>
      <c r="AC27" s="39"/>
      <c r="AE27" s="45">
        <v>3</v>
      </c>
      <c r="AF27" s="45"/>
      <c r="AG27" s="47">
        <f t="shared" ref="AG27:AG48" si="26">AO26-AQ27</f>
        <v>140379.50303819444</v>
      </c>
      <c r="AH27" s="47"/>
      <c r="AI27" s="47">
        <f t="shared" si="17"/>
        <v>4985.0675794813378</v>
      </c>
      <c r="AJ27" s="47"/>
      <c r="AK27" s="47">
        <f t="shared" si="18"/>
        <v>1462.2864899811921</v>
      </c>
      <c r="AL27" s="47"/>
      <c r="AM27" s="47">
        <f t="shared" si="19"/>
        <v>6447.3540694625299</v>
      </c>
      <c r="AN27" s="47"/>
      <c r="AO27" s="47">
        <f>AG27-AI27</f>
        <v>135394.43545871309</v>
      </c>
      <c r="AP27" s="47"/>
      <c r="AQ27" s="47">
        <f>0</f>
        <v>0</v>
      </c>
      <c r="AR27" s="47"/>
      <c r="AS27" s="8"/>
      <c r="AT27" s="54">
        <v>3</v>
      </c>
      <c r="AU27" s="54"/>
      <c r="AV27" s="56">
        <f t="shared" ref="AV27:AV48" si="27">BD26-BF27</f>
        <v>138875.1659018989</v>
      </c>
      <c r="AW27" s="56"/>
      <c r="AX27" s="56">
        <f t="shared" si="20"/>
        <v>5649.4799238467876</v>
      </c>
      <c r="AY27" s="56"/>
      <c r="AZ27" s="56">
        <f t="shared" si="21"/>
        <v>1446.6163114781134</v>
      </c>
      <c r="BA27" s="56"/>
      <c r="BB27" s="56">
        <f t="shared" si="22"/>
        <v>7096.0962353249015</v>
      </c>
      <c r="BC27" s="56"/>
      <c r="BD27" s="56">
        <f>AV27-AX27</f>
        <v>133225.68597805212</v>
      </c>
      <c r="BE27" s="56"/>
      <c r="BF27" s="56">
        <f>0</f>
        <v>0</v>
      </c>
      <c r="BG27" s="56"/>
    </row>
    <row r="28" spans="1:59" x14ac:dyDescent="0.25">
      <c r="A28" s="28">
        <v>4</v>
      </c>
      <c r="B28" s="28"/>
      <c r="C28" s="32">
        <f t="shared" si="23"/>
        <v>131250</v>
      </c>
      <c r="D28" s="32"/>
      <c r="E28" s="32">
        <f>E25</f>
        <v>6250</v>
      </c>
      <c r="F28" s="32"/>
      <c r="G28" s="32">
        <f>C28*E4</f>
        <v>1367.1875</v>
      </c>
      <c r="H28" s="32"/>
      <c r="I28" s="32">
        <f>E28+G28</f>
        <v>7617.1875</v>
      </c>
      <c r="J28" s="32"/>
      <c r="K28" s="32">
        <f>C28-E28</f>
        <v>125000</v>
      </c>
      <c r="L28" s="32"/>
      <c r="M28" s="32">
        <f>0</f>
        <v>0</v>
      </c>
      <c r="N28" s="32"/>
      <c r="P28" s="38">
        <v>4</v>
      </c>
      <c r="Q28" s="38"/>
      <c r="R28" s="40">
        <f t="shared" si="24"/>
        <v>150000</v>
      </c>
      <c r="S28" s="40"/>
      <c r="T28" s="40">
        <f>0</f>
        <v>0</v>
      </c>
      <c r="U28" s="40"/>
      <c r="V28" s="40">
        <f t="shared" si="25"/>
        <v>1562.5</v>
      </c>
      <c r="W28" s="40"/>
      <c r="X28" s="40">
        <f>T28+V28</f>
        <v>1562.5</v>
      </c>
      <c r="Y28" s="40"/>
      <c r="Z28" s="40">
        <f>R28-T28</f>
        <v>150000</v>
      </c>
      <c r="AA28" s="40"/>
      <c r="AB28" s="40">
        <f>0</f>
        <v>0</v>
      </c>
      <c r="AC28" s="40"/>
      <c r="AE28" s="46">
        <v>4</v>
      </c>
      <c r="AF28" s="46"/>
      <c r="AG28" s="48">
        <f t="shared" si="26"/>
        <v>135394.43545871309</v>
      </c>
      <c r="AH28" s="48"/>
      <c r="AI28" s="48">
        <f t="shared" si="17"/>
        <v>5104.1553049911699</v>
      </c>
      <c r="AJ28" s="48"/>
      <c r="AK28" s="48">
        <f t="shared" si="18"/>
        <v>1410.3587026949281</v>
      </c>
      <c r="AL28" s="48"/>
      <c r="AM28" s="48">
        <f t="shared" si="19"/>
        <v>6514.514007686098</v>
      </c>
      <c r="AN28" s="48"/>
      <c r="AO28" s="48">
        <f>AG28-AI28</f>
        <v>130290.28015372192</v>
      </c>
      <c r="AP28" s="48"/>
      <c r="AQ28" s="48">
        <f>0</f>
        <v>0</v>
      </c>
      <c r="AR28" s="48"/>
      <c r="AS28" s="8"/>
      <c r="AT28" s="55">
        <v>4</v>
      </c>
      <c r="AU28" s="55"/>
      <c r="AV28" s="57">
        <f t="shared" si="27"/>
        <v>133225.68597805212</v>
      </c>
      <c r="AW28" s="57"/>
      <c r="AX28" s="57">
        <f t="shared" si="20"/>
        <v>5708.3286730535256</v>
      </c>
      <c r="AY28" s="57"/>
      <c r="AZ28" s="57">
        <f t="shared" si="21"/>
        <v>1387.7675622713762</v>
      </c>
      <c r="BA28" s="57"/>
      <c r="BB28" s="57">
        <f t="shared" si="22"/>
        <v>7096.0962353249015</v>
      </c>
      <c r="BC28" s="57"/>
      <c r="BD28" s="57">
        <f>AV28-AX28</f>
        <v>127517.35730499859</v>
      </c>
      <c r="BE28" s="57"/>
      <c r="BF28" s="57">
        <f>0</f>
        <v>0</v>
      </c>
      <c r="BG28" s="57"/>
    </row>
    <row r="29" spans="1:59" x14ac:dyDescent="0.25">
      <c r="A29" s="27">
        <v>5</v>
      </c>
      <c r="B29" s="27"/>
      <c r="C29" s="31">
        <f t="shared" si="23"/>
        <v>125000</v>
      </c>
      <c r="D29" s="31"/>
      <c r="E29" s="31">
        <f>E25</f>
        <v>6250</v>
      </c>
      <c r="F29" s="31"/>
      <c r="G29" s="31">
        <f>C29*E4</f>
        <v>1302.0833333333333</v>
      </c>
      <c r="H29" s="31"/>
      <c r="I29" s="31">
        <f>E29+G29</f>
        <v>7552.083333333333</v>
      </c>
      <c r="J29" s="31"/>
      <c r="K29" s="31">
        <f>C29-E29</f>
        <v>118750</v>
      </c>
      <c r="L29" s="31"/>
      <c r="M29" s="31">
        <f>0</f>
        <v>0</v>
      </c>
      <c r="N29" s="31"/>
      <c r="P29" s="37">
        <v>5</v>
      </c>
      <c r="Q29" s="37"/>
      <c r="R29" s="39">
        <f t="shared" si="24"/>
        <v>150000</v>
      </c>
      <c r="S29" s="39"/>
      <c r="T29" s="39">
        <f>0</f>
        <v>0</v>
      </c>
      <c r="U29" s="39"/>
      <c r="V29" s="39">
        <f t="shared" si="25"/>
        <v>1562.5</v>
      </c>
      <c r="W29" s="39"/>
      <c r="X29" s="39">
        <f>T29+V29</f>
        <v>1562.5</v>
      </c>
      <c r="Y29" s="39"/>
      <c r="Z29" s="39">
        <f>R29-T29</f>
        <v>150000</v>
      </c>
      <c r="AA29" s="39"/>
      <c r="AB29" s="39">
        <f>0</f>
        <v>0</v>
      </c>
      <c r="AC29" s="39"/>
      <c r="AE29" s="45">
        <v>5</v>
      </c>
      <c r="AF29" s="45"/>
      <c r="AG29" s="47">
        <f t="shared" si="26"/>
        <v>130290.28015372192</v>
      </c>
      <c r="AH29" s="47"/>
      <c r="AI29" s="47">
        <f t="shared" si="17"/>
        <v>5225.1831103315599</v>
      </c>
      <c r="AJ29" s="47"/>
      <c r="AK29" s="47">
        <f t="shared" si="18"/>
        <v>1357.1904182679366</v>
      </c>
      <c r="AL29" s="47"/>
      <c r="AM29" s="47">
        <f t="shared" si="19"/>
        <v>6582.3735285994962</v>
      </c>
      <c r="AN29" s="47"/>
      <c r="AO29" s="47">
        <f>AG29-AI29</f>
        <v>125065.09704339036</v>
      </c>
      <c r="AP29" s="47"/>
      <c r="AQ29" s="47">
        <f>0</f>
        <v>0</v>
      </c>
      <c r="AR29" s="47"/>
      <c r="AS29" s="8"/>
      <c r="AT29" s="54">
        <v>5</v>
      </c>
      <c r="AU29" s="54"/>
      <c r="AV29" s="56">
        <f t="shared" si="27"/>
        <v>127517.35730499859</v>
      </c>
      <c r="AW29" s="56"/>
      <c r="AX29" s="56">
        <f t="shared" si="20"/>
        <v>5767.7904300644996</v>
      </c>
      <c r="AY29" s="56"/>
      <c r="AZ29" s="56">
        <f t="shared" si="21"/>
        <v>1328.3058052604019</v>
      </c>
      <c r="BA29" s="56"/>
      <c r="BB29" s="56">
        <f t="shared" si="22"/>
        <v>7096.0962353249015</v>
      </c>
      <c r="BC29" s="56"/>
      <c r="BD29" s="56">
        <f>AV29-AX29</f>
        <v>121749.56687493408</v>
      </c>
      <c r="BE29" s="56"/>
      <c r="BF29" s="56">
        <f>0</f>
        <v>0</v>
      </c>
      <c r="BG29" s="56"/>
    </row>
    <row r="30" spans="1:59" x14ac:dyDescent="0.25">
      <c r="A30" s="28">
        <v>6</v>
      </c>
      <c r="B30" s="28"/>
      <c r="C30" s="32">
        <f t="shared" si="23"/>
        <v>118750</v>
      </c>
      <c r="D30" s="32"/>
      <c r="E30" s="32">
        <f>E25</f>
        <v>6250</v>
      </c>
      <c r="F30" s="32"/>
      <c r="G30" s="32">
        <f>C30*E4</f>
        <v>1236.9791666666665</v>
      </c>
      <c r="H30" s="32"/>
      <c r="I30" s="32">
        <f t="shared" ref="I30:I48" si="28">E30+G30</f>
        <v>7486.9791666666661</v>
      </c>
      <c r="J30" s="32"/>
      <c r="K30" s="32">
        <f t="shared" ref="K30:K48" si="29">C30-E30</f>
        <v>112500</v>
      </c>
      <c r="L30" s="32"/>
      <c r="M30" s="32">
        <f>0</f>
        <v>0</v>
      </c>
      <c r="N30" s="32"/>
      <c r="P30" s="38">
        <v>6</v>
      </c>
      <c r="Q30" s="38"/>
      <c r="R30" s="40">
        <f t="shared" si="24"/>
        <v>150000</v>
      </c>
      <c r="S30" s="40"/>
      <c r="T30" s="40">
        <f>0</f>
        <v>0</v>
      </c>
      <c r="U30" s="40"/>
      <c r="V30" s="40">
        <f t="shared" si="25"/>
        <v>1562.5</v>
      </c>
      <c r="W30" s="40"/>
      <c r="X30" s="40">
        <f t="shared" ref="X30:X48" si="30">T30+V30</f>
        <v>1562.5</v>
      </c>
      <c r="Y30" s="40"/>
      <c r="Z30" s="40">
        <f t="shared" ref="Z30:Z48" si="31">R30-T30</f>
        <v>150000</v>
      </c>
      <c r="AA30" s="40"/>
      <c r="AB30" s="40">
        <f>0</f>
        <v>0</v>
      </c>
      <c r="AC30" s="40"/>
      <c r="AE30" s="46">
        <v>6</v>
      </c>
      <c r="AF30" s="46"/>
      <c r="AG30" s="48">
        <f t="shared" si="26"/>
        <v>125065.09704339036</v>
      </c>
      <c r="AH30" s="48"/>
      <c r="AI30" s="48">
        <f t="shared" si="17"/>
        <v>5348.1784919870906</v>
      </c>
      <c r="AJ30" s="48"/>
      <c r="AK30" s="48">
        <f t="shared" si="18"/>
        <v>1302.7614275353162</v>
      </c>
      <c r="AL30" s="48"/>
      <c r="AM30" s="48">
        <f t="shared" si="19"/>
        <v>6650.9399195224069</v>
      </c>
      <c r="AN30" s="48"/>
      <c r="AO30" s="48">
        <f t="shared" ref="AO30:AO48" si="32">AG30-AI30</f>
        <v>119716.91855140327</v>
      </c>
      <c r="AP30" s="48"/>
      <c r="AQ30" s="48">
        <f>0</f>
        <v>0</v>
      </c>
      <c r="AR30" s="48"/>
      <c r="AS30" s="8"/>
      <c r="AT30" s="55">
        <v>6</v>
      </c>
      <c r="AU30" s="55"/>
      <c r="AV30" s="57">
        <f t="shared" si="27"/>
        <v>121749.56687493408</v>
      </c>
      <c r="AW30" s="57"/>
      <c r="AX30" s="57">
        <f t="shared" si="20"/>
        <v>5827.8715803776713</v>
      </c>
      <c r="AY30" s="57"/>
      <c r="AZ30" s="57">
        <f t="shared" si="21"/>
        <v>1268.22465494723</v>
      </c>
      <c r="BA30" s="57"/>
      <c r="BB30" s="57">
        <f t="shared" si="22"/>
        <v>7096.0962353249015</v>
      </c>
      <c r="BC30" s="57"/>
      <c r="BD30" s="57">
        <f t="shared" ref="BD30:BD48" si="33">AV30-AX30</f>
        <v>115921.69529455641</v>
      </c>
      <c r="BE30" s="57"/>
      <c r="BF30" s="57">
        <f>0</f>
        <v>0</v>
      </c>
      <c r="BG30" s="57"/>
    </row>
    <row r="31" spans="1:59" x14ac:dyDescent="0.25">
      <c r="A31" s="27">
        <v>7</v>
      </c>
      <c r="B31" s="27"/>
      <c r="C31" s="31">
        <f t="shared" si="23"/>
        <v>112500</v>
      </c>
      <c r="D31" s="31"/>
      <c r="E31" s="31">
        <f>E25</f>
        <v>6250</v>
      </c>
      <c r="F31" s="31"/>
      <c r="G31" s="31">
        <f>C31*E4</f>
        <v>1171.875</v>
      </c>
      <c r="H31" s="31"/>
      <c r="I31" s="31">
        <f t="shared" si="28"/>
        <v>7421.875</v>
      </c>
      <c r="J31" s="31"/>
      <c r="K31" s="31">
        <f t="shared" si="29"/>
        <v>106250</v>
      </c>
      <c r="L31" s="31"/>
      <c r="M31" s="31">
        <f>0</f>
        <v>0</v>
      </c>
      <c r="N31" s="31"/>
      <c r="P31" s="37">
        <v>7</v>
      </c>
      <c r="Q31" s="37"/>
      <c r="R31" s="39">
        <f t="shared" si="24"/>
        <v>150000</v>
      </c>
      <c r="S31" s="39"/>
      <c r="T31" s="39">
        <f>0</f>
        <v>0</v>
      </c>
      <c r="U31" s="39"/>
      <c r="V31" s="39">
        <f t="shared" si="25"/>
        <v>1562.5</v>
      </c>
      <c r="W31" s="39"/>
      <c r="X31" s="39">
        <f t="shared" si="30"/>
        <v>1562.5</v>
      </c>
      <c r="Y31" s="39"/>
      <c r="Z31" s="39">
        <f t="shared" si="31"/>
        <v>150000</v>
      </c>
      <c r="AA31" s="39"/>
      <c r="AB31" s="39">
        <f>0</f>
        <v>0</v>
      </c>
      <c r="AC31" s="39"/>
      <c r="AE31" s="45">
        <v>7</v>
      </c>
      <c r="AF31" s="45"/>
      <c r="AG31" s="47">
        <f t="shared" si="26"/>
        <v>119716.91855140327</v>
      </c>
      <c r="AH31" s="47"/>
      <c r="AI31" s="47">
        <f t="shared" si="17"/>
        <v>5473.1693087736494</v>
      </c>
      <c r="AJ31" s="47"/>
      <c r="AK31" s="47">
        <f t="shared" si="18"/>
        <v>1247.0512349104506</v>
      </c>
      <c r="AL31" s="47"/>
      <c r="AM31" s="47">
        <f t="shared" si="19"/>
        <v>6720.2205436840995</v>
      </c>
      <c r="AN31" s="47"/>
      <c r="AO31" s="47">
        <f t="shared" si="32"/>
        <v>114243.74924262962</v>
      </c>
      <c r="AP31" s="47"/>
      <c r="AQ31" s="47">
        <f>0</f>
        <v>0</v>
      </c>
      <c r="AR31" s="47"/>
      <c r="AS31" s="8"/>
      <c r="AT31" s="54">
        <v>7</v>
      </c>
      <c r="AU31" s="54"/>
      <c r="AV31" s="56">
        <f t="shared" si="27"/>
        <v>115921.69529455641</v>
      </c>
      <c r="AW31" s="56"/>
      <c r="AX31" s="56">
        <f t="shared" si="20"/>
        <v>5888.5785760066055</v>
      </c>
      <c r="AY31" s="56"/>
      <c r="AZ31" s="56">
        <f t="shared" si="21"/>
        <v>1207.517659318296</v>
      </c>
      <c r="BA31" s="56"/>
      <c r="BB31" s="56">
        <f t="shared" si="22"/>
        <v>7096.0962353249015</v>
      </c>
      <c r="BC31" s="56"/>
      <c r="BD31" s="56">
        <f t="shared" si="33"/>
        <v>110033.11671854981</v>
      </c>
      <c r="BE31" s="56"/>
      <c r="BF31" s="56">
        <f>0</f>
        <v>0</v>
      </c>
      <c r="BG31" s="56"/>
    </row>
    <row r="32" spans="1:59" x14ac:dyDescent="0.25">
      <c r="A32" s="28">
        <v>8</v>
      </c>
      <c r="B32" s="28"/>
      <c r="C32" s="32">
        <f t="shared" si="23"/>
        <v>106250</v>
      </c>
      <c r="D32" s="32"/>
      <c r="E32" s="32">
        <f>E25</f>
        <v>6250</v>
      </c>
      <c r="F32" s="32"/>
      <c r="G32" s="32">
        <f>C32*E4</f>
        <v>1106.7708333333333</v>
      </c>
      <c r="H32" s="32"/>
      <c r="I32" s="32">
        <f t="shared" si="28"/>
        <v>7356.770833333333</v>
      </c>
      <c r="J32" s="32"/>
      <c r="K32" s="32">
        <f t="shared" si="29"/>
        <v>100000</v>
      </c>
      <c r="L32" s="32"/>
      <c r="M32" s="32">
        <f>0</f>
        <v>0</v>
      </c>
      <c r="N32" s="32"/>
      <c r="P32" s="38">
        <v>8</v>
      </c>
      <c r="Q32" s="38"/>
      <c r="R32" s="40">
        <f t="shared" si="24"/>
        <v>150000</v>
      </c>
      <c r="S32" s="40"/>
      <c r="T32" s="40">
        <f>0</f>
        <v>0</v>
      </c>
      <c r="U32" s="40"/>
      <c r="V32" s="40">
        <f t="shared" si="25"/>
        <v>1562.5</v>
      </c>
      <c r="W32" s="40"/>
      <c r="X32" s="40">
        <f t="shared" si="30"/>
        <v>1562.5</v>
      </c>
      <c r="Y32" s="40"/>
      <c r="Z32" s="40">
        <f t="shared" si="31"/>
        <v>150000</v>
      </c>
      <c r="AA32" s="40"/>
      <c r="AB32" s="40">
        <f>0</f>
        <v>0</v>
      </c>
      <c r="AC32" s="40"/>
      <c r="AE32" s="46">
        <v>8</v>
      </c>
      <c r="AF32" s="46"/>
      <c r="AG32" s="48">
        <f t="shared" si="26"/>
        <v>114243.74924262962</v>
      </c>
      <c r="AH32" s="48"/>
      <c r="AI32" s="48">
        <f t="shared" si="17"/>
        <v>5600.1837864034169</v>
      </c>
      <c r="AJ32" s="48"/>
      <c r="AK32" s="48">
        <f t="shared" si="18"/>
        <v>1190.0390546107251</v>
      </c>
      <c r="AL32" s="48"/>
      <c r="AM32" s="48">
        <f t="shared" si="19"/>
        <v>6790.2228410141415</v>
      </c>
      <c r="AN32" s="48"/>
      <c r="AO32" s="48">
        <f t="shared" si="32"/>
        <v>108643.56545622621</v>
      </c>
      <c r="AP32" s="48"/>
      <c r="AQ32" s="48">
        <f>0</f>
        <v>0</v>
      </c>
      <c r="AR32" s="48"/>
      <c r="AS32" s="8"/>
      <c r="AT32" s="55">
        <v>8</v>
      </c>
      <c r="AU32" s="55"/>
      <c r="AV32" s="57">
        <f t="shared" si="27"/>
        <v>110033.11671854981</v>
      </c>
      <c r="AW32" s="57"/>
      <c r="AX32" s="57">
        <f t="shared" si="20"/>
        <v>5949.9179361733413</v>
      </c>
      <c r="AY32" s="57"/>
      <c r="AZ32" s="57">
        <f t="shared" si="21"/>
        <v>1146.1782991515604</v>
      </c>
      <c r="BA32" s="57"/>
      <c r="BB32" s="57">
        <f t="shared" si="22"/>
        <v>7096.0962353249015</v>
      </c>
      <c r="BC32" s="57"/>
      <c r="BD32" s="57">
        <f t="shared" si="33"/>
        <v>104083.19878237646</v>
      </c>
      <c r="BE32" s="57"/>
      <c r="BF32" s="57">
        <f>0</f>
        <v>0</v>
      </c>
      <c r="BG32" s="57"/>
    </row>
    <row r="33" spans="1:59" x14ac:dyDescent="0.25">
      <c r="A33" s="27">
        <v>9</v>
      </c>
      <c r="B33" s="27"/>
      <c r="C33" s="31">
        <f t="shared" si="23"/>
        <v>100000</v>
      </c>
      <c r="D33" s="31"/>
      <c r="E33" s="31">
        <f>E25</f>
        <v>6250</v>
      </c>
      <c r="F33" s="31"/>
      <c r="G33" s="31">
        <f>C33*E4</f>
        <v>1041.6666666666665</v>
      </c>
      <c r="H33" s="31"/>
      <c r="I33" s="31">
        <f t="shared" si="28"/>
        <v>7291.6666666666661</v>
      </c>
      <c r="J33" s="31"/>
      <c r="K33" s="31">
        <f t="shared" si="29"/>
        <v>93750</v>
      </c>
      <c r="L33" s="31"/>
      <c r="M33" s="31">
        <f>0</f>
        <v>0</v>
      </c>
      <c r="N33" s="31"/>
      <c r="P33" s="37">
        <v>9</v>
      </c>
      <c r="Q33" s="37"/>
      <c r="R33" s="39">
        <f t="shared" si="24"/>
        <v>150000</v>
      </c>
      <c r="S33" s="39"/>
      <c r="T33" s="39">
        <f>0</f>
        <v>0</v>
      </c>
      <c r="U33" s="39"/>
      <c r="V33" s="39">
        <f t="shared" si="25"/>
        <v>1562.5</v>
      </c>
      <c r="W33" s="39"/>
      <c r="X33" s="39">
        <f t="shared" si="30"/>
        <v>1562.5</v>
      </c>
      <c r="Y33" s="39"/>
      <c r="Z33" s="39">
        <f t="shared" si="31"/>
        <v>150000</v>
      </c>
      <c r="AA33" s="39"/>
      <c r="AB33" s="39">
        <f>0</f>
        <v>0</v>
      </c>
      <c r="AC33" s="39"/>
      <c r="AE33" s="45">
        <v>9</v>
      </c>
      <c r="AF33" s="45"/>
      <c r="AG33" s="47">
        <f t="shared" si="26"/>
        <v>108643.56545622621</v>
      </c>
      <c r="AH33" s="47"/>
      <c r="AI33" s="47">
        <f t="shared" si="17"/>
        <v>5729.2505221056826</v>
      </c>
      <c r="AJ33" s="47"/>
      <c r="AK33" s="47">
        <f t="shared" si="18"/>
        <v>1131.7038068356896</v>
      </c>
      <c r="AL33" s="47"/>
      <c r="AM33" s="47">
        <f t="shared" si="19"/>
        <v>6860.9543289413723</v>
      </c>
      <c r="AN33" s="47"/>
      <c r="AO33" s="47">
        <f t="shared" si="32"/>
        <v>102914.31493412053</v>
      </c>
      <c r="AP33" s="47"/>
      <c r="AQ33" s="47">
        <f>0</f>
        <v>0</v>
      </c>
      <c r="AR33" s="47"/>
      <c r="AS33" s="8"/>
      <c r="AT33" s="54">
        <v>9</v>
      </c>
      <c r="AU33" s="54"/>
      <c r="AV33" s="56">
        <f t="shared" si="27"/>
        <v>104083.19878237646</v>
      </c>
      <c r="AW33" s="56"/>
      <c r="AX33" s="56">
        <f t="shared" si="20"/>
        <v>6011.8962480084801</v>
      </c>
      <c r="AY33" s="56"/>
      <c r="AZ33" s="56">
        <f t="shared" si="21"/>
        <v>1084.1999873164214</v>
      </c>
      <c r="BA33" s="56"/>
      <c r="BB33" s="56">
        <f t="shared" si="22"/>
        <v>7096.0962353249015</v>
      </c>
      <c r="BC33" s="56"/>
      <c r="BD33" s="56">
        <f t="shared" si="33"/>
        <v>98071.302534367991</v>
      </c>
      <c r="BE33" s="56"/>
      <c r="BF33" s="56">
        <f>0</f>
        <v>0</v>
      </c>
      <c r="BG33" s="56"/>
    </row>
    <row r="34" spans="1:59" x14ac:dyDescent="0.25">
      <c r="A34" s="28">
        <v>10</v>
      </c>
      <c r="B34" s="28"/>
      <c r="C34" s="32">
        <f t="shared" si="23"/>
        <v>93750</v>
      </c>
      <c r="D34" s="32"/>
      <c r="E34" s="32">
        <f>E25</f>
        <v>6250</v>
      </c>
      <c r="F34" s="32"/>
      <c r="G34" s="32">
        <f>C34*E4</f>
        <v>976.5625</v>
      </c>
      <c r="H34" s="32"/>
      <c r="I34" s="32">
        <f t="shared" si="28"/>
        <v>7226.5625</v>
      </c>
      <c r="J34" s="32"/>
      <c r="K34" s="32">
        <f t="shared" si="29"/>
        <v>87500</v>
      </c>
      <c r="L34" s="32"/>
      <c r="M34" s="32">
        <f>0</f>
        <v>0</v>
      </c>
      <c r="N34" s="32"/>
      <c r="P34" s="38">
        <v>10</v>
      </c>
      <c r="Q34" s="38"/>
      <c r="R34" s="40">
        <f t="shared" si="24"/>
        <v>150000</v>
      </c>
      <c r="S34" s="40"/>
      <c r="T34" s="40">
        <f>0</f>
        <v>0</v>
      </c>
      <c r="U34" s="40"/>
      <c r="V34" s="40">
        <f t="shared" si="25"/>
        <v>1562.5</v>
      </c>
      <c r="W34" s="40"/>
      <c r="X34" s="40">
        <f t="shared" si="30"/>
        <v>1562.5</v>
      </c>
      <c r="Y34" s="40"/>
      <c r="Z34" s="40">
        <f t="shared" si="31"/>
        <v>150000</v>
      </c>
      <c r="AA34" s="40"/>
      <c r="AB34" s="40">
        <f>0</f>
        <v>0</v>
      </c>
      <c r="AC34" s="40"/>
      <c r="AE34" s="46">
        <v>10</v>
      </c>
      <c r="AF34" s="46"/>
      <c r="AG34" s="48">
        <f t="shared" si="26"/>
        <v>102914.31493412053</v>
      </c>
      <c r="AH34" s="48"/>
      <c r="AI34" s="48">
        <f t="shared" si="17"/>
        <v>5860.3984893040897</v>
      </c>
      <c r="AJ34" s="48"/>
      <c r="AK34" s="48">
        <f t="shared" si="18"/>
        <v>1072.0241138970887</v>
      </c>
      <c r="AL34" s="48"/>
      <c r="AM34" s="48">
        <f t="shared" si="19"/>
        <v>6932.4226032011784</v>
      </c>
      <c r="AN34" s="48"/>
      <c r="AO34" s="48">
        <f t="shared" si="32"/>
        <v>97053.916444816437</v>
      </c>
      <c r="AP34" s="48"/>
      <c r="AQ34" s="48">
        <f>0</f>
        <v>0</v>
      </c>
      <c r="AR34" s="48"/>
      <c r="AS34" s="8"/>
      <c r="AT34" s="55">
        <v>10</v>
      </c>
      <c r="AU34" s="55"/>
      <c r="AV34" s="57">
        <f t="shared" si="27"/>
        <v>98071.302534367991</v>
      </c>
      <c r="AW34" s="57"/>
      <c r="AX34" s="57">
        <f t="shared" si="20"/>
        <v>6074.5201672585681</v>
      </c>
      <c r="AY34" s="57"/>
      <c r="AZ34" s="57">
        <f t="shared" si="21"/>
        <v>1021.5760680663332</v>
      </c>
      <c r="BA34" s="57"/>
      <c r="BB34" s="57">
        <f t="shared" si="22"/>
        <v>7096.0962353249015</v>
      </c>
      <c r="BC34" s="57"/>
      <c r="BD34" s="57">
        <f t="shared" si="33"/>
        <v>91996.782367109423</v>
      </c>
      <c r="BE34" s="57"/>
      <c r="BF34" s="57">
        <f>0</f>
        <v>0</v>
      </c>
      <c r="BG34" s="57"/>
    </row>
    <row r="35" spans="1:59" x14ac:dyDescent="0.25">
      <c r="A35" s="27">
        <v>11</v>
      </c>
      <c r="B35" s="27"/>
      <c r="C35" s="31">
        <f t="shared" si="23"/>
        <v>87500</v>
      </c>
      <c r="D35" s="31"/>
      <c r="E35" s="31">
        <f>E25</f>
        <v>6250</v>
      </c>
      <c r="F35" s="31"/>
      <c r="G35" s="31">
        <f>C35*E4</f>
        <v>911.45833333333326</v>
      </c>
      <c r="H35" s="31"/>
      <c r="I35" s="31">
        <f t="shared" si="28"/>
        <v>7161.458333333333</v>
      </c>
      <c r="J35" s="31"/>
      <c r="K35" s="31">
        <f t="shared" si="29"/>
        <v>81250</v>
      </c>
      <c r="L35" s="31"/>
      <c r="M35" s="31">
        <f>0</f>
        <v>0</v>
      </c>
      <c r="N35" s="31"/>
      <c r="P35" s="37">
        <v>11</v>
      </c>
      <c r="Q35" s="37"/>
      <c r="R35" s="39">
        <f t="shared" si="24"/>
        <v>150000</v>
      </c>
      <c r="S35" s="39"/>
      <c r="T35" s="39">
        <f>0</f>
        <v>0</v>
      </c>
      <c r="U35" s="39"/>
      <c r="V35" s="39">
        <f t="shared" si="25"/>
        <v>1562.5</v>
      </c>
      <c r="W35" s="39"/>
      <c r="X35" s="39">
        <f t="shared" si="30"/>
        <v>1562.5</v>
      </c>
      <c r="Y35" s="39"/>
      <c r="Z35" s="39">
        <f t="shared" si="31"/>
        <v>150000</v>
      </c>
      <c r="AA35" s="39"/>
      <c r="AB35" s="39">
        <f>0</f>
        <v>0</v>
      </c>
      <c r="AC35" s="39"/>
      <c r="AE35" s="45">
        <v>11</v>
      </c>
      <c r="AF35" s="45"/>
      <c r="AG35" s="47">
        <f t="shared" si="26"/>
        <v>97053.916444816437</v>
      </c>
      <c r="AH35" s="47"/>
      <c r="AI35" s="47">
        <f t="shared" si="17"/>
        <v>5993.6570423510202</v>
      </c>
      <c r="AJ35" s="47"/>
      <c r="AK35" s="47">
        <f t="shared" si="18"/>
        <v>1010.9782963001712</v>
      </c>
      <c r="AL35" s="47"/>
      <c r="AM35" s="47">
        <f t="shared" si="19"/>
        <v>7004.635338651191</v>
      </c>
      <c r="AN35" s="47"/>
      <c r="AO35" s="47">
        <f t="shared" si="32"/>
        <v>91060.259402465425</v>
      </c>
      <c r="AP35" s="47"/>
      <c r="AQ35" s="47">
        <f>0</f>
        <v>0</v>
      </c>
      <c r="AR35" s="47"/>
      <c r="AS35" s="8"/>
      <c r="AT35" s="54">
        <v>11</v>
      </c>
      <c r="AU35" s="54"/>
      <c r="AV35" s="56">
        <f t="shared" si="27"/>
        <v>91996.782367109423</v>
      </c>
      <c r="AW35" s="56"/>
      <c r="AX35" s="56">
        <f t="shared" si="20"/>
        <v>6137.7964190008452</v>
      </c>
      <c r="AY35" s="56"/>
      <c r="AZ35" s="56">
        <f t="shared" si="21"/>
        <v>958.29981632405645</v>
      </c>
      <c r="BA35" s="56"/>
      <c r="BB35" s="56">
        <f t="shared" si="22"/>
        <v>7096.0962353249015</v>
      </c>
      <c r="BC35" s="56"/>
      <c r="BD35" s="56">
        <f t="shared" si="33"/>
        <v>85858.985948108573</v>
      </c>
      <c r="BE35" s="56"/>
      <c r="BF35" s="56">
        <f>0</f>
        <v>0</v>
      </c>
      <c r="BG35" s="56"/>
    </row>
    <row r="36" spans="1:59" x14ac:dyDescent="0.25">
      <c r="A36" s="28">
        <v>12</v>
      </c>
      <c r="B36" s="28"/>
      <c r="C36" s="32">
        <f t="shared" si="23"/>
        <v>81250</v>
      </c>
      <c r="D36" s="32"/>
      <c r="E36" s="32">
        <f>E25</f>
        <v>6250</v>
      </c>
      <c r="F36" s="32"/>
      <c r="G36" s="32">
        <f>C36*E4</f>
        <v>846.35416666666663</v>
      </c>
      <c r="H36" s="32"/>
      <c r="I36" s="32">
        <f t="shared" si="28"/>
        <v>7096.354166666667</v>
      </c>
      <c r="J36" s="32"/>
      <c r="K36" s="32">
        <f t="shared" si="29"/>
        <v>75000</v>
      </c>
      <c r="L36" s="32"/>
      <c r="M36" s="32">
        <f>0</f>
        <v>0</v>
      </c>
      <c r="N36" s="32"/>
      <c r="P36" s="38">
        <v>12</v>
      </c>
      <c r="Q36" s="38"/>
      <c r="R36" s="40">
        <f t="shared" si="24"/>
        <v>150000</v>
      </c>
      <c r="S36" s="40"/>
      <c r="T36" s="40">
        <f>0</f>
        <v>0</v>
      </c>
      <c r="U36" s="40"/>
      <c r="V36" s="40">
        <f t="shared" si="25"/>
        <v>1562.5</v>
      </c>
      <c r="W36" s="40"/>
      <c r="X36" s="40">
        <f t="shared" si="30"/>
        <v>1562.5</v>
      </c>
      <c r="Y36" s="40"/>
      <c r="Z36" s="40">
        <f t="shared" si="31"/>
        <v>150000</v>
      </c>
      <c r="AA36" s="40"/>
      <c r="AB36" s="40">
        <f>0</f>
        <v>0</v>
      </c>
      <c r="AC36" s="40"/>
      <c r="AE36" s="46">
        <v>12</v>
      </c>
      <c r="AF36" s="46"/>
      <c r="AG36" s="48">
        <f t="shared" si="26"/>
        <v>91060.259402465425</v>
      </c>
      <c r="AH36" s="48"/>
      <c r="AI36" s="48">
        <f t="shared" si="17"/>
        <v>6129.055921319793</v>
      </c>
      <c r="AJ36" s="48"/>
      <c r="AK36" s="48">
        <f t="shared" si="18"/>
        <v>948.54436877568151</v>
      </c>
      <c r="AL36" s="48"/>
      <c r="AM36" s="48">
        <f t="shared" si="19"/>
        <v>7077.6002900954745</v>
      </c>
      <c r="AN36" s="48"/>
      <c r="AO36" s="48">
        <f t="shared" si="32"/>
        <v>84931.203481145625</v>
      </c>
      <c r="AP36" s="48"/>
      <c r="AQ36" s="48">
        <f>0</f>
        <v>0</v>
      </c>
      <c r="AR36" s="48"/>
      <c r="AS36" s="8"/>
      <c r="AT36" s="55">
        <v>12</v>
      </c>
      <c r="AU36" s="55"/>
      <c r="AV36" s="57">
        <f t="shared" si="27"/>
        <v>85858.985948108573</v>
      </c>
      <c r="AW36" s="57"/>
      <c r="AX36" s="57">
        <f t="shared" si="20"/>
        <v>6201.7317983654375</v>
      </c>
      <c r="AY36" s="57"/>
      <c r="AZ36" s="57">
        <f t="shared" si="21"/>
        <v>894.36443695946423</v>
      </c>
      <c r="BA36" s="57"/>
      <c r="BB36" s="57">
        <f t="shared" si="22"/>
        <v>7096.0962353249015</v>
      </c>
      <c r="BC36" s="57"/>
      <c r="BD36" s="57">
        <f t="shared" si="33"/>
        <v>79657.254149743138</v>
      </c>
      <c r="BE36" s="57"/>
      <c r="BF36" s="57">
        <f>0</f>
        <v>0</v>
      </c>
      <c r="BG36" s="57"/>
    </row>
    <row r="37" spans="1:59" x14ac:dyDescent="0.25">
      <c r="A37" s="27">
        <v>13</v>
      </c>
      <c r="B37" s="27"/>
      <c r="C37" s="31">
        <f t="shared" si="23"/>
        <v>75000</v>
      </c>
      <c r="D37" s="31"/>
      <c r="E37" s="31">
        <f>E25</f>
        <v>6250</v>
      </c>
      <c r="F37" s="31"/>
      <c r="G37" s="31">
        <f>C37*E4</f>
        <v>781.25</v>
      </c>
      <c r="H37" s="31"/>
      <c r="I37" s="31">
        <f t="shared" si="28"/>
        <v>7031.25</v>
      </c>
      <c r="J37" s="31"/>
      <c r="K37" s="31">
        <f t="shared" si="29"/>
        <v>68750</v>
      </c>
      <c r="L37" s="31"/>
      <c r="M37" s="31">
        <f>0</f>
        <v>0</v>
      </c>
      <c r="N37" s="31"/>
      <c r="P37" s="37">
        <v>13</v>
      </c>
      <c r="Q37" s="37"/>
      <c r="R37" s="39">
        <f t="shared" si="24"/>
        <v>150000</v>
      </c>
      <c r="S37" s="39"/>
      <c r="T37" s="39">
        <f>0</f>
        <v>0</v>
      </c>
      <c r="U37" s="39"/>
      <c r="V37" s="39">
        <f t="shared" si="25"/>
        <v>1562.5</v>
      </c>
      <c r="W37" s="39"/>
      <c r="X37" s="39">
        <f t="shared" si="30"/>
        <v>1562.5</v>
      </c>
      <c r="Y37" s="39"/>
      <c r="Z37" s="39">
        <f t="shared" si="31"/>
        <v>150000</v>
      </c>
      <c r="AA37" s="39"/>
      <c r="AB37" s="39">
        <f>0</f>
        <v>0</v>
      </c>
      <c r="AC37" s="39"/>
      <c r="AE37" s="45">
        <v>13</v>
      </c>
      <c r="AF37" s="45"/>
      <c r="AG37" s="47">
        <f t="shared" si="26"/>
        <v>84931.203481145625</v>
      </c>
      <c r="AH37" s="47"/>
      <c r="AI37" s="47">
        <f t="shared" si="17"/>
        <v>6266.62525685537</v>
      </c>
      <c r="AJ37" s="47"/>
      <c r="AK37" s="47">
        <f t="shared" si="18"/>
        <v>884.70003626193352</v>
      </c>
      <c r="AL37" s="47"/>
      <c r="AM37" s="47">
        <f t="shared" si="19"/>
        <v>7151.3252931173038</v>
      </c>
      <c r="AN37" s="47"/>
      <c r="AO37" s="47">
        <f t="shared" si="32"/>
        <v>78664.57822429025</v>
      </c>
      <c r="AP37" s="47"/>
      <c r="AQ37" s="47">
        <f>0</f>
        <v>0</v>
      </c>
      <c r="AR37" s="47"/>
      <c r="AS37" s="8"/>
      <c r="AT37" s="54">
        <v>13</v>
      </c>
      <c r="AU37" s="54"/>
      <c r="AV37" s="56">
        <f t="shared" si="27"/>
        <v>79657.254149743138</v>
      </c>
      <c r="AW37" s="56"/>
      <c r="AX37" s="56">
        <f t="shared" si="20"/>
        <v>6266.333171265077</v>
      </c>
      <c r="AY37" s="56"/>
      <c r="AZ37" s="56">
        <f t="shared" si="21"/>
        <v>829.76306405982427</v>
      </c>
      <c r="BA37" s="56"/>
      <c r="BB37" s="56">
        <f t="shared" si="22"/>
        <v>7096.0962353249015</v>
      </c>
      <c r="BC37" s="56"/>
      <c r="BD37" s="56">
        <f t="shared" si="33"/>
        <v>73390.920978478054</v>
      </c>
      <c r="BE37" s="56"/>
      <c r="BF37" s="56">
        <f>0</f>
        <v>0</v>
      </c>
      <c r="BG37" s="56"/>
    </row>
    <row r="38" spans="1:59" x14ac:dyDescent="0.25">
      <c r="A38" s="28">
        <v>14</v>
      </c>
      <c r="B38" s="28"/>
      <c r="C38" s="32">
        <f t="shared" si="23"/>
        <v>68750</v>
      </c>
      <c r="D38" s="32"/>
      <c r="E38" s="32">
        <f>E25</f>
        <v>6250</v>
      </c>
      <c r="F38" s="32"/>
      <c r="G38" s="32">
        <f>C38*E4</f>
        <v>716.14583333333326</v>
      </c>
      <c r="H38" s="32"/>
      <c r="I38" s="32">
        <f t="shared" si="28"/>
        <v>6966.145833333333</v>
      </c>
      <c r="J38" s="32"/>
      <c r="K38" s="32">
        <f t="shared" si="29"/>
        <v>62500</v>
      </c>
      <c r="L38" s="32"/>
      <c r="M38" s="32">
        <f>0</f>
        <v>0</v>
      </c>
      <c r="N38" s="32"/>
      <c r="P38" s="38">
        <v>14</v>
      </c>
      <c r="Q38" s="38"/>
      <c r="R38" s="40">
        <f t="shared" si="24"/>
        <v>150000</v>
      </c>
      <c r="S38" s="40"/>
      <c r="T38" s="40">
        <f>0</f>
        <v>0</v>
      </c>
      <c r="U38" s="40"/>
      <c r="V38" s="40">
        <f t="shared" si="25"/>
        <v>1562.5</v>
      </c>
      <c r="W38" s="40"/>
      <c r="X38" s="40">
        <f t="shared" si="30"/>
        <v>1562.5</v>
      </c>
      <c r="Y38" s="40"/>
      <c r="Z38" s="40">
        <f t="shared" si="31"/>
        <v>150000</v>
      </c>
      <c r="AA38" s="40"/>
      <c r="AB38" s="40">
        <f>0</f>
        <v>0</v>
      </c>
      <c r="AC38" s="40"/>
      <c r="AE38" s="46">
        <v>14</v>
      </c>
      <c r="AF38" s="46"/>
      <c r="AG38" s="48">
        <f t="shared" si="26"/>
        <v>78664.57822429025</v>
      </c>
      <c r="AH38" s="48"/>
      <c r="AI38" s="48">
        <f t="shared" si="17"/>
        <v>6406.3955750842515</v>
      </c>
      <c r="AJ38" s="48"/>
      <c r="AK38" s="48">
        <f t="shared" si="18"/>
        <v>819.42268983635677</v>
      </c>
      <c r="AL38" s="48"/>
      <c r="AM38" s="48">
        <f t="shared" si="19"/>
        <v>7225.8182649206083</v>
      </c>
      <c r="AN38" s="48"/>
      <c r="AO38" s="48">
        <f t="shared" si="32"/>
        <v>72258.182649205992</v>
      </c>
      <c r="AP38" s="48"/>
      <c r="AQ38" s="48">
        <f>0</f>
        <v>0</v>
      </c>
      <c r="AR38" s="48"/>
      <c r="AS38" s="8"/>
      <c r="AT38" s="55">
        <v>14</v>
      </c>
      <c r="AU38" s="55"/>
      <c r="AV38" s="57">
        <f t="shared" si="27"/>
        <v>73390.920978478054</v>
      </c>
      <c r="AW38" s="57"/>
      <c r="AX38" s="57">
        <f t="shared" si="20"/>
        <v>6331.6074751324213</v>
      </c>
      <c r="AY38" s="57"/>
      <c r="AZ38" s="57">
        <f t="shared" si="21"/>
        <v>764.48876019247973</v>
      </c>
      <c r="BA38" s="57"/>
      <c r="BB38" s="57">
        <f t="shared" si="22"/>
        <v>7096.0962353249015</v>
      </c>
      <c r="BC38" s="57"/>
      <c r="BD38" s="57">
        <f t="shared" si="33"/>
        <v>67059.313503345635</v>
      </c>
      <c r="BE38" s="57"/>
      <c r="BF38" s="57">
        <f>0</f>
        <v>0</v>
      </c>
      <c r="BG38" s="57"/>
    </row>
    <row r="39" spans="1:59" x14ac:dyDescent="0.25">
      <c r="A39" s="27">
        <v>15</v>
      </c>
      <c r="B39" s="27"/>
      <c r="C39" s="31">
        <f t="shared" si="23"/>
        <v>62500</v>
      </c>
      <c r="D39" s="31"/>
      <c r="E39" s="31">
        <f>E25</f>
        <v>6250</v>
      </c>
      <c r="F39" s="31"/>
      <c r="G39" s="31">
        <f>C39*E4</f>
        <v>651.04166666666663</v>
      </c>
      <c r="H39" s="31"/>
      <c r="I39" s="31">
        <f t="shared" si="28"/>
        <v>6901.041666666667</v>
      </c>
      <c r="J39" s="31"/>
      <c r="K39" s="31">
        <f t="shared" si="29"/>
        <v>56250</v>
      </c>
      <c r="L39" s="31"/>
      <c r="M39" s="31">
        <f>0</f>
        <v>0</v>
      </c>
      <c r="N39" s="31"/>
      <c r="P39" s="37">
        <v>15</v>
      </c>
      <c r="Q39" s="37"/>
      <c r="R39" s="39">
        <f t="shared" si="24"/>
        <v>150000</v>
      </c>
      <c r="S39" s="39"/>
      <c r="T39" s="39">
        <f>0</f>
        <v>0</v>
      </c>
      <c r="U39" s="39"/>
      <c r="V39" s="39">
        <f t="shared" si="25"/>
        <v>1562.5</v>
      </c>
      <c r="W39" s="39"/>
      <c r="X39" s="39">
        <f t="shared" si="30"/>
        <v>1562.5</v>
      </c>
      <c r="Y39" s="39"/>
      <c r="Z39" s="39">
        <f t="shared" si="31"/>
        <v>150000</v>
      </c>
      <c r="AA39" s="39"/>
      <c r="AB39" s="39">
        <f>0</f>
        <v>0</v>
      </c>
      <c r="AC39" s="39"/>
      <c r="AE39" s="45">
        <v>15</v>
      </c>
      <c r="AF39" s="45"/>
      <c r="AG39" s="47">
        <f t="shared" si="26"/>
        <v>72258.182649205992</v>
      </c>
      <c r="AH39" s="47"/>
      <c r="AI39" s="47">
        <f t="shared" si="17"/>
        <v>6548.3978025843044</v>
      </c>
      <c r="AJ39" s="47"/>
      <c r="AK39" s="47">
        <f t="shared" si="18"/>
        <v>752.68940259589567</v>
      </c>
      <c r="AL39" s="47"/>
      <c r="AM39" s="47">
        <f t="shared" si="19"/>
        <v>7301.0872051801998</v>
      </c>
      <c r="AN39" s="47"/>
      <c r="AO39" s="47">
        <f t="shared" si="32"/>
        <v>65709.784846621682</v>
      </c>
      <c r="AP39" s="47"/>
      <c r="AQ39" s="47">
        <f>0</f>
        <v>0</v>
      </c>
      <c r="AR39" s="47"/>
      <c r="AS39" s="8"/>
      <c r="AT39" s="54">
        <v>15</v>
      </c>
      <c r="AU39" s="54"/>
      <c r="AV39" s="56">
        <f t="shared" si="27"/>
        <v>67059.313503345635</v>
      </c>
      <c r="AW39" s="56"/>
      <c r="AX39" s="56">
        <f t="shared" si="20"/>
        <v>6397.561719665051</v>
      </c>
      <c r="AY39" s="56"/>
      <c r="AZ39" s="56">
        <f t="shared" si="21"/>
        <v>698.53451565985029</v>
      </c>
      <c r="BA39" s="56"/>
      <c r="BB39" s="56">
        <f t="shared" si="22"/>
        <v>7096.0962353249015</v>
      </c>
      <c r="BC39" s="56"/>
      <c r="BD39" s="56">
        <f t="shared" si="33"/>
        <v>60661.751783680586</v>
      </c>
      <c r="BE39" s="56"/>
      <c r="BF39" s="56">
        <f>0</f>
        <v>0</v>
      </c>
      <c r="BG39" s="56"/>
    </row>
    <row r="40" spans="1:59" x14ac:dyDescent="0.25">
      <c r="A40" s="28">
        <v>16</v>
      </c>
      <c r="B40" s="28"/>
      <c r="C40" s="32">
        <f t="shared" si="23"/>
        <v>56250</v>
      </c>
      <c r="D40" s="32"/>
      <c r="E40" s="32">
        <f>E25</f>
        <v>6250</v>
      </c>
      <c r="F40" s="32"/>
      <c r="G40" s="32">
        <f>C40*E4</f>
        <v>585.9375</v>
      </c>
      <c r="H40" s="32"/>
      <c r="I40" s="32">
        <f t="shared" si="28"/>
        <v>6835.9375</v>
      </c>
      <c r="J40" s="32"/>
      <c r="K40" s="32">
        <f t="shared" si="29"/>
        <v>50000</v>
      </c>
      <c r="L40" s="32"/>
      <c r="M40" s="32">
        <f>0</f>
        <v>0</v>
      </c>
      <c r="N40" s="32"/>
      <c r="P40" s="38">
        <v>16</v>
      </c>
      <c r="Q40" s="38"/>
      <c r="R40" s="40">
        <f t="shared" si="24"/>
        <v>150000</v>
      </c>
      <c r="S40" s="40"/>
      <c r="T40" s="40">
        <f>0</f>
        <v>0</v>
      </c>
      <c r="U40" s="40"/>
      <c r="V40" s="40">
        <f t="shared" si="25"/>
        <v>1562.5</v>
      </c>
      <c r="W40" s="40"/>
      <c r="X40" s="40">
        <f t="shared" si="30"/>
        <v>1562.5</v>
      </c>
      <c r="Y40" s="40"/>
      <c r="Z40" s="40">
        <f t="shared" si="31"/>
        <v>150000</v>
      </c>
      <c r="AA40" s="40"/>
      <c r="AB40" s="40">
        <f>0</f>
        <v>0</v>
      </c>
      <c r="AC40" s="40"/>
      <c r="AE40" s="46">
        <v>16</v>
      </c>
      <c r="AF40" s="46"/>
      <c r="AG40" s="48">
        <f t="shared" si="26"/>
        <v>65709.784846621682</v>
      </c>
      <c r="AH40" s="48"/>
      <c r="AI40" s="48">
        <f t="shared" si="17"/>
        <v>6692.6632714151838</v>
      </c>
      <c r="AJ40" s="48"/>
      <c r="AK40" s="48">
        <f t="shared" si="18"/>
        <v>684.47692548564248</v>
      </c>
      <c r="AL40" s="48"/>
      <c r="AM40" s="48">
        <f t="shared" si="19"/>
        <v>7377.1401969008266</v>
      </c>
      <c r="AN40" s="48"/>
      <c r="AO40" s="48">
        <f t="shared" si="32"/>
        <v>59017.121575206496</v>
      </c>
      <c r="AP40" s="48"/>
      <c r="AQ40" s="48">
        <f>0</f>
        <v>0</v>
      </c>
      <c r="AR40" s="48"/>
      <c r="AS40" s="8"/>
      <c r="AT40" s="55">
        <v>16</v>
      </c>
      <c r="AU40" s="55"/>
      <c r="AV40" s="57">
        <f t="shared" si="27"/>
        <v>60661.751783680586</v>
      </c>
      <c r="AW40" s="57"/>
      <c r="AX40" s="57">
        <f t="shared" si="20"/>
        <v>6464.2029875782291</v>
      </c>
      <c r="AY40" s="57"/>
      <c r="AZ40" s="57">
        <f t="shared" si="21"/>
        <v>631.89324774667273</v>
      </c>
      <c r="BA40" s="57"/>
      <c r="BB40" s="57">
        <f t="shared" si="22"/>
        <v>7096.0962353249015</v>
      </c>
      <c r="BC40" s="57"/>
      <c r="BD40" s="57">
        <f t="shared" si="33"/>
        <v>54197.548796102354</v>
      </c>
      <c r="BE40" s="57"/>
      <c r="BF40" s="57">
        <f>0</f>
        <v>0</v>
      </c>
      <c r="BG40" s="57"/>
    </row>
    <row r="41" spans="1:59" x14ac:dyDescent="0.25">
      <c r="A41" s="27">
        <v>17</v>
      </c>
      <c r="B41" s="27"/>
      <c r="C41" s="31">
        <f t="shared" si="23"/>
        <v>50000</v>
      </c>
      <c r="D41" s="31"/>
      <c r="E41" s="31">
        <f>E25</f>
        <v>6250</v>
      </c>
      <c r="F41" s="31"/>
      <c r="G41" s="31">
        <f>C41*E4</f>
        <v>520.83333333333326</v>
      </c>
      <c r="H41" s="31"/>
      <c r="I41" s="31">
        <f t="shared" si="28"/>
        <v>6770.833333333333</v>
      </c>
      <c r="J41" s="31"/>
      <c r="K41" s="31">
        <f t="shared" si="29"/>
        <v>43750</v>
      </c>
      <c r="L41" s="31"/>
      <c r="M41" s="31">
        <f>0</f>
        <v>0</v>
      </c>
      <c r="N41" s="31"/>
      <c r="P41" s="37">
        <v>17</v>
      </c>
      <c r="Q41" s="37"/>
      <c r="R41" s="39">
        <f t="shared" si="24"/>
        <v>150000</v>
      </c>
      <c r="S41" s="39"/>
      <c r="T41" s="39">
        <f>0</f>
        <v>0</v>
      </c>
      <c r="U41" s="39"/>
      <c r="V41" s="39">
        <f t="shared" si="25"/>
        <v>1562.5</v>
      </c>
      <c r="W41" s="39"/>
      <c r="X41" s="39">
        <f t="shared" si="30"/>
        <v>1562.5</v>
      </c>
      <c r="Y41" s="39"/>
      <c r="Z41" s="39">
        <f t="shared" si="31"/>
        <v>150000</v>
      </c>
      <c r="AA41" s="39"/>
      <c r="AB41" s="39">
        <f>0</f>
        <v>0</v>
      </c>
      <c r="AC41" s="39"/>
      <c r="AE41" s="45">
        <v>17</v>
      </c>
      <c r="AF41" s="45"/>
      <c r="AG41" s="47">
        <f t="shared" si="26"/>
        <v>59017.121575206496</v>
      </c>
      <c r="AH41" s="47"/>
      <c r="AI41" s="47">
        <f t="shared" si="17"/>
        <v>6839.2237242101428</v>
      </c>
      <c r="AJ41" s="47"/>
      <c r="AK41" s="47">
        <f t="shared" si="18"/>
        <v>614.76168307506759</v>
      </c>
      <c r="AL41" s="47"/>
      <c r="AM41" s="47">
        <f t="shared" si="19"/>
        <v>7453.9854072852104</v>
      </c>
      <c r="AN41" s="47"/>
      <c r="AO41" s="47">
        <f t="shared" si="32"/>
        <v>52177.897850996356</v>
      </c>
      <c r="AP41" s="47"/>
      <c r="AQ41" s="47">
        <f>0</f>
        <v>0</v>
      </c>
      <c r="AR41" s="47"/>
      <c r="AS41" s="8"/>
      <c r="AT41" s="54">
        <v>17</v>
      </c>
      <c r="AU41" s="54"/>
      <c r="AV41" s="56">
        <f t="shared" si="27"/>
        <v>54197.548796102354</v>
      </c>
      <c r="AW41" s="56"/>
      <c r="AX41" s="56">
        <f t="shared" si="20"/>
        <v>6531.5384353655018</v>
      </c>
      <c r="AY41" s="56"/>
      <c r="AZ41" s="56">
        <f t="shared" si="21"/>
        <v>564.55779995939952</v>
      </c>
      <c r="BA41" s="56"/>
      <c r="BB41" s="56">
        <f t="shared" si="22"/>
        <v>7096.0962353249015</v>
      </c>
      <c r="BC41" s="56"/>
      <c r="BD41" s="56">
        <f t="shared" si="33"/>
        <v>47666.010360736851</v>
      </c>
      <c r="BE41" s="56"/>
      <c r="BF41" s="56">
        <f>0</f>
        <v>0</v>
      </c>
      <c r="BG41" s="56"/>
    </row>
    <row r="42" spans="1:59" x14ac:dyDescent="0.25">
      <c r="A42" s="28">
        <v>18</v>
      </c>
      <c r="B42" s="28"/>
      <c r="C42" s="32">
        <f t="shared" si="23"/>
        <v>43750</v>
      </c>
      <c r="D42" s="32"/>
      <c r="E42" s="32">
        <f>E25</f>
        <v>6250</v>
      </c>
      <c r="F42" s="32"/>
      <c r="G42" s="32">
        <f>C42*E4</f>
        <v>455.72916666666663</v>
      </c>
      <c r="H42" s="32"/>
      <c r="I42" s="32">
        <f t="shared" si="28"/>
        <v>6705.729166666667</v>
      </c>
      <c r="J42" s="32"/>
      <c r="K42" s="32">
        <f t="shared" si="29"/>
        <v>37500</v>
      </c>
      <c r="L42" s="32"/>
      <c r="M42" s="32">
        <f>0</f>
        <v>0</v>
      </c>
      <c r="N42" s="32"/>
      <c r="P42" s="38">
        <v>18</v>
      </c>
      <c r="Q42" s="38"/>
      <c r="R42" s="40">
        <f t="shared" si="24"/>
        <v>150000</v>
      </c>
      <c r="S42" s="40"/>
      <c r="T42" s="40">
        <f>0</f>
        <v>0</v>
      </c>
      <c r="U42" s="40"/>
      <c r="V42" s="40">
        <f t="shared" si="25"/>
        <v>1562.5</v>
      </c>
      <c r="W42" s="40"/>
      <c r="X42" s="40">
        <f t="shared" si="30"/>
        <v>1562.5</v>
      </c>
      <c r="Y42" s="40"/>
      <c r="Z42" s="40">
        <f t="shared" si="31"/>
        <v>150000</v>
      </c>
      <c r="AA42" s="40"/>
      <c r="AB42" s="40">
        <f>0</f>
        <v>0</v>
      </c>
      <c r="AC42" s="40"/>
      <c r="AE42" s="46">
        <v>18</v>
      </c>
      <c r="AF42" s="46"/>
      <c r="AG42" s="48">
        <f t="shared" si="26"/>
        <v>52177.897850996356</v>
      </c>
      <c r="AH42" s="48"/>
      <c r="AI42" s="48">
        <f t="shared" si="17"/>
        <v>6988.111319329887</v>
      </c>
      <c r="AJ42" s="48"/>
      <c r="AK42" s="48">
        <f t="shared" si="18"/>
        <v>543.51976928121201</v>
      </c>
      <c r="AL42" s="48"/>
      <c r="AM42" s="48">
        <f t="shared" si="19"/>
        <v>7531.6310886110987</v>
      </c>
      <c r="AN42" s="48"/>
      <c r="AO42" s="48">
        <f t="shared" si="32"/>
        <v>45189.786531666468</v>
      </c>
      <c r="AP42" s="48"/>
      <c r="AQ42" s="48">
        <f>0</f>
        <v>0</v>
      </c>
      <c r="AR42" s="48"/>
      <c r="AS42" s="8"/>
      <c r="AT42" s="55">
        <v>18</v>
      </c>
      <c r="AU42" s="55"/>
      <c r="AV42" s="57">
        <f t="shared" si="27"/>
        <v>47666.010360736851</v>
      </c>
      <c r="AW42" s="57"/>
      <c r="AX42" s="57">
        <f t="shared" si="20"/>
        <v>6599.5752940672264</v>
      </c>
      <c r="AY42" s="57"/>
      <c r="AZ42" s="57">
        <f t="shared" si="21"/>
        <v>496.52094125767553</v>
      </c>
      <c r="BA42" s="57"/>
      <c r="BB42" s="57">
        <f t="shared" si="22"/>
        <v>7096.0962353249015</v>
      </c>
      <c r="BC42" s="57"/>
      <c r="BD42" s="57">
        <f t="shared" si="33"/>
        <v>41066.435066669626</v>
      </c>
      <c r="BE42" s="57"/>
      <c r="BF42" s="57">
        <f>0</f>
        <v>0</v>
      </c>
      <c r="BG42" s="57"/>
    </row>
    <row r="43" spans="1:59" x14ac:dyDescent="0.25">
      <c r="A43" s="27">
        <v>19</v>
      </c>
      <c r="B43" s="27"/>
      <c r="C43" s="31">
        <f t="shared" si="23"/>
        <v>37500</v>
      </c>
      <c r="D43" s="31"/>
      <c r="E43" s="31">
        <f>E25</f>
        <v>6250</v>
      </c>
      <c r="F43" s="31"/>
      <c r="G43" s="31">
        <f>C43*E4</f>
        <v>390.625</v>
      </c>
      <c r="H43" s="31"/>
      <c r="I43" s="31">
        <f t="shared" si="28"/>
        <v>6640.625</v>
      </c>
      <c r="J43" s="31"/>
      <c r="K43" s="31">
        <f t="shared" si="29"/>
        <v>31250</v>
      </c>
      <c r="L43" s="31"/>
      <c r="M43" s="31">
        <f>0</f>
        <v>0</v>
      </c>
      <c r="N43" s="31"/>
      <c r="P43" s="37">
        <v>19</v>
      </c>
      <c r="Q43" s="37"/>
      <c r="R43" s="39">
        <f t="shared" si="24"/>
        <v>150000</v>
      </c>
      <c r="S43" s="39"/>
      <c r="T43" s="39">
        <f>0</f>
        <v>0</v>
      </c>
      <c r="U43" s="39"/>
      <c r="V43" s="39">
        <f t="shared" si="25"/>
        <v>1562.5</v>
      </c>
      <c r="W43" s="39"/>
      <c r="X43" s="39">
        <f t="shared" si="30"/>
        <v>1562.5</v>
      </c>
      <c r="Y43" s="39"/>
      <c r="Z43" s="39">
        <f t="shared" si="31"/>
        <v>150000</v>
      </c>
      <c r="AA43" s="39"/>
      <c r="AB43" s="39">
        <f>0</f>
        <v>0</v>
      </c>
      <c r="AC43" s="39"/>
      <c r="AE43" s="45">
        <v>19</v>
      </c>
      <c r="AF43" s="45"/>
      <c r="AG43" s="47">
        <f t="shared" si="26"/>
        <v>45189.786531666468</v>
      </c>
      <c r="AH43" s="47"/>
      <c r="AI43" s="47">
        <f t="shared" si="17"/>
        <v>7139.3586360792715</v>
      </c>
      <c r="AJ43" s="47"/>
      <c r="AK43" s="47">
        <f t="shared" si="18"/>
        <v>470.72694303819236</v>
      </c>
      <c r="AL43" s="47"/>
      <c r="AM43" s="47">
        <f t="shared" si="19"/>
        <v>7610.0855791174636</v>
      </c>
      <c r="AN43" s="47"/>
      <c r="AO43" s="47">
        <f t="shared" si="32"/>
        <v>38050.4278955872</v>
      </c>
      <c r="AP43" s="47"/>
      <c r="AQ43" s="47">
        <f>0</f>
        <v>0</v>
      </c>
      <c r="AR43" s="47"/>
      <c r="AS43" s="8"/>
      <c r="AT43" s="54">
        <v>19</v>
      </c>
      <c r="AU43" s="54"/>
      <c r="AV43" s="56">
        <f t="shared" si="27"/>
        <v>41066.435066669626</v>
      </c>
      <c r="AW43" s="56"/>
      <c r="AX43" s="56">
        <f t="shared" si="20"/>
        <v>6668.3208700470932</v>
      </c>
      <c r="AY43" s="56"/>
      <c r="AZ43" s="56">
        <f t="shared" si="21"/>
        <v>427.77536527780859</v>
      </c>
      <c r="BA43" s="56"/>
      <c r="BB43" s="56">
        <f t="shared" si="22"/>
        <v>7096.0962353249015</v>
      </c>
      <c r="BC43" s="56"/>
      <c r="BD43" s="56">
        <f t="shared" si="33"/>
        <v>34398.114196622533</v>
      </c>
      <c r="BE43" s="56"/>
      <c r="BF43" s="56">
        <f>0</f>
        <v>0</v>
      </c>
      <c r="BG43" s="56"/>
    </row>
    <row r="44" spans="1:59" x14ac:dyDescent="0.25">
      <c r="A44" s="28">
        <v>20</v>
      </c>
      <c r="B44" s="28"/>
      <c r="C44" s="32">
        <f t="shared" si="23"/>
        <v>31250</v>
      </c>
      <c r="D44" s="32"/>
      <c r="E44" s="32">
        <f>E25</f>
        <v>6250</v>
      </c>
      <c r="F44" s="32"/>
      <c r="G44" s="32">
        <f>C44*E4</f>
        <v>325.52083333333331</v>
      </c>
      <c r="H44" s="32"/>
      <c r="I44" s="32">
        <f t="shared" si="28"/>
        <v>6575.520833333333</v>
      </c>
      <c r="J44" s="32"/>
      <c r="K44" s="32">
        <f t="shared" si="29"/>
        <v>25000</v>
      </c>
      <c r="L44" s="32"/>
      <c r="M44" s="32">
        <f>0</f>
        <v>0</v>
      </c>
      <c r="N44" s="32"/>
      <c r="P44" s="38">
        <v>20</v>
      </c>
      <c r="Q44" s="38"/>
      <c r="R44" s="40">
        <f t="shared" si="24"/>
        <v>150000</v>
      </c>
      <c r="S44" s="40"/>
      <c r="T44" s="40">
        <f>0</f>
        <v>0</v>
      </c>
      <c r="U44" s="40"/>
      <c r="V44" s="40">
        <f t="shared" si="25"/>
        <v>1562.5</v>
      </c>
      <c r="W44" s="40"/>
      <c r="X44" s="40">
        <f t="shared" si="30"/>
        <v>1562.5</v>
      </c>
      <c r="Y44" s="40"/>
      <c r="Z44" s="40">
        <f t="shared" si="31"/>
        <v>150000</v>
      </c>
      <c r="AA44" s="40"/>
      <c r="AB44" s="40">
        <f>0</f>
        <v>0</v>
      </c>
      <c r="AC44" s="40"/>
      <c r="AE44" s="46">
        <v>20</v>
      </c>
      <c r="AF44" s="46"/>
      <c r="AG44" s="48">
        <f t="shared" si="26"/>
        <v>38050.4278955872</v>
      </c>
      <c r="AH44" s="48"/>
      <c r="AI44" s="48">
        <f t="shared" si="17"/>
        <v>7292.9986799875714</v>
      </c>
      <c r="AJ44" s="48"/>
      <c r="AK44" s="48">
        <f t="shared" si="18"/>
        <v>396.35862391236662</v>
      </c>
      <c r="AL44" s="48"/>
      <c r="AM44" s="48">
        <f t="shared" si="19"/>
        <v>7689.3573038999384</v>
      </c>
      <c r="AN44" s="48"/>
      <c r="AO44" s="48">
        <f t="shared" si="32"/>
        <v>30757.42921559963</v>
      </c>
      <c r="AP44" s="48"/>
      <c r="AQ44" s="48">
        <f>0</f>
        <v>0</v>
      </c>
      <c r="AR44" s="48"/>
      <c r="AS44" s="8"/>
      <c r="AT44" s="55">
        <v>20</v>
      </c>
      <c r="AU44" s="55"/>
      <c r="AV44" s="57">
        <f t="shared" si="27"/>
        <v>34398.114196622533</v>
      </c>
      <c r="AW44" s="57"/>
      <c r="AX44" s="57">
        <f t="shared" si="20"/>
        <v>6737.7825457767503</v>
      </c>
      <c r="AY44" s="57"/>
      <c r="AZ44" s="57">
        <f t="shared" si="21"/>
        <v>358.31368954815139</v>
      </c>
      <c r="BA44" s="57"/>
      <c r="BB44" s="57">
        <f t="shared" si="22"/>
        <v>7096.0962353249015</v>
      </c>
      <c r="BC44" s="57"/>
      <c r="BD44" s="57">
        <f t="shared" si="33"/>
        <v>27660.331650845783</v>
      </c>
      <c r="BE44" s="57"/>
      <c r="BF44" s="57">
        <f>0</f>
        <v>0</v>
      </c>
      <c r="BG44" s="57"/>
    </row>
    <row r="45" spans="1:59" x14ac:dyDescent="0.25">
      <c r="A45" s="27">
        <v>21</v>
      </c>
      <c r="B45" s="27"/>
      <c r="C45" s="31">
        <f t="shared" si="23"/>
        <v>25000</v>
      </c>
      <c r="D45" s="31"/>
      <c r="E45" s="31">
        <f>E25</f>
        <v>6250</v>
      </c>
      <c r="F45" s="31"/>
      <c r="G45" s="31">
        <f>C45*E4</f>
        <v>260.41666666666663</v>
      </c>
      <c r="H45" s="31"/>
      <c r="I45" s="31">
        <f t="shared" si="28"/>
        <v>6510.416666666667</v>
      </c>
      <c r="J45" s="31"/>
      <c r="K45" s="31">
        <f t="shared" si="29"/>
        <v>18750</v>
      </c>
      <c r="L45" s="31"/>
      <c r="M45" s="31">
        <f>0</f>
        <v>0</v>
      </c>
      <c r="N45" s="31"/>
      <c r="P45" s="37">
        <v>21</v>
      </c>
      <c r="Q45" s="37"/>
      <c r="R45" s="39">
        <f t="shared" si="24"/>
        <v>150000</v>
      </c>
      <c r="S45" s="39"/>
      <c r="T45" s="39">
        <f>0</f>
        <v>0</v>
      </c>
      <c r="U45" s="39"/>
      <c r="V45" s="39">
        <f t="shared" si="25"/>
        <v>1562.5</v>
      </c>
      <c r="W45" s="39"/>
      <c r="X45" s="39">
        <f t="shared" si="30"/>
        <v>1562.5</v>
      </c>
      <c r="Y45" s="39"/>
      <c r="Z45" s="39">
        <f t="shared" si="31"/>
        <v>150000</v>
      </c>
      <c r="AA45" s="39"/>
      <c r="AB45" s="39">
        <f>0</f>
        <v>0</v>
      </c>
      <c r="AC45" s="39"/>
      <c r="AE45" s="45">
        <v>21</v>
      </c>
      <c r="AF45" s="45"/>
      <c r="AG45" s="47">
        <f t="shared" si="26"/>
        <v>30757.42921559963</v>
      </c>
      <c r="AH45" s="47"/>
      <c r="AI45" s="47">
        <f t="shared" si="17"/>
        <v>7449.0648881530678</v>
      </c>
      <c r="AJ45" s="47"/>
      <c r="AK45" s="47">
        <f t="shared" si="18"/>
        <v>320.38988766249611</v>
      </c>
      <c r="AL45" s="47"/>
      <c r="AM45" s="47">
        <f t="shared" si="19"/>
        <v>7769.4547758155641</v>
      </c>
      <c r="AN45" s="47"/>
      <c r="AO45" s="47">
        <f t="shared" si="32"/>
        <v>23308.364327446561</v>
      </c>
      <c r="AP45" s="47"/>
      <c r="AQ45" s="47">
        <f>0</f>
        <v>0</v>
      </c>
      <c r="AR45" s="47"/>
      <c r="AS45" s="8"/>
      <c r="AT45" s="54">
        <v>21</v>
      </c>
      <c r="AU45" s="54"/>
      <c r="AV45" s="56">
        <f t="shared" si="27"/>
        <v>27660.331650845783</v>
      </c>
      <c r="AW45" s="56"/>
      <c r="AX45" s="56">
        <f t="shared" si="20"/>
        <v>6807.9677806285908</v>
      </c>
      <c r="AY45" s="56"/>
      <c r="AZ45" s="56">
        <f t="shared" si="21"/>
        <v>288.1284546963102</v>
      </c>
      <c r="BA45" s="56"/>
      <c r="BB45" s="56">
        <f t="shared" si="22"/>
        <v>7096.0962353249015</v>
      </c>
      <c r="BC45" s="56"/>
      <c r="BD45" s="56">
        <f t="shared" si="33"/>
        <v>20852.363870217192</v>
      </c>
      <c r="BE45" s="56"/>
      <c r="BF45" s="56">
        <f>0</f>
        <v>0</v>
      </c>
      <c r="BG45" s="56"/>
    </row>
    <row r="46" spans="1:59" x14ac:dyDescent="0.25">
      <c r="A46" s="28">
        <v>22</v>
      </c>
      <c r="B46" s="28"/>
      <c r="C46" s="32">
        <f t="shared" si="23"/>
        <v>18750</v>
      </c>
      <c r="D46" s="32"/>
      <c r="E46" s="32">
        <f>E25</f>
        <v>6250</v>
      </c>
      <c r="F46" s="32"/>
      <c r="G46" s="32">
        <f>C46*E4</f>
        <v>195.3125</v>
      </c>
      <c r="H46" s="32"/>
      <c r="I46" s="32">
        <f t="shared" si="28"/>
        <v>6445.3125</v>
      </c>
      <c r="J46" s="32"/>
      <c r="K46" s="32">
        <f t="shared" si="29"/>
        <v>12500</v>
      </c>
      <c r="L46" s="32"/>
      <c r="M46" s="32">
        <v>0</v>
      </c>
      <c r="N46" s="32"/>
      <c r="P46" s="38">
        <v>22</v>
      </c>
      <c r="Q46" s="38"/>
      <c r="R46" s="40">
        <f t="shared" si="24"/>
        <v>150000</v>
      </c>
      <c r="S46" s="40"/>
      <c r="T46" s="40">
        <f>0</f>
        <v>0</v>
      </c>
      <c r="U46" s="40"/>
      <c r="V46" s="40">
        <f t="shared" si="25"/>
        <v>1562.5</v>
      </c>
      <c r="W46" s="40"/>
      <c r="X46" s="40">
        <f t="shared" si="30"/>
        <v>1562.5</v>
      </c>
      <c r="Y46" s="40"/>
      <c r="Z46" s="40">
        <f t="shared" si="31"/>
        <v>150000</v>
      </c>
      <c r="AA46" s="40"/>
      <c r="AB46" s="40">
        <f>0</f>
        <v>0</v>
      </c>
      <c r="AC46" s="40"/>
      <c r="AE46" s="46">
        <v>22</v>
      </c>
      <c r="AF46" s="46"/>
      <c r="AG46" s="48">
        <f t="shared" si="26"/>
        <v>23308.364327446561</v>
      </c>
      <c r="AH46" s="48"/>
      <c r="AI46" s="48">
        <f t="shared" si="17"/>
        <v>7607.5911346527409</v>
      </c>
      <c r="AJ46" s="48"/>
      <c r="AK46" s="48">
        <f t="shared" si="18"/>
        <v>242.79546174423501</v>
      </c>
      <c r="AL46" s="48"/>
      <c r="AM46" s="48">
        <f t="shared" si="19"/>
        <v>7850.3865963969756</v>
      </c>
      <c r="AN46" s="48"/>
      <c r="AO46" s="48">
        <f t="shared" si="32"/>
        <v>15700.77319279382</v>
      </c>
      <c r="AP46" s="48"/>
      <c r="AQ46" s="48">
        <f>0</f>
        <v>0</v>
      </c>
      <c r="AR46" s="48"/>
      <c r="AS46" s="8"/>
      <c r="AT46" s="55">
        <v>22</v>
      </c>
      <c r="AU46" s="55"/>
      <c r="AV46" s="57">
        <f t="shared" si="27"/>
        <v>20852.363870217192</v>
      </c>
      <c r="AW46" s="57"/>
      <c r="AX46" s="57">
        <f t="shared" si="20"/>
        <v>6878.8841116768053</v>
      </c>
      <c r="AY46" s="57"/>
      <c r="AZ46" s="57">
        <f t="shared" si="21"/>
        <v>217.21212364809574</v>
      </c>
      <c r="BA46" s="57"/>
      <c r="BB46" s="57">
        <f t="shared" si="22"/>
        <v>7096.0962353249015</v>
      </c>
      <c r="BC46" s="57"/>
      <c r="BD46" s="57">
        <f t="shared" si="33"/>
        <v>13973.479758540387</v>
      </c>
      <c r="BE46" s="57"/>
      <c r="BF46" s="57">
        <f>0</f>
        <v>0</v>
      </c>
      <c r="BG46" s="57"/>
    </row>
    <row r="47" spans="1:59" x14ac:dyDescent="0.25">
      <c r="A47" s="27">
        <v>23</v>
      </c>
      <c r="B47" s="27"/>
      <c r="C47" s="31">
        <f t="shared" si="23"/>
        <v>12500</v>
      </c>
      <c r="D47" s="31"/>
      <c r="E47" s="31">
        <f>E25</f>
        <v>6250</v>
      </c>
      <c r="F47" s="31"/>
      <c r="G47" s="31">
        <f>C47*E4</f>
        <v>130.20833333333331</v>
      </c>
      <c r="H47" s="31"/>
      <c r="I47" s="31">
        <f t="shared" si="28"/>
        <v>6380.208333333333</v>
      </c>
      <c r="J47" s="31"/>
      <c r="K47" s="31">
        <f t="shared" si="29"/>
        <v>6250</v>
      </c>
      <c r="L47" s="31"/>
      <c r="M47" s="31">
        <f>0</f>
        <v>0</v>
      </c>
      <c r="N47" s="31"/>
      <c r="P47" s="37">
        <v>23</v>
      </c>
      <c r="Q47" s="37"/>
      <c r="R47" s="39">
        <f t="shared" si="24"/>
        <v>150000</v>
      </c>
      <c r="S47" s="39"/>
      <c r="T47" s="39">
        <f>0</f>
        <v>0</v>
      </c>
      <c r="U47" s="39"/>
      <c r="V47" s="39">
        <f t="shared" si="25"/>
        <v>1562.5</v>
      </c>
      <c r="W47" s="39"/>
      <c r="X47" s="39">
        <f t="shared" si="30"/>
        <v>1562.5</v>
      </c>
      <c r="Y47" s="39"/>
      <c r="Z47" s="39">
        <f t="shared" si="31"/>
        <v>150000</v>
      </c>
      <c r="AA47" s="39"/>
      <c r="AB47" s="39">
        <f>0</f>
        <v>0</v>
      </c>
      <c r="AC47" s="39"/>
      <c r="AE47" s="45">
        <v>23</v>
      </c>
      <c r="AF47" s="45"/>
      <c r="AG47" s="47">
        <f t="shared" si="26"/>
        <v>15700.77319279382</v>
      </c>
      <c r="AH47" s="47"/>
      <c r="AI47" s="47">
        <f t="shared" si="17"/>
        <v>7768.6117360178423</v>
      </c>
      <c r="AJ47" s="47"/>
      <c r="AK47" s="47">
        <f t="shared" si="18"/>
        <v>163.54972075826896</v>
      </c>
      <c r="AL47" s="47"/>
      <c r="AM47" s="47">
        <f t="shared" si="19"/>
        <v>7932.1614567761117</v>
      </c>
      <c r="AN47" s="47"/>
      <c r="AO47" s="47">
        <f t="shared" si="32"/>
        <v>7932.161456775978</v>
      </c>
      <c r="AP47" s="47"/>
      <c r="AQ47" s="47">
        <f>0</f>
        <v>0</v>
      </c>
      <c r="AR47" s="47"/>
      <c r="AS47" s="8"/>
      <c r="AT47" s="54">
        <v>23</v>
      </c>
      <c r="AU47" s="54"/>
      <c r="AV47" s="56">
        <f t="shared" si="27"/>
        <v>13973.479758540387</v>
      </c>
      <c r="AW47" s="56"/>
      <c r="AX47" s="56">
        <f t="shared" si="20"/>
        <v>6950.5391545067723</v>
      </c>
      <c r="AY47" s="56"/>
      <c r="AZ47" s="56">
        <f t="shared" si="21"/>
        <v>145.55708081812901</v>
      </c>
      <c r="BA47" s="56"/>
      <c r="BB47" s="56">
        <f t="shared" si="22"/>
        <v>7096.0962353249015</v>
      </c>
      <c r="BC47" s="56"/>
      <c r="BD47" s="56">
        <f t="shared" si="33"/>
        <v>7022.9406040336144</v>
      </c>
      <c r="BE47" s="56"/>
      <c r="BF47" s="56">
        <f>0</f>
        <v>0</v>
      </c>
      <c r="BG47" s="56"/>
    </row>
    <row r="48" spans="1:59" x14ac:dyDescent="0.25">
      <c r="A48" s="28">
        <v>24</v>
      </c>
      <c r="B48" s="28"/>
      <c r="C48" s="32">
        <f t="shared" si="23"/>
        <v>6250</v>
      </c>
      <c r="D48" s="32"/>
      <c r="E48" s="32">
        <f>E25</f>
        <v>6250</v>
      </c>
      <c r="F48" s="32"/>
      <c r="G48" s="32">
        <f>C48*E4</f>
        <v>65.104166666666657</v>
      </c>
      <c r="H48" s="32"/>
      <c r="I48" s="32">
        <f t="shared" si="28"/>
        <v>6315.104166666667</v>
      </c>
      <c r="J48" s="32"/>
      <c r="K48" s="32">
        <f t="shared" si="29"/>
        <v>0</v>
      </c>
      <c r="L48" s="32"/>
      <c r="M48" s="32">
        <f>0</f>
        <v>0</v>
      </c>
      <c r="N48" s="32"/>
      <c r="P48" s="38">
        <v>24</v>
      </c>
      <c r="Q48" s="38"/>
      <c r="R48" s="40">
        <f t="shared" si="24"/>
        <v>150000</v>
      </c>
      <c r="S48" s="40"/>
      <c r="T48" s="40">
        <f>C4</f>
        <v>150000</v>
      </c>
      <c r="U48" s="40"/>
      <c r="V48" s="40">
        <f t="shared" si="25"/>
        <v>1562.5</v>
      </c>
      <c r="W48" s="40"/>
      <c r="X48" s="40">
        <f t="shared" si="30"/>
        <v>151562.5</v>
      </c>
      <c r="Y48" s="40"/>
      <c r="Z48" s="40">
        <f t="shared" si="31"/>
        <v>0</v>
      </c>
      <c r="AA48" s="40"/>
      <c r="AB48" s="40">
        <f>0</f>
        <v>0</v>
      </c>
      <c r="AC48" s="40"/>
      <c r="AE48" s="46">
        <v>24</v>
      </c>
      <c r="AF48" s="46"/>
      <c r="AG48" s="48">
        <f t="shared" si="26"/>
        <v>7932.161456775978</v>
      </c>
      <c r="AH48" s="48"/>
      <c r="AI48" s="48">
        <f t="shared" si="17"/>
        <v>7932.1614567761126</v>
      </c>
      <c r="AJ48" s="48"/>
      <c r="AK48" s="48">
        <f t="shared" si="18"/>
        <v>82.626681841416428</v>
      </c>
      <c r="AL48" s="48"/>
      <c r="AM48" s="48">
        <f t="shared" si="19"/>
        <v>8014.7881386175286</v>
      </c>
      <c r="AN48" s="48"/>
      <c r="AO48" s="48">
        <f t="shared" si="32"/>
        <v>-1.3460521586239338E-10</v>
      </c>
      <c r="AP48" s="48"/>
      <c r="AQ48" s="48">
        <f>0</f>
        <v>0</v>
      </c>
      <c r="AR48" s="48"/>
      <c r="AS48" s="8"/>
      <c r="AT48" s="55">
        <v>24</v>
      </c>
      <c r="AU48" s="55"/>
      <c r="AV48" s="57">
        <f t="shared" si="27"/>
        <v>7022.9406040336144</v>
      </c>
      <c r="AW48" s="57"/>
      <c r="AX48" s="57">
        <f t="shared" si="20"/>
        <v>7022.9406040328849</v>
      </c>
      <c r="AY48" s="57"/>
      <c r="AZ48" s="57">
        <f t="shared" si="21"/>
        <v>73.155631292016807</v>
      </c>
      <c r="BA48" s="57"/>
      <c r="BB48" s="57">
        <f t="shared" si="22"/>
        <v>7096.0962353249015</v>
      </c>
      <c r="BC48" s="57"/>
      <c r="BD48" s="57">
        <f t="shared" si="33"/>
        <v>7.2941475082188845E-10</v>
      </c>
      <c r="BE48" s="57"/>
      <c r="BF48" s="57">
        <f>0</f>
        <v>0</v>
      </c>
      <c r="BG48" s="57"/>
    </row>
    <row r="49" spans="1:59" ht="15.75" x14ac:dyDescent="0.3">
      <c r="A49" s="34" t="s">
        <v>38</v>
      </c>
      <c r="B49" s="34"/>
      <c r="C49" s="34"/>
      <c r="D49" s="34"/>
      <c r="E49" s="34"/>
      <c r="F49" s="34"/>
      <c r="G49" s="34"/>
      <c r="H49" s="34"/>
      <c r="I49" s="33">
        <f>I25+I26+I27+I28+I29+I30+I31+I32+I33+I34+I35+I36+I37+I38+I39+I40+I41+I42+I43+I44+I45+I46+I47+I48</f>
        <v>169531.25</v>
      </c>
      <c r="J49" s="27"/>
      <c r="K49" s="5"/>
      <c r="L49" s="27"/>
      <c r="M49" s="27"/>
      <c r="N49" s="27"/>
      <c r="P49" s="42" t="s">
        <v>38</v>
      </c>
      <c r="Q49" s="42"/>
      <c r="R49" s="42"/>
      <c r="S49" s="42"/>
      <c r="T49" s="42"/>
      <c r="U49" s="42"/>
      <c r="V49" s="42"/>
      <c r="W49" s="42"/>
      <c r="X49" s="41">
        <f>X25+X26+X27+X28+X29+X30+X31+X32+X33+X34+X35+X36+X37+X38+X39+X40+X41+X42+X43+X44+X45+X46+X47+X48</f>
        <v>185937.50010850694</v>
      </c>
      <c r="Y49" s="37"/>
      <c r="Z49" s="6"/>
      <c r="AA49" s="37"/>
      <c r="AB49" s="37"/>
      <c r="AC49" s="37"/>
      <c r="AE49" s="51" t="s">
        <v>38</v>
      </c>
      <c r="AF49" s="51"/>
      <c r="AG49" s="51"/>
      <c r="AH49" s="51"/>
      <c r="AI49" s="51"/>
      <c r="AJ49" s="51"/>
      <c r="AK49" s="51"/>
      <c r="AL49" s="51"/>
      <c r="AM49" s="49">
        <f>AM25+AM26+AM27+AM28+AM29+AM30+AM31+AM32+AM33+AM34+AM35+AM36+AM37+AM38+AM39+AM40+AM41+AM42+AM43+AM44+AM45+AM46+AM47+AM48</f>
        <v>171184.44944589961</v>
      </c>
      <c r="AN49" s="45"/>
      <c r="AO49" s="7"/>
      <c r="AP49" s="45"/>
      <c r="AQ49" s="45"/>
      <c r="AR49" s="45"/>
      <c r="AT49" s="59" t="s">
        <v>38</v>
      </c>
      <c r="AU49" s="59"/>
      <c r="AV49" s="59"/>
      <c r="AW49" s="59"/>
      <c r="AX49" s="59"/>
      <c r="AY49" s="59"/>
      <c r="AZ49" s="59"/>
      <c r="BA49" s="59"/>
      <c r="BB49" s="58">
        <f>BB25+BB26+BB27+BB28+BB29+BB30+BB31+BB32+BB33+BB34+BB35+BB36+BB37+BB38+BB39+BB40+BB41+BB42+BB43+BB44+BB45+BB46+BB47+BB48</f>
        <v>170306.30964779764</v>
      </c>
      <c r="BC49" s="54"/>
      <c r="BD49" s="8"/>
      <c r="BE49" s="54"/>
      <c r="BF49" s="54"/>
      <c r="BG49" s="54"/>
    </row>
    <row r="51" spans="1:59" ht="15.75" x14ac:dyDescent="0.3">
      <c r="A51" s="34" t="s">
        <v>39</v>
      </c>
      <c r="B51" s="34"/>
      <c r="C51" s="34"/>
      <c r="D51" s="34"/>
      <c r="E51" s="34"/>
      <c r="F51" s="34"/>
      <c r="G51" s="34"/>
      <c r="H51" s="34"/>
      <c r="I51" s="34"/>
      <c r="J51" s="34"/>
      <c r="K51" s="34"/>
      <c r="L51" s="34"/>
      <c r="M51" s="34"/>
      <c r="N51" s="34"/>
      <c r="P51" s="42" t="s">
        <v>39</v>
      </c>
      <c r="Q51" s="42"/>
      <c r="R51" s="42"/>
      <c r="S51" s="42"/>
      <c r="T51" s="42"/>
      <c r="U51" s="42"/>
      <c r="V51" s="42"/>
      <c r="W51" s="42"/>
      <c r="X51" s="42"/>
      <c r="Y51" s="42"/>
      <c r="Z51" s="42"/>
      <c r="AA51" s="42"/>
      <c r="AB51" s="42"/>
      <c r="AC51" s="42"/>
      <c r="AE51" s="51" t="s">
        <v>39</v>
      </c>
      <c r="AF51" s="51"/>
      <c r="AG51" s="51"/>
      <c r="AH51" s="51"/>
      <c r="AI51" s="51"/>
      <c r="AJ51" s="51"/>
      <c r="AK51" s="51"/>
      <c r="AL51" s="51"/>
      <c r="AM51" s="51"/>
      <c r="AN51" s="51"/>
      <c r="AO51" s="51"/>
      <c r="AP51" s="51"/>
      <c r="AQ51" s="51"/>
      <c r="AR51" s="51"/>
      <c r="AT51" s="59" t="s">
        <v>39</v>
      </c>
      <c r="AU51" s="59"/>
      <c r="AV51" s="59"/>
      <c r="AW51" s="59"/>
      <c r="AX51" s="59"/>
      <c r="AY51" s="59"/>
      <c r="AZ51" s="59"/>
      <c r="BA51" s="59"/>
      <c r="BB51" s="59"/>
      <c r="BC51" s="59"/>
      <c r="BD51" s="59"/>
      <c r="BE51" s="59"/>
      <c r="BF51" s="59"/>
      <c r="BG51" s="59"/>
    </row>
    <row r="52" spans="1:59" x14ac:dyDescent="0.25">
      <c r="A52" s="28" t="s">
        <v>29</v>
      </c>
      <c r="B52" s="28"/>
      <c r="C52" s="28" t="s">
        <v>30</v>
      </c>
      <c r="D52" s="28"/>
      <c r="E52" s="28" t="s">
        <v>31</v>
      </c>
      <c r="F52" s="28"/>
      <c r="G52" s="28" t="s">
        <v>32</v>
      </c>
      <c r="H52" s="28"/>
      <c r="I52" s="28" t="s">
        <v>33</v>
      </c>
      <c r="J52" s="28"/>
      <c r="K52" s="28" t="s">
        <v>40</v>
      </c>
      <c r="L52" s="28"/>
      <c r="M52" s="28" t="s">
        <v>58</v>
      </c>
      <c r="N52" s="28"/>
      <c r="P52" s="38" t="s">
        <v>29</v>
      </c>
      <c r="Q52" s="38"/>
      <c r="R52" s="38" t="s">
        <v>30</v>
      </c>
      <c r="S52" s="38"/>
      <c r="T52" s="38" t="s">
        <v>31</v>
      </c>
      <c r="U52" s="38"/>
      <c r="V52" s="38" t="s">
        <v>32</v>
      </c>
      <c r="W52" s="38"/>
      <c r="X52" s="38" t="s">
        <v>33</v>
      </c>
      <c r="Y52" s="38"/>
      <c r="Z52" s="38" t="s">
        <v>40</v>
      </c>
      <c r="AA52" s="38"/>
      <c r="AB52" s="38" t="s">
        <v>58</v>
      </c>
      <c r="AC52" s="38"/>
      <c r="AE52" s="46" t="s">
        <v>29</v>
      </c>
      <c r="AF52" s="46"/>
      <c r="AG52" s="46" t="s">
        <v>30</v>
      </c>
      <c r="AH52" s="46"/>
      <c r="AI52" s="46" t="s">
        <v>31</v>
      </c>
      <c r="AJ52" s="46"/>
      <c r="AK52" s="46" t="s">
        <v>32</v>
      </c>
      <c r="AL52" s="46"/>
      <c r="AM52" s="46" t="s">
        <v>33</v>
      </c>
      <c r="AN52" s="46"/>
      <c r="AO52" s="46" t="s">
        <v>40</v>
      </c>
      <c r="AP52" s="46"/>
      <c r="AQ52" s="46" t="s">
        <v>58</v>
      </c>
      <c r="AR52" s="46"/>
      <c r="AT52" s="55" t="s">
        <v>29</v>
      </c>
      <c r="AU52" s="55"/>
      <c r="AV52" s="55" t="s">
        <v>30</v>
      </c>
      <c r="AW52" s="55"/>
      <c r="AX52" s="55" t="s">
        <v>31</v>
      </c>
      <c r="AY52" s="55"/>
      <c r="AZ52" s="55" t="s">
        <v>32</v>
      </c>
      <c r="BA52" s="55"/>
      <c r="BB52" s="55" t="s">
        <v>33</v>
      </c>
      <c r="BC52" s="55"/>
      <c r="BD52" s="55" t="s">
        <v>40</v>
      </c>
      <c r="BE52" s="55"/>
      <c r="BF52" s="55" t="s">
        <v>58</v>
      </c>
      <c r="BG52" s="55"/>
    </row>
    <row r="53" spans="1:59" x14ac:dyDescent="0.25">
      <c r="A53" s="27">
        <v>1</v>
      </c>
      <c r="B53" s="27"/>
      <c r="C53" s="33">
        <f>C4-M53</f>
        <v>150000</v>
      </c>
      <c r="D53" s="27"/>
      <c r="E53" s="33">
        <f>Automovil!C4/36</f>
        <v>4166.666666666667</v>
      </c>
      <c r="F53" s="27"/>
      <c r="G53" s="33">
        <f>C53*Automovil!$E$4</f>
        <v>1562.5</v>
      </c>
      <c r="H53" s="27"/>
      <c r="I53" s="33">
        <f t="shared" ref="I53:I88" si="34">E53+G53</f>
        <v>5729.166666666667</v>
      </c>
      <c r="J53" s="33"/>
      <c r="K53" s="33">
        <f t="shared" ref="K53:K88" si="35">C53-E53</f>
        <v>145833.33333333334</v>
      </c>
      <c r="L53" s="27"/>
      <c r="M53" s="31">
        <f>0</f>
        <v>0</v>
      </c>
      <c r="N53" s="31"/>
      <c r="P53" s="37">
        <v>1</v>
      </c>
      <c r="Q53" s="37"/>
      <c r="R53" s="41">
        <f>C4-AB53</f>
        <v>150000</v>
      </c>
      <c r="S53" s="37"/>
      <c r="T53" s="41">
        <f>0</f>
        <v>0</v>
      </c>
      <c r="U53" s="37"/>
      <c r="V53" s="41">
        <f>R53*$E$4</f>
        <v>1562.5</v>
      </c>
      <c r="W53" s="37"/>
      <c r="X53" s="41">
        <f>T53+V53</f>
        <v>1562.5</v>
      </c>
      <c r="Y53" s="41"/>
      <c r="Z53" s="41">
        <f>R53-T53</f>
        <v>150000</v>
      </c>
      <c r="AA53" s="37"/>
      <c r="AB53" s="39">
        <f>0</f>
        <v>0</v>
      </c>
      <c r="AC53" s="39"/>
      <c r="AE53" s="45">
        <v>1</v>
      </c>
      <c r="AF53" s="45"/>
      <c r="AG53" s="49">
        <f>C4-AQ53</f>
        <v>150000</v>
      </c>
      <c r="AH53" s="45"/>
      <c r="AI53" s="49">
        <f>AM53-AK53</f>
        <v>2647.5694444444453</v>
      </c>
      <c r="AJ53" s="45"/>
      <c r="AK53" s="49">
        <f>AG53*$E$4</f>
        <v>1562.5</v>
      </c>
      <c r="AL53" s="45"/>
      <c r="AM53" s="49">
        <f>($AG$53/36)*((1+$E$4)^AE53)</f>
        <v>4210.0694444444453</v>
      </c>
      <c r="AN53" s="49"/>
      <c r="AO53" s="49">
        <f>AG53-AI53</f>
        <v>147352.43055555556</v>
      </c>
      <c r="AP53" s="45"/>
      <c r="AQ53" s="47">
        <f>0</f>
        <v>0</v>
      </c>
      <c r="AR53" s="47"/>
      <c r="AT53" s="54">
        <v>1</v>
      </c>
      <c r="AU53" s="54"/>
      <c r="AV53" s="58">
        <f>C4-BF53</f>
        <v>150000</v>
      </c>
      <c r="AW53" s="54"/>
      <c r="AX53" s="58">
        <f>BB53-AZ53</f>
        <v>3455.5438365074615</v>
      </c>
      <c r="AY53" s="54"/>
      <c r="AZ53" s="58">
        <f>AV53*$E$4</f>
        <v>1562.5</v>
      </c>
      <c r="BA53" s="54"/>
      <c r="BB53" s="58">
        <f>$AV$53*($E$4/(1-((1+$E$4)^(-36))))</f>
        <v>5018.0438365074615</v>
      </c>
      <c r="BC53" s="58"/>
      <c r="BD53" s="58">
        <f>AV53-AX53</f>
        <v>146544.45616349255</v>
      </c>
      <c r="BE53" s="54"/>
      <c r="BF53" s="56">
        <f>0</f>
        <v>0</v>
      </c>
      <c r="BG53" s="56"/>
    </row>
    <row r="54" spans="1:59" x14ac:dyDescent="0.25">
      <c r="A54" s="28">
        <v>2</v>
      </c>
      <c r="B54" s="28"/>
      <c r="C54" s="35">
        <f>K53-M54</f>
        <v>145833.33333333334</v>
      </c>
      <c r="D54" s="28"/>
      <c r="E54" s="35">
        <f t="shared" ref="E54:E88" si="36">E53</f>
        <v>4166.666666666667</v>
      </c>
      <c r="F54" s="28"/>
      <c r="G54" s="35">
        <f>C54*Automovil!$E$4</f>
        <v>1519.0972222222222</v>
      </c>
      <c r="H54" s="28"/>
      <c r="I54" s="35">
        <f t="shared" si="34"/>
        <v>5685.7638888888887</v>
      </c>
      <c r="J54" s="35"/>
      <c r="K54" s="35">
        <f t="shared" si="35"/>
        <v>141666.66666666669</v>
      </c>
      <c r="L54" s="28"/>
      <c r="M54" s="32">
        <f>0</f>
        <v>0</v>
      </c>
      <c r="N54" s="32"/>
      <c r="P54" s="38">
        <v>2</v>
      </c>
      <c r="Q54" s="38"/>
      <c r="R54" s="43">
        <f>Z53-AB54</f>
        <v>150000</v>
      </c>
      <c r="S54" s="38"/>
      <c r="T54" s="43">
        <f>0</f>
        <v>0</v>
      </c>
      <c r="U54" s="38"/>
      <c r="V54" s="43">
        <f t="shared" ref="V54:V88" si="37">R54*$E$4</f>
        <v>1562.5</v>
      </c>
      <c r="W54" s="38"/>
      <c r="X54" s="43">
        <f>T54+V54</f>
        <v>1562.5</v>
      </c>
      <c r="Y54" s="43"/>
      <c r="Z54" s="43">
        <f>R54-T54</f>
        <v>150000</v>
      </c>
      <c r="AA54" s="38"/>
      <c r="AB54" s="40">
        <f>0</f>
        <v>0</v>
      </c>
      <c r="AC54" s="40"/>
      <c r="AE54" s="46">
        <v>2</v>
      </c>
      <c r="AF54" s="46"/>
      <c r="AG54" s="52">
        <f>AO53-AQ54</f>
        <v>147352.43055555556</v>
      </c>
      <c r="AH54" s="46"/>
      <c r="AI54" s="52">
        <f t="shared" ref="AI54:AI88" si="38">AM54-AK54</f>
        <v>2719.0031828703713</v>
      </c>
      <c r="AJ54" s="46"/>
      <c r="AK54" s="52">
        <f t="shared" ref="AK54:AK88" si="39">AG54*$E$4</f>
        <v>1534.9211516203704</v>
      </c>
      <c r="AL54" s="46"/>
      <c r="AM54" s="52">
        <f t="shared" ref="AM54:AM88" si="40">($AG$53/36)*((1+$E$4)^AE54)</f>
        <v>4253.9243344907418</v>
      </c>
      <c r="AN54" s="52"/>
      <c r="AO54" s="52">
        <f>AG54-AI54</f>
        <v>144633.4273726852</v>
      </c>
      <c r="AP54" s="46"/>
      <c r="AQ54" s="48">
        <f>0</f>
        <v>0</v>
      </c>
      <c r="AR54" s="48"/>
      <c r="AT54" s="55">
        <v>2</v>
      </c>
      <c r="AU54" s="55"/>
      <c r="AV54" s="60">
        <f>BD53-BF54</f>
        <v>146544.45616349255</v>
      </c>
      <c r="AW54" s="55"/>
      <c r="AX54" s="60">
        <f t="shared" ref="AX54:AX88" si="41">BB54-AZ54</f>
        <v>3491.5390848044144</v>
      </c>
      <c r="AY54" s="55"/>
      <c r="AZ54" s="60">
        <f t="shared" ref="AZ54:AZ88" si="42">AV54*$E$4</f>
        <v>1526.5047517030473</v>
      </c>
      <c r="BA54" s="55"/>
      <c r="BB54" s="60">
        <f t="shared" ref="BB54:BB88" si="43">$AV$53*($E$4/(1-((1+$E$4)^(-36))))</f>
        <v>5018.0438365074615</v>
      </c>
      <c r="BC54" s="60"/>
      <c r="BD54" s="60">
        <f>AV54-AX54</f>
        <v>143052.91707868813</v>
      </c>
      <c r="BE54" s="55"/>
      <c r="BF54" s="57">
        <f>0</f>
        <v>0</v>
      </c>
      <c r="BG54" s="57"/>
    </row>
    <row r="55" spans="1:59" x14ac:dyDescent="0.25">
      <c r="A55" s="27">
        <v>3</v>
      </c>
      <c r="B55" s="27"/>
      <c r="C55" s="33">
        <f t="shared" ref="C55:C88" si="44">K54-M55</f>
        <v>141666.66666666669</v>
      </c>
      <c r="D55" s="27"/>
      <c r="E55" s="33">
        <f t="shared" si="36"/>
        <v>4166.666666666667</v>
      </c>
      <c r="F55" s="27"/>
      <c r="G55" s="33">
        <f>C55*Automovil!$E$4</f>
        <v>1475.6944444444446</v>
      </c>
      <c r="H55" s="27"/>
      <c r="I55" s="33">
        <f t="shared" si="34"/>
        <v>5642.3611111111113</v>
      </c>
      <c r="J55" s="33"/>
      <c r="K55" s="33">
        <f t="shared" si="35"/>
        <v>137500.00000000003</v>
      </c>
      <c r="L55" s="27"/>
      <c r="M55" s="31">
        <f>0</f>
        <v>0</v>
      </c>
      <c r="N55" s="31"/>
      <c r="P55" s="37">
        <v>3</v>
      </c>
      <c r="Q55" s="37"/>
      <c r="R55" s="41">
        <f t="shared" ref="R55:R88" si="45">Z54-AB55</f>
        <v>150000</v>
      </c>
      <c r="S55" s="37"/>
      <c r="T55" s="41">
        <f>0</f>
        <v>0</v>
      </c>
      <c r="U55" s="37"/>
      <c r="V55" s="41">
        <f t="shared" si="37"/>
        <v>1562.5</v>
      </c>
      <c r="W55" s="37"/>
      <c r="X55" s="41">
        <f t="shared" ref="X55:X88" si="46">T55+V55</f>
        <v>1562.5</v>
      </c>
      <c r="Y55" s="41"/>
      <c r="Z55" s="41">
        <f t="shared" ref="Z55:Z88" si="47">R55-T55</f>
        <v>150000</v>
      </c>
      <c r="AA55" s="37"/>
      <c r="AB55" s="39">
        <f>0</f>
        <v>0</v>
      </c>
      <c r="AC55" s="39"/>
      <c r="AE55" s="45">
        <v>3</v>
      </c>
      <c r="AF55" s="45"/>
      <c r="AG55" s="49">
        <f t="shared" ref="AG55:AG88" si="48">AO54-AQ55</f>
        <v>144633.4273726852</v>
      </c>
      <c r="AH55" s="45"/>
      <c r="AI55" s="49">
        <f t="shared" si="38"/>
        <v>2791.6378445095493</v>
      </c>
      <c r="AJ55" s="45"/>
      <c r="AK55" s="49">
        <f t="shared" si="39"/>
        <v>1506.598201798804</v>
      </c>
      <c r="AL55" s="45"/>
      <c r="AM55" s="49">
        <f t="shared" si="40"/>
        <v>4298.2360463083533</v>
      </c>
      <c r="AN55" s="49"/>
      <c r="AO55" s="49">
        <f t="shared" ref="AO55:AO88" si="49">AG55-AI55</f>
        <v>141841.78952817564</v>
      </c>
      <c r="AP55" s="45"/>
      <c r="AQ55" s="47">
        <f>0</f>
        <v>0</v>
      </c>
      <c r="AR55" s="47"/>
      <c r="AT55" s="54">
        <v>3</v>
      </c>
      <c r="AU55" s="54"/>
      <c r="AV55" s="58">
        <f t="shared" ref="AV55:AV88" si="50">BD54-BF55</f>
        <v>143052.91707868813</v>
      </c>
      <c r="AW55" s="54"/>
      <c r="AX55" s="58">
        <f t="shared" si="41"/>
        <v>3527.9092836044601</v>
      </c>
      <c r="AY55" s="54"/>
      <c r="AZ55" s="58">
        <f t="shared" si="42"/>
        <v>1490.1345529030013</v>
      </c>
      <c r="BA55" s="54"/>
      <c r="BB55" s="58">
        <f t="shared" si="43"/>
        <v>5018.0438365074615</v>
      </c>
      <c r="BC55" s="58"/>
      <c r="BD55" s="58">
        <f t="shared" ref="BD55:BD88" si="51">AV55-AX55</f>
        <v>139525.00779508366</v>
      </c>
      <c r="BE55" s="54"/>
      <c r="BF55" s="56">
        <f>0</f>
        <v>0</v>
      </c>
      <c r="BG55" s="56"/>
    </row>
    <row r="56" spans="1:59" x14ac:dyDescent="0.25">
      <c r="A56" s="28">
        <v>4</v>
      </c>
      <c r="B56" s="28"/>
      <c r="C56" s="35">
        <f t="shared" si="44"/>
        <v>137500.00000000003</v>
      </c>
      <c r="D56" s="28"/>
      <c r="E56" s="35">
        <f t="shared" si="36"/>
        <v>4166.666666666667</v>
      </c>
      <c r="F56" s="28"/>
      <c r="G56" s="35">
        <f>C56*Automovil!$E$4</f>
        <v>1432.291666666667</v>
      </c>
      <c r="H56" s="28"/>
      <c r="I56" s="35">
        <f t="shared" si="34"/>
        <v>5598.9583333333339</v>
      </c>
      <c r="J56" s="35"/>
      <c r="K56" s="35">
        <f t="shared" si="35"/>
        <v>133333.33333333337</v>
      </c>
      <c r="L56" s="28"/>
      <c r="M56" s="32">
        <f>0</f>
        <v>0</v>
      </c>
      <c r="N56" s="32"/>
      <c r="P56" s="38">
        <v>4</v>
      </c>
      <c r="Q56" s="38"/>
      <c r="R56" s="43">
        <f t="shared" si="45"/>
        <v>150000</v>
      </c>
      <c r="S56" s="38"/>
      <c r="T56" s="43">
        <f>0</f>
        <v>0</v>
      </c>
      <c r="U56" s="38"/>
      <c r="V56" s="43">
        <f t="shared" si="37"/>
        <v>1562.5</v>
      </c>
      <c r="W56" s="38"/>
      <c r="X56" s="43">
        <f t="shared" si="46"/>
        <v>1562.5</v>
      </c>
      <c r="Y56" s="43"/>
      <c r="Z56" s="43">
        <f t="shared" si="47"/>
        <v>150000</v>
      </c>
      <c r="AA56" s="38"/>
      <c r="AB56" s="40">
        <f>0</f>
        <v>0</v>
      </c>
      <c r="AC56" s="40"/>
      <c r="AE56" s="46">
        <v>4</v>
      </c>
      <c r="AF56" s="46"/>
      <c r="AG56" s="52">
        <f t="shared" si="48"/>
        <v>141841.78952817564</v>
      </c>
      <c r="AH56" s="46"/>
      <c r="AI56" s="52">
        <f t="shared" si="38"/>
        <v>2865.4906975389031</v>
      </c>
      <c r="AJ56" s="46"/>
      <c r="AK56" s="52">
        <f t="shared" si="39"/>
        <v>1477.5186409184962</v>
      </c>
      <c r="AL56" s="46"/>
      <c r="AM56" s="52">
        <f t="shared" si="40"/>
        <v>4343.0093384573993</v>
      </c>
      <c r="AN56" s="52"/>
      <c r="AO56" s="52">
        <f t="shared" si="49"/>
        <v>138976.29883063672</v>
      </c>
      <c r="AP56" s="46"/>
      <c r="AQ56" s="48">
        <f>0</f>
        <v>0</v>
      </c>
      <c r="AR56" s="48"/>
      <c r="AT56" s="55">
        <v>4</v>
      </c>
      <c r="AU56" s="55"/>
      <c r="AV56" s="60">
        <f t="shared" si="50"/>
        <v>139525.00779508366</v>
      </c>
      <c r="AW56" s="55"/>
      <c r="AX56" s="60">
        <f t="shared" si="41"/>
        <v>3564.658338642007</v>
      </c>
      <c r="AY56" s="55"/>
      <c r="AZ56" s="60">
        <f t="shared" si="42"/>
        <v>1453.3854978654547</v>
      </c>
      <c r="BA56" s="55"/>
      <c r="BB56" s="60">
        <f t="shared" si="43"/>
        <v>5018.0438365074615</v>
      </c>
      <c r="BC56" s="60"/>
      <c r="BD56" s="60">
        <f t="shared" si="51"/>
        <v>135960.34945644165</v>
      </c>
      <c r="BE56" s="55"/>
      <c r="BF56" s="57">
        <f>0</f>
        <v>0</v>
      </c>
      <c r="BG56" s="57"/>
    </row>
    <row r="57" spans="1:59" x14ac:dyDescent="0.25">
      <c r="A57" s="27">
        <v>5</v>
      </c>
      <c r="B57" s="27"/>
      <c r="C57" s="33">
        <f t="shared" si="44"/>
        <v>133333.33333333337</v>
      </c>
      <c r="D57" s="27"/>
      <c r="E57" s="33">
        <f t="shared" si="36"/>
        <v>4166.666666666667</v>
      </c>
      <c r="F57" s="27"/>
      <c r="G57" s="33">
        <f>C57*Automovil!$E$4</f>
        <v>1388.8888888888891</v>
      </c>
      <c r="H57" s="27"/>
      <c r="I57" s="33">
        <f t="shared" si="34"/>
        <v>5555.5555555555566</v>
      </c>
      <c r="J57" s="33"/>
      <c r="K57" s="33">
        <f t="shared" si="35"/>
        <v>129166.6666666667</v>
      </c>
      <c r="L57" s="27"/>
      <c r="M57" s="31">
        <f>0</f>
        <v>0</v>
      </c>
      <c r="N57" s="31"/>
      <c r="P57" s="37">
        <v>5</v>
      </c>
      <c r="Q57" s="37"/>
      <c r="R57" s="41">
        <f t="shared" si="45"/>
        <v>150000</v>
      </c>
      <c r="S57" s="37"/>
      <c r="T57" s="41">
        <f>0</f>
        <v>0</v>
      </c>
      <c r="U57" s="37"/>
      <c r="V57" s="41">
        <f t="shared" si="37"/>
        <v>1562.5</v>
      </c>
      <c r="W57" s="37"/>
      <c r="X57" s="41">
        <f t="shared" si="46"/>
        <v>1562.5</v>
      </c>
      <c r="Y57" s="41"/>
      <c r="Z57" s="41">
        <f t="shared" si="47"/>
        <v>150000</v>
      </c>
      <c r="AA57" s="37"/>
      <c r="AB57" s="39">
        <f>0</f>
        <v>0</v>
      </c>
      <c r="AC57" s="39"/>
      <c r="AE57" s="45">
        <v>5</v>
      </c>
      <c r="AF57" s="45"/>
      <c r="AG57" s="49">
        <f t="shared" si="48"/>
        <v>138976.29883063672</v>
      </c>
      <c r="AH57" s="45"/>
      <c r="AI57" s="49">
        <f t="shared" si="38"/>
        <v>2940.579239580532</v>
      </c>
      <c r="AJ57" s="45"/>
      <c r="AK57" s="49">
        <f t="shared" si="39"/>
        <v>1447.6697794857992</v>
      </c>
      <c r="AL57" s="45"/>
      <c r="AM57" s="49">
        <f t="shared" si="40"/>
        <v>4388.2490190663311</v>
      </c>
      <c r="AN57" s="49"/>
      <c r="AO57" s="49">
        <f t="shared" si="49"/>
        <v>136035.7195910562</v>
      </c>
      <c r="AP57" s="45"/>
      <c r="AQ57" s="47">
        <f>0</f>
        <v>0</v>
      </c>
      <c r="AR57" s="47"/>
      <c r="AT57" s="54">
        <v>5</v>
      </c>
      <c r="AU57" s="54"/>
      <c r="AV57" s="58">
        <f t="shared" si="50"/>
        <v>135960.34945644165</v>
      </c>
      <c r="AW57" s="54"/>
      <c r="AX57" s="58">
        <f t="shared" si="41"/>
        <v>3601.7901963361946</v>
      </c>
      <c r="AY57" s="54"/>
      <c r="AZ57" s="58">
        <f t="shared" si="42"/>
        <v>1416.2536401712671</v>
      </c>
      <c r="BA57" s="54"/>
      <c r="BB57" s="58">
        <f t="shared" si="43"/>
        <v>5018.0438365074615</v>
      </c>
      <c r="BC57" s="58"/>
      <c r="BD57" s="58">
        <f t="shared" si="51"/>
        <v>132358.55926010545</v>
      </c>
      <c r="BE57" s="54"/>
      <c r="BF57" s="56">
        <f>0</f>
        <v>0</v>
      </c>
      <c r="BG57" s="56"/>
    </row>
    <row r="58" spans="1:59" x14ac:dyDescent="0.25">
      <c r="A58" s="28">
        <v>6</v>
      </c>
      <c r="B58" s="28"/>
      <c r="C58" s="35">
        <f t="shared" si="44"/>
        <v>129166.6666666667</v>
      </c>
      <c r="D58" s="28"/>
      <c r="E58" s="35">
        <f t="shared" si="36"/>
        <v>4166.666666666667</v>
      </c>
      <c r="F58" s="28"/>
      <c r="G58" s="35">
        <f>C58*Automovil!$E$4</f>
        <v>1345.4861111111113</v>
      </c>
      <c r="H58" s="28"/>
      <c r="I58" s="35">
        <f t="shared" si="34"/>
        <v>5512.1527777777783</v>
      </c>
      <c r="J58" s="35"/>
      <c r="K58" s="35">
        <f t="shared" si="35"/>
        <v>125000.00000000003</v>
      </c>
      <c r="L58" s="28"/>
      <c r="M58" s="32">
        <f>0</f>
        <v>0</v>
      </c>
      <c r="N58" s="32"/>
      <c r="P58" s="38">
        <v>6</v>
      </c>
      <c r="Q58" s="38"/>
      <c r="R58" s="43">
        <f t="shared" si="45"/>
        <v>150000</v>
      </c>
      <c r="S58" s="38"/>
      <c r="T58" s="43">
        <f>0</f>
        <v>0</v>
      </c>
      <c r="U58" s="38"/>
      <c r="V58" s="43">
        <f t="shared" si="37"/>
        <v>1562.5</v>
      </c>
      <c r="W58" s="38"/>
      <c r="X58" s="43">
        <f t="shared" si="46"/>
        <v>1562.5</v>
      </c>
      <c r="Y58" s="43"/>
      <c r="Z58" s="43">
        <f t="shared" si="47"/>
        <v>150000</v>
      </c>
      <c r="AA58" s="38"/>
      <c r="AB58" s="40">
        <f>0</f>
        <v>0</v>
      </c>
      <c r="AC58" s="40"/>
      <c r="AE58" s="46">
        <v>6</v>
      </c>
      <c r="AF58" s="46"/>
      <c r="AG58" s="52">
        <f t="shared" si="48"/>
        <v>136035.7195910562</v>
      </c>
      <c r="AH58" s="46"/>
      <c r="AI58" s="52">
        <f t="shared" si="38"/>
        <v>3016.9212006081034</v>
      </c>
      <c r="AJ58" s="46"/>
      <c r="AK58" s="52">
        <f t="shared" si="39"/>
        <v>1417.0387457401687</v>
      </c>
      <c r="AL58" s="46"/>
      <c r="AM58" s="52">
        <f t="shared" si="40"/>
        <v>4433.9599463482718</v>
      </c>
      <c r="AN58" s="52"/>
      <c r="AO58" s="52">
        <f t="shared" si="49"/>
        <v>133018.79839044809</v>
      </c>
      <c r="AP58" s="46"/>
      <c r="AQ58" s="48">
        <f>0</f>
        <v>0</v>
      </c>
      <c r="AR58" s="48"/>
      <c r="AT58" s="55">
        <v>6</v>
      </c>
      <c r="AU58" s="55"/>
      <c r="AV58" s="60">
        <f t="shared" si="50"/>
        <v>132358.55926010545</v>
      </c>
      <c r="AW58" s="55"/>
      <c r="AX58" s="60">
        <f t="shared" si="41"/>
        <v>3639.3088442146964</v>
      </c>
      <c r="AY58" s="55"/>
      <c r="AZ58" s="60">
        <f t="shared" si="42"/>
        <v>1378.7349922927651</v>
      </c>
      <c r="BA58" s="55"/>
      <c r="BB58" s="60">
        <f t="shared" si="43"/>
        <v>5018.0438365074615</v>
      </c>
      <c r="BC58" s="60"/>
      <c r="BD58" s="60">
        <f t="shared" si="51"/>
        <v>128719.25041589075</v>
      </c>
      <c r="BE58" s="55"/>
      <c r="BF58" s="57">
        <f>0</f>
        <v>0</v>
      </c>
      <c r="BG58" s="57"/>
    </row>
    <row r="59" spans="1:59" x14ac:dyDescent="0.25">
      <c r="A59" s="27">
        <v>7</v>
      </c>
      <c r="B59" s="27"/>
      <c r="C59" s="33">
        <f t="shared" si="44"/>
        <v>125000.00000000003</v>
      </c>
      <c r="D59" s="27"/>
      <c r="E59" s="33">
        <f t="shared" si="36"/>
        <v>4166.666666666667</v>
      </c>
      <c r="F59" s="27"/>
      <c r="G59" s="33">
        <f>C59*Automovil!$E$4</f>
        <v>1302.0833333333335</v>
      </c>
      <c r="H59" s="27"/>
      <c r="I59" s="33">
        <f t="shared" si="34"/>
        <v>5468.75</v>
      </c>
      <c r="J59" s="33"/>
      <c r="K59" s="33">
        <f t="shared" si="35"/>
        <v>120833.33333333336</v>
      </c>
      <c r="L59" s="27"/>
      <c r="M59" s="31">
        <f>0</f>
        <v>0</v>
      </c>
      <c r="N59" s="31"/>
      <c r="P59" s="37">
        <v>7</v>
      </c>
      <c r="Q59" s="37"/>
      <c r="R59" s="41">
        <f t="shared" si="45"/>
        <v>150000</v>
      </c>
      <c r="S59" s="37"/>
      <c r="T59" s="41">
        <f>0</f>
        <v>0</v>
      </c>
      <c r="U59" s="37"/>
      <c r="V59" s="41">
        <f t="shared" si="37"/>
        <v>1562.5</v>
      </c>
      <c r="W59" s="37"/>
      <c r="X59" s="41">
        <f t="shared" si="46"/>
        <v>1562.5</v>
      </c>
      <c r="Y59" s="41"/>
      <c r="Z59" s="41">
        <f t="shared" si="47"/>
        <v>150000</v>
      </c>
      <c r="AA59" s="37"/>
      <c r="AB59" s="39">
        <f>0</f>
        <v>0</v>
      </c>
      <c r="AC59" s="39"/>
      <c r="AE59" s="45">
        <v>7</v>
      </c>
      <c r="AF59" s="45"/>
      <c r="AG59" s="49">
        <f t="shared" si="48"/>
        <v>133018.79839044809</v>
      </c>
      <c r="AH59" s="45"/>
      <c r="AI59" s="49">
        <f t="shared" si="38"/>
        <v>3094.5345458888992</v>
      </c>
      <c r="AJ59" s="45"/>
      <c r="AK59" s="49">
        <f t="shared" si="39"/>
        <v>1385.6124832338342</v>
      </c>
      <c r="AL59" s="45"/>
      <c r="AM59" s="49">
        <f t="shared" si="40"/>
        <v>4480.1470291227333</v>
      </c>
      <c r="AN59" s="49"/>
      <c r="AO59" s="49">
        <f t="shared" si="49"/>
        <v>129924.26384455919</v>
      </c>
      <c r="AP59" s="45"/>
      <c r="AQ59" s="47">
        <f>0</f>
        <v>0</v>
      </c>
      <c r="AR59" s="47"/>
      <c r="AT59" s="54">
        <v>7</v>
      </c>
      <c r="AU59" s="54"/>
      <c r="AV59" s="58">
        <f t="shared" si="50"/>
        <v>128719.25041589075</v>
      </c>
      <c r="AW59" s="54"/>
      <c r="AX59" s="58">
        <f t="shared" si="41"/>
        <v>3677.2183113419328</v>
      </c>
      <c r="AY59" s="54"/>
      <c r="AZ59" s="58">
        <f t="shared" si="42"/>
        <v>1340.8255251655287</v>
      </c>
      <c r="BA59" s="54"/>
      <c r="BB59" s="58">
        <f t="shared" si="43"/>
        <v>5018.0438365074615</v>
      </c>
      <c r="BC59" s="58"/>
      <c r="BD59" s="58">
        <f t="shared" si="51"/>
        <v>125042.03210454882</v>
      </c>
      <c r="BE59" s="54"/>
      <c r="BF59" s="56">
        <f>0</f>
        <v>0</v>
      </c>
      <c r="BG59" s="56"/>
    </row>
    <row r="60" spans="1:59" x14ac:dyDescent="0.25">
      <c r="A60" s="28">
        <v>8</v>
      </c>
      <c r="B60" s="28"/>
      <c r="C60" s="35">
        <f t="shared" si="44"/>
        <v>120833.33333333336</v>
      </c>
      <c r="D60" s="28"/>
      <c r="E60" s="35">
        <f t="shared" si="36"/>
        <v>4166.666666666667</v>
      </c>
      <c r="F60" s="28"/>
      <c r="G60" s="35">
        <f>C60*Automovil!$E$4</f>
        <v>1258.6805555555557</v>
      </c>
      <c r="H60" s="28"/>
      <c r="I60" s="35">
        <f t="shared" si="34"/>
        <v>5425.3472222222226</v>
      </c>
      <c r="J60" s="35"/>
      <c r="K60" s="35">
        <f t="shared" si="35"/>
        <v>116666.66666666669</v>
      </c>
      <c r="L60" s="28"/>
      <c r="M60" s="32">
        <f>0</f>
        <v>0</v>
      </c>
      <c r="N60" s="32"/>
      <c r="P60" s="38">
        <v>8</v>
      </c>
      <c r="Q60" s="38"/>
      <c r="R60" s="43">
        <f t="shared" si="45"/>
        <v>150000</v>
      </c>
      <c r="S60" s="38"/>
      <c r="T60" s="43">
        <f>0</f>
        <v>0</v>
      </c>
      <c r="U60" s="38"/>
      <c r="V60" s="43">
        <f t="shared" si="37"/>
        <v>1562.5</v>
      </c>
      <c r="W60" s="38"/>
      <c r="X60" s="43">
        <f t="shared" si="46"/>
        <v>1562.5</v>
      </c>
      <c r="Y60" s="43"/>
      <c r="Z60" s="43">
        <f t="shared" si="47"/>
        <v>150000</v>
      </c>
      <c r="AA60" s="38"/>
      <c r="AB60" s="40">
        <f>0</f>
        <v>0</v>
      </c>
      <c r="AC60" s="40"/>
      <c r="AE60" s="46">
        <v>8</v>
      </c>
      <c r="AF60" s="46"/>
      <c r="AG60" s="52">
        <f t="shared" si="48"/>
        <v>129924.26384455919</v>
      </c>
      <c r="AH60" s="46"/>
      <c r="AI60" s="52">
        <f t="shared" si="38"/>
        <v>3173.4374789619364</v>
      </c>
      <c r="AJ60" s="46"/>
      <c r="AK60" s="52">
        <f t="shared" si="39"/>
        <v>1353.3777483808249</v>
      </c>
      <c r="AL60" s="46"/>
      <c r="AM60" s="52">
        <f t="shared" si="40"/>
        <v>4526.8152273427613</v>
      </c>
      <c r="AN60" s="52"/>
      <c r="AO60" s="52">
        <f t="shared" si="49"/>
        <v>126750.82636559726</v>
      </c>
      <c r="AP60" s="46"/>
      <c r="AQ60" s="48">
        <f>0</f>
        <v>0</v>
      </c>
      <c r="AR60" s="48"/>
      <c r="AT60" s="55">
        <v>8</v>
      </c>
      <c r="AU60" s="55"/>
      <c r="AV60" s="60">
        <f t="shared" si="50"/>
        <v>125042.03210454882</v>
      </c>
      <c r="AW60" s="55"/>
      <c r="AX60" s="60">
        <f t="shared" si="41"/>
        <v>3715.5226687517447</v>
      </c>
      <c r="AY60" s="55"/>
      <c r="AZ60" s="60">
        <f t="shared" si="42"/>
        <v>1302.5211677557168</v>
      </c>
      <c r="BA60" s="55"/>
      <c r="BB60" s="60">
        <f t="shared" si="43"/>
        <v>5018.0438365074615</v>
      </c>
      <c r="BC60" s="60"/>
      <c r="BD60" s="60">
        <f t="shared" si="51"/>
        <v>121326.50943579708</v>
      </c>
      <c r="BE60" s="55"/>
      <c r="BF60" s="57">
        <f>0</f>
        <v>0</v>
      </c>
      <c r="BG60" s="57"/>
    </row>
    <row r="61" spans="1:59" x14ac:dyDescent="0.25">
      <c r="A61" s="27">
        <v>9</v>
      </c>
      <c r="B61" s="27"/>
      <c r="C61" s="33">
        <f t="shared" si="44"/>
        <v>116666.66666666669</v>
      </c>
      <c r="D61" s="27"/>
      <c r="E61" s="33">
        <f t="shared" si="36"/>
        <v>4166.666666666667</v>
      </c>
      <c r="F61" s="27"/>
      <c r="G61" s="33">
        <f>C61*Automovil!$E$4</f>
        <v>1215.2777777777778</v>
      </c>
      <c r="H61" s="27"/>
      <c r="I61" s="33">
        <f t="shared" si="34"/>
        <v>5381.9444444444453</v>
      </c>
      <c r="J61" s="33"/>
      <c r="K61" s="33">
        <f t="shared" si="35"/>
        <v>112500.00000000001</v>
      </c>
      <c r="L61" s="27"/>
      <c r="M61" s="31">
        <f>0</f>
        <v>0</v>
      </c>
      <c r="N61" s="31"/>
      <c r="P61" s="37">
        <v>9</v>
      </c>
      <c r="Q61" s="37"/>
      <c r="R61" s="41">
        <f t="shared" si="45"/>
        <v>150000</v>
      </c>
      <c r="S61" s="37"/>
      <c r="T61" s="41">
        <f>0</f>
        <v>0</v>
      </c>
      <c r="U61" s="37"/>
      <c r="V61" s="41">
        <f t="shared" si="37"/>
        <v>1562.5</v>
      </c>
      <c r="W61" s="37"/>
      <c r="X61" s="41">
        <f t="shared" si="46"/>
        <v>1562.5</v>
      </c>
      <c r="Y61" s="41"/>
      <c r="Z61" s="41">
        <f t="shared" si="47"/>
        <v>150000</v>
      </c>
      <c r="AA61" s="37"/>
      <c r="AB61" s="39">
        <f>0</f>
        <v>0</v>
      </c>
      <c r="AC61" s="39"/>
      <c r="AE61" s="45">
        <v>9</v>
      </c>
      <c r="AF61" s="45"/>
      <c r="AG61" s="49">
        <f t="shared" si="48"/>
        <v>126750.82636559726</v>
      </c>
      <c r="AH61" s="45"/>
      <c r="AI61" s="49">
        <f t="shared" si="38"/>
        <v>3253.6484446526106</v>
      </c>
      <c r="AJ61" s="45"/>
      <c r="AK61" s="49">
        <f t="shared" si="39"/>
        <v>1320.3211079749713</v>
      </c>
      <c r="AL61" s="45"/>
      <c r="AM61" s="49">
        <f t="shared" si="40"/>
        <v>4573.9695526275818</v>
      </c>
      <c r="AN61" s="49"/>
      <c r="AO61" s="49">
        <f t="shared" si="49"/>
        <v>123497.17792094464</v>
      </c>
      <c r="AP61" s="45"/>
      <c r="AQ61" s="47">
        <f>0</f>
        <v>0</v>
      </c>
      <c r="AR61" s="47"/>
      <c r="AT61" s="54">
        <v>9</v>
      </c>
      <c r="AU61" s="54"/>
      <c r="AV61" s="58">
        <f t="shared" si="50"/>
        <v>121326.50943579708</v>
      </c>
      <c r="AW61" s="54"/>
      <c r="AX61" s="58">
        <f t="shared" si="41"/>
        <v>3754.2260298845754</v>
      </c>
      <c r="AY61" s="54"/>
      <c r="AZ61" s="58">
        <f t="shared" si="42"/>
        <v>1263.8178066228861</v>
      </c>
      <c r="BA61" s="54"/>
      <c r="BB61" s="58">
        <f t="shared" si="43"/>
        <v>5018.0438365074615</v>
      </c>
      <c r="BC61" s="58"/>
      <c r="BD61" s="58">
        <f t="shared" si="51"/>
        <v>117572.2834059125</v>
      </c>
      <c r="BE61" s="54"/>
      <c r="BF61" s="56">
        <f>0</f>
        <v>0</v>
      </c>
      <c r="BG61" s="56"/>
    </row>
    <row r="62" spans="1:59" x14ac:dyDescent="0.25">
      <c r="A62" s="28">
        <v>10</v>
      </c>
      <c r="B62" s="28"/>
      <c r="C62" s="35">
        <f t="shared" si="44"/>
        <v>112500.00000000001</v>
      </c>
      <c r="D62" s="28"/>
      <c r="E62" s="35">
        <f t="shared" si="36"/>
        <v>4166.666666666667</v>
      </c>
      <c r="F62" s="28"/>
      <c r="G62" s="35">
        <f>C62*Automovil!$E$4</f>
        <v>1171.875</v>
      </c>
      <c r="H62" s="28"/>
      <c r="I62" s="35">
        <f t="shared" si="34"/>
        <v>5338.541666666667</v>
      </c>
      <c r="J62" s="35"/>
      <c r="K62" s="35">
        <f t="shared" si="35"/>
        <v>108333.33333333334</v>
      </c>
      <c r="L62" s="28"/>
      <c r="M62" s="32">
        <f>0</f>
        <v>0</v>
      </c>
      <c r="N62" s="32"/>
      <c r="P62" s="38">
        <v>10</v>
      </c>
      <c r="Q62" s="38"/>
      <c r="R62" s="43">
        <f t="shared" si="45"/>
        <v>150000</v>
      </c>
      <c r="S62" s="38"/>
      <c r="T62" s="43">
        <f>0</f>
        <v>0</v>
      </c>
      <c r="U62" s="38"/>
      <c r="V62" s="43">
        <f t="shared" si="37"/>
        <v>1562.5</v>
      </c>
      <c r="W62" s="38"/>
      <c r="X62" s="43">
        <f t="shared" si="46"/>
        <v>1562.5</v>
      </c>
      <c r="Y62" s="43"/>
      <c r="Z62" s="43">
        <f t="shared" si="47"/>
        <v>150000</v>
      </c>
      <c r="AA62" s="38"/>
      <c r="AB62" s="40">
        <f>0</f>
        <v>0</v>
      </c>
      <c r="AC62" s="40"/>
      <c r="AE62" s="46">
        <v>10</v>
      </c>
      <c r="AF62" s="46"/>
      <c r="AG62" s="52">
        <f t="shared" si="48"/>
        <v>123497.17792094464</v>
      </c>
      <c r="AH62" s="46"/>
      <c r="AI62" s="52">
        <f t="shared" si="38"/>
        <v>3335.1861321242791</v>
      </c>
      <c r="AJ62" s="46"/>
      <c r="AK62" s="52">
        <f t="shared" si="39"/>
        <v>1286.4289366765065</v>
      </c>
      <c r="AL62" s="46"/>
      <c r="AM62" s="52">
        <f t="shared" si="40"/>
        <v>4621.6150688007856</v>
      </c>
      <c r="AN62" s="52"/>
      <c r="AO62" s="52">
        <f t="shared" si="49"/>
        <v>120161.99178882036</v>
      </c>
      <c r="AP62" s="46"/>
      <c r="AQ62" s="48">
        <f>0</f>
        <v>0</v>
      </c>
      <c r="AR62" s="48"/>
      <c r="AT62" s="55">
        <v>10</v>
      </c>
      <c r="AU62" s="55"/>
      <c r="AV62" s="60">
        <f t="shared" si="50"/>
        <v>117572.2834059125</v>
      </c>
      <c r="AW62" s="55"/>
      <c r="AX62" s="60">
        <f t="shared" si="41"/>
        <v>3793.3325510292061</v>
      </c>
      <c r="AY62" s="55"/>
      <c r="AZ62" s="60">
        <f t="shared" si="42"/>
        <v>1224.7112854782551</v>
      </c>
      <c r="BA62" s="55"/>
      <c r="BB62" s="60">
        <f t="shared" si="43"/>
        <v>5018.0438365074615</v>
      </c>
      <c r="BC62" s="60"/>
      <c r="BD62" s="60">
        <f t="shared" si="51"/>
        <v>113778.9508548833</v>
      </c>
      <c r="BE62" s="55"/>
      <c r="BF62" s="57">
        <f>0</f>
        <v>0</v>
      </c>
      <c r="BG62" s="57"/>
    </row>
    <row r="63" spans="1:59" x14ac:dyDescent="0.25">
      <c r="A63" s="27">
        <v>11</v>
      </c>
      <c r="B63" s="27"/>
      <c r="C63" s="33">
        <f t="shared" si="44"/>
        <v>108333.33333333334</v>
      </c>
      <c r="D63" s="27"/>
      <c r="E63" s="33">
        <f t="shared" si="36"/>
        <v>4166.666666666667</v>
      </c>
      <c r="F63" s="27"/>
      <c r="G63" s="33">
        <f>C63*Automovil!$E$4</f>
        <v>1128.4722222222222</v>
      </c>
      <c r="H63" s="27"/>
      <c r="I63" s="33">
        <f t="shared" si="34"/>
        <v>5295.1388888888887</v>
      </c>
      <c r="J63" s="33"/>
      <c r="K63" s="33">
        <f t="shared" si="35"/>
        <v>104166.66666666667</v>
      </c>
      <c r="L63" s="27"/>
      <c r="M63" s="31">
        <f>0</f>
        <v>0</v>
      </c>
      <c r="N63" s="31"/>
      <c r="P63" s="37">
        <v>11</v>
      </c>
      <c r="Q63" s="37"/>
      <c r="R63" s="41">
        <f t="shared" si="45"/>
        <v>150000</v>
      </c>
      <c r="S63" s="37"/>
      <c r="T63" s="41">
        <f>0</f>
        <v>0</v>
      </c>
      <c r="U63" s="37"/>
      <c r="V63" s="41">
        <f t="shared" si="37"/>
        <v>1562.5</v>
      </c>
      <c r="W63" s="37"/>
      <c r="X63" s="41">
        <f t="shared" si="46"/>
        <v>1562.5</v>
      </c>
      <c r="Y63" s="41"/>
      <c r="Z63" s="41">
        <f t="shared" si="47"/>
        <v>150000</v>
      </c>
      <c r="AA63" s="37"/>
      <c r="AB63" s="39">
        <f>0</f>
        <v>0</v>
      </c>
      <c r="AC63" s="39"/>
      <c r="AE63" s="45">
        <v>11</v>
      </c>
      <c r="AF63" s="45"/>
      <c r="AG63" s="49">
        <f t="shared" si="48"/>
        <v>120161.99178882036</v>
      </c>
      <c r="AH63" s="45"/>
      <c r="AI63" s="49">
        <f t="shared" si="38"/>
        <v>3418.069477967249</v>
      </c>
      <c r="AJ63" s="45"/>
      <c r="AK63" s="49">
        <f t="shared" si="39"/>
        <v>1251.6874144668786</v>
      </c>
      <c r="AL63" s="45"/>
      <c r="AM63" s="49">
        <f t="shared" si="40"/>
        <v>4669.7568924341276</v>
      </c>
      <c r="AN63" s="49"/>
      <c r="AO63" s="49">
        <f t="shared" si="49"/>
        <v>116743.92231085312</v>
      </c>
      <c r="AP63" s="45"/>
      <c r="AQ63" s="47">
        <f>0</f>
        <v>0</v>
      </c>
      <c r="AR63" s="47"/>
      <c r="AT63" s="54">
        <v>11</v>
      </c>
      <c r="AU63" s="54"/>
      <c r="AV63" s="58">
        <f t="shared" si="50"/>
        <v>113778.9508548833</v>
      </c>
      <c r="AW63" s="54"/>
      <c r="AX63" s="58">
        <f t="shared" si="41"/>
        <v>3832.8464317690941</v>
      </c>
      <c r="AY63" s="54"/>
      <c r="AZ63" s="58">
        <f t="shared" si="42"/>
        <v>1185.1974047383676</v>
      </c>
      <c r="BA63" s="54"/>
      <c r="BB63" s="58">
        <f t="shared" si="43"/>
        <v>5018.0438365074615</v>
      </c>
      <c r="BC63" s="58"/>
      <c r="BD63" s="58">
        <f t="shared" si="51"/>
        <v>109946.1044231142</v>
      </c>
      <c r="BE63" s="54"/>
      <c r="BF63" s="56">
        <f>0</f>
        <v>0</v>
      </c>
      <c r="BG63" s="56"/>
    </row>
    <row r="64" spans="1:59" x14ac:dyDescent="0.25">
      <c r="A64" s="28">
        <v>12</v>
      </c>
      <c r="B64" s="28"/>
      <c r="C64" s="35">
        <f t="shared" si="44"/>
        <v>104166.66666666667</v>
      </c>
      <c r="D64" s="28"/>
      <c r="E64" s="35">
        <f t="shared" si="36"/>
        <v>4166.666666666667</v>
      </c>
      <c r="F64" s="28"/>
      <c r="G64" s="35">
        <f>C64*Automovil!$E$4</f>
        <v>1085.0694444444443</v>
      </c>
      <c r="H64" s="28"/>
      <c r="I64" s="35">
        <f t="shared" si="34"/>
        <v>5251.7361111111113</v>
      </c>
      <c r="J64" s="35"/>
      <c r="K64" s="35">
        <f t="shared" si="35"/>
        <v>100000</v>
      </c>
      <c r="L64" s="28"/>
      <c r="M64" s="32">
        <f>0</f>
        <v>0</v>
      </c>
      <c r="N64" s="32"/>
      <c r="P64" s="38">
        <v>12</v>
      </c>
      <c r="Q64" s="38"/>
      <c r="R64" s="43">
        <f t="shared" si="45"/>
        <v>150000</v>
      </c>
      <c r="S64" s="38"/>
      <c r="T64" s="43">
        <f>0</f>
        <v>0</v>
      </c>
      <c r="U64" s="38"/>
      <c r="V64" s="43">
        <f t="shared" si="37"/>
        <v>1562.5</v>
      </c>
      <c r="W64" s="38"/>
      <c r="X64" s="43">
        <f t="shared" si="46"/>
        <v>1562.5</v>
      </c>
      <c r="Y64" s="43"/>
      <c r="Z64" s="43">
        <f t="shared" si="47"/>
        <v>150000</v>
      </c>
      <c r="AA64" s="38"/>
      <c r="AB64" s="40">
        <f>0</f>
        <v>0</v>
      </c>
      <c r="AC64" s="40"/>
      <c r="AE64" s="46">
        <v>12</v>
      </c>
      <c r="AF64" s="46"/>
      <c r="AG64" s="52">
        <f t="shared" si="48"/>
        <v>116743.92231085312</v>
      </c>
      <c r="AH64" s="46"/>
      <c r="AI64" s="52">
        <f t="shared" si="38"/>
        <v>3502.3176693255964</v>
      </c>
      <c r="AJ64" s="46"/>
      <c r="AK64" s="52">
        <f t="shared" si="39"/>
        <v>1216.0825240713866</v>
      </c>
      <c r="AL64" s="46"/>
      <c r="AM64" s="52">
        <f t="shared" si="40"/>
        <v>4718.400193396983</v>
      </c>
      <c r="AN64" s="52"/>
      <c r="AO64" s="52">
        <f t="shared" si="49"/>
        <v>113241.60464152752</v>
      </c>
      <c r="AP64" s="46"/>
      <c r="AQ64" s="48">
        <f>0</f>
        <v>0</v>
      </c>
      <c r="AR64" s="48"/>
      <c r="AT64" s="55">
        <v>12</v>
      </c>
      <c r="AU64" s="55"/>
      <c r="AV64" s="60">
        <f t="shared" si="50"/>
        <v>109946.1044231142</v>
      </c>
      <c r="AW64" s="55"/>
      <c r="AX64" s="60">
        <f t="shared" si="41"/>
        <v>3872.7719154333554</v>
      </c>
      <c r="AY64" s="55"/>
      <c r="AZ64" s="60">
        <f t="shared" si="42"/>
        <v>1145.2719210741061</v>
      </c>
      <c r="BA64" s="55"/>
      <c r="BB64" s="60">
        <f t="shared" si="43"/>
        <v>5018.0438365074615</v>
      </c>
      <c r="BC64" s="60"/>
      <c r="BD64" s="60">
        <f t="shared" si="51"/>
        <v>106073.33250768084</v>
      </c>
      <c r="BE64" s="55"/>
      <c r="BF64" s="57">
        <f>0</f>
        <v>0</v>
      </c>
      <c r="BG64" s="57"/>
    </row>
    <row r="65" spans="1:59" x14ac:dyDescent="0.25">
      <c r="A65" s="27">
        <v>13</v>
      </c>
      <c r="B65" s="27"/>
      <c r="C65" s="33">
        <f t="shared" si="44"/>
        <v>100000</v>
      </c>
      <c r="D65" s="27"/>
      <c r="E65" s="33">
        <f t="shared" si="36"/>
        <v>4166.666666666667</v>
      </c>
      <c r="F65" s="27"/>
      <c r="G65" s="33">
        <f>C65*Automovil!$E$4</f>
        <v>1041.6666666666665</v>
      </c>
      <c r="H65" s="27"/>
      <c r="I65" s="33">
        <f t="shared" si="34"/>
        <v>5208.3333333333339</v>
      </c>
      <c r="J65" s="33"/>
      <c r="K65" s="33">
        <f t="shared" si="35"/>
        <v>95833.333333333328</v>
      </c>
      <c r="L65" s="27"/>
      <c r="M65" s="31">
        <f>0</f>
        <v>0</v>
      </c>
      <c r="N65" s="31"/>
      <c r="P65" s="37">
        <v>13</v>
      </c>
      <c r="Q65" s="37"/>
      <c r="R65" s="41">
        <f t="shared" si="45"/>
        <v>150000</v>
      </c>
      <c r="S65" s="37"/>
      <c r="T65" s="41">
        <f>0</f>
        <v>0</v>
      </c>
      <c r="U65" s="37"/>
      <c r="V65" s="41">
        <f t="shared" si="37"/>
        <v>1562.5</v>
      </c>
      <c r="W65" s="37"/>
      <c r="X65" s="41">
        <f t="shared" si="46"/>
        <v>1562.5</v>
      </c>
      <c r="Y65" s="41"/>
      <c r="Z65" s="41">
        <f t="shared" si="47"/>
        <v>150000</v>
      </c>
      <c r="AA65" s="37"/>
      <c r="AB65" s="39">
        <f>0</f>
        <v>0</v>
      </c>
      <c r="AC65" s="39"/>
      <c r="AE65" s="45">
        <v>13</v>
      </c>
      <c r="AF65" s="45"/>
      <c r="AG65" s="49">
        <f t="shared" si="48"/>
        <v>113241.60464152752</v>
      </c>
      <c r="AH65" s="45"/>
      <c r="AI65" s="49">
        <f t="shared" si="38"/>
        <v>3587.9501470622913</v>
      </c>
      <c r="AJ65" s="45"/>
      <c r="AK65" s="49">
        <f t="shared" si="39"/>
        <v>1179.6000483492448</v>
      </c>
      <c r="AL65" s="45"/>
      <c r="AM65" s="49">
        <f t="shared" si="40"/>
        <v>4767.5501954115362</v>
      </c>
      <c r="AN65" s="49"/>
      <c r="AO65" s="49">
        <f t="shared" si="49"/>
        <v>109653.65449446523</v>
      </c>
      <c r="AP65" s="45"/>
      <c r="AQ65" s="47">
        <f>0</f>
        <v>0</v>
      </c>
      <c r="AR65" s="47"/>
      <c r="AT65" s="54">
        <v>13</v>
      </c>
      <c r="AU65" s="54"/>
      <c r="AV65" s="58">
        <f t="shared" si="50"/>
        <v>106073.33250768084</v>
      </c>
      <c r="AW65" s="54"/>
      <c r="AX65" s="58">
        <f t="shared" si="41"/>
        <v>3913.1132895524529</v>
      </c>
      <c r="AY65" s="54"/>
      <c r="AZ65" s="58">
        <f t="shared" si="42"/>
        <v>1104.9305469550086</v>
      </c>
      <c r="BA65" s="54"/>
      <c r="BB65" s="58">
        <f t="shared" si="43"/>
        <v>5018.0438365074615</v>
      </c>
      <c r="BC65" s="58"/>
      <c r="BD65" s="58">
        <f t="shared" si="51"/>
        <v>102160.21921812839</v>
      </c>
      <c r="BE65" s="54"/>
      <c r="BF65" s="56">
        <f>0</f>
        <v>0</v>
      </c>
      <c r="BG65" s="56"/>
    </row>
    <row r="66" spans="1:59" x14ac:dyDescent="0.25">
      <c r="A66" s="28">
        <v>14</v>
      </c>
      <c r="B66" s="28"/>
      <c r="C66" s="35">
        <f t="shared" si="44"/>
        <v>95833.333333333328</v>
      </c>
      <c r="D66" s="28"/>
      <c r="E66" s="35">
        <f t="shared" si="36"/>
        <v>4166.666666666667</v>
      </c>
      <c r="F66" s="28"/>
      <c r="G66" s="35">
        <f>C66*Automovil!$E$4</f>
        <v>998.2638888888888</v>
      </c>
      <c r="H66" s="28"/>
      <c r="I66" s="35">
        <f t="shared" si="34"/>
        <v>5164.9305555555557</v>
      </c>
      <c r="J66" s="35"/>
      <c r="K66" s="35">
        <f t="shared" si="35"/>
        <v>91666.666666666657</v>
      </c>
      <c r="L66" s="28"/>
      <c r="M66" s="32">
        <f>0</f>
        <v>0</v>
      </c>
      <c r="N66" s="32"/>
      <c r="P66" s="38">
        <v>14</v>
      </c>
      <c r="Q66" s="38"/>
      <c r="R66" s="43">
        <f t="shared" si="45"/>
        <v>150000</v>
      </c>
      <c r="S66" s="38"/>
      <c r="T66" s="43">
        <f>0</f>
        <v>0</v>
      </c>
      <c r="U66" s="38"/>
      <c r="V66" s="43">
        <f t="shared" si="37"/>
        <v>1562.5</v>
      </c>
      <c r="W66" s="38"/>
      <c r="X66" s="43">
        <f t="shared" si="46"/>
        <v>1562.5</v>
      </c>
      <c r="Y66" s="43"/>
      <c r="Z66" s="43">
        <f t="shared" si="47"/>
        <v>150000</v>
      </c>
      <c r="AA66" s="38"/>
      <c r="AB66" s="40">
        <f>0</f>
        <v>0</v>
      </c>
      <c r="AC66" s="40"/>
      <c r="AE66" s="46">
        <v>14</v>
      </c>
      <c r="AF66" s="46"/>
      <c r="AG66" s="52">
        <f t="shared" si="48"/>
        <v>109653.65449446523</v>
      </c>
      <c r="AH66" s="46"/>
      <c r="AI66" s="52">
        <f t="shared" si="38"/>
        <v>3674.9866089630596</v>
      </c>
      <c r="AJ66" s="46"/>
      <c r="AK66" s="52">
        <f t="shared" si="39"/>
        <v>1142.2255676506793</v>
      </c>
      <c r="AL66" s="46"/>
      <c r="AM66" s="52">
        <f t="shared" si="40"/>
        <v>4817.2121766137388</v>
      </c>
      <c r="AN66" s="52"/>
      <c r="AO66" s="52">
        <f t="shared" si="49"/>
        <v>105978.66788550216</v>
      </c>
      <c r="AP66" s="46"/>
      <c r="AQ66" s="48">
        <f>0</f>
        <v>0</v>
      </c>
      <c r="AR66" s="48"/>
      <c r="AT66" s="55">
        <v>14</v>
      </c>
      <c r="AU66" s="55"/>
      <c r="AV66" s="60">
        <f t="shared" si="50"/>
        <v>102160.21921812839</v>
      </c>
      <c r="AW66" s="55"/>
      <c r="AX66" s="60">
        <f t="shared" si="41"/>
        <v>3953.8748863186242</v>
      </c>
      <c r="AY66" s="55"/>
      <c r="AZ66" s="60">
        <f t="shared" si="42"/>
        <v>1064.1689501888372</v>
      </c>
      <c r="BA66" s="55"/>
      <c r="BB66" s="60">
        <f t="shared" si="43"/>
        <v>5018.0438365074615</v>
      </c>
      <c r="BC66" s="60"/>
      <c r="BD66" s="60">
        <f t="shared" si="51"/>
        <v>98206.344331809771</v>
      </c>
      <c r="BE66" s="55"/>
      <c r="BF66" s="57">
        <f>0</f>
        <v>0</v>
      </c>
      <c r="BG66" s="57"/>
    </row>
    <row r="67" spans="1:59" x14ac:dyDescent="0.25">
      <c r="A67" s="27">
        <v>15</v>
      </c>
      <c r="B67" s="27"/>
      <c r="C67" s="33">
        <f t="shared" si="44"/>
        <v>91666.666666666657</v>
      </c>
      <c r="D67" s="27"/>
      <c r="E67" s="33">
        <f t="shared" si="36"/>
        <v>4166.666666666667</v>
      </c>
      <c r="F67" s="27"/>
      <c r="G67" s="33">
        <f>C67*Automovil!$E$4</f>
        <v>954.86111111111097</v>
      </c>
      <c r="H67" s="27"/>
      <c r="I67" s="33">
        <f t="shared" si="34"/>
        <v>5121.5277777777783</v>
      </c>
      <c r="J67" s="33"/>
      <c r="K67" s="33">
        <f t="shared" si="35"/>
        <v>87499.999999999985</v>
      </c>
      <c r="L67" s="27"/>
      <c r="M67" s="31">
        <f>0</f>
        <v>0</v>
      </c>
      <c r="N67" s="31"/>
      <c r="P67" s="37">
        <v>15</v>
      </c>
      <c r="Q67" s="37"/>
      <c r="R67" s="41">
        <f t="shared" si="45"/>
        <v>150000</v>
      </c>
      <c r="S67" s="37"/>
      <c r="T67" s="41">
        <f>0</f>
        <v>0</v>
      </c>
      <c r="U67" s="37"/>
      <c r="V67" s="41">
        <f t="shared" si="37"/>
        <v>1562.5</v>
      </c>
      <c r="W67" s="37"/>
      <c r="X67" s="41">
        <f t="shared" si="46"/>
        <v>1562.5</v>
      </c>
      <c r="Y67" s="41"/>
      <c r="Z67" s="41">
        <f t="shared" si="47"/>
        <v>150000</v>
      </c>
      <c r="AA67" s="37"/>
      <c r="AB67" s="39">
        <f>0</f>
        <v>0</v>
      </c>
      <c r="AC67" s="39"/>
      <c r="AE67" s="45">
        <v>15</v>
      </c>
      <c r="AF67" s="45"/>
      <c r="AG67" s="49">
        <f t="shared" si="48"/>
        <v>105978.66788550216</v>
      </c>
      <c r="AH67" s="45"/>
      <c r="AI67" s="49">
        <f t="shared" si="38"/>
        <v>3763.4470129794863</v>
      </c>
      <c r="AJ67" s="45"/>
      <c r="AK67" s="49">
        <f t="shared" si="39"/>
        <v>1103.9444571406475</v>
      </c>
      <c r="AL67" s="45"/>
      <c r="AM67" s="49">
        <f t="shared" si="40"/>
        <v>4867.3914701201338</v>
      </c>
      <c r="AN67" s="49"/>
      <c r="AO67" s="49">
        <f t="shared" si="49"/>
        <v>102215.22087252268</v>
      </c>
      <c r="AP67" s="45"/>
      <c r="AQ67" s="47">
        <f>0</f>
        <v>0</v>
      </c>
      <c r="AR67" s="47"/>
      <c r="AT67" s="54">
        <v>15</v>
      </c>
      <c r="AU67" s="54"/>
      <c r="AV67" s="58">
        <f t="shared" si="50"/>
        <v>98206.344331809771</v>
      </c>
      <c r="AW67" s="54"/>
      <c r="AX67" s="58">
        <f t="shared" si="41"/>
        <v>3995.0610830511096</v>
      </c>
      <c r="AY67" s="54"/>
      <c r="AZ67" s="58">
        <f t="shared" si="42"/>
        <v>1022.9827534563517</v>
      </c>
      <c r="BA67" s="54"/>
      <c r="BB67" s="58">
        <f t="shared" si="43"/>
        <v>5018.0438365074615</v>
      </c>
      <c r="BC67" s="58"/>
      <c r="BD67" s="58">
        <f t="shared" si="51"/>
        <v>94211.283248758657</v>
      </c>
      <c r="BE67" s="54"/>
      <c r="BF67" s="56">
        <f>0</f>
        <v>0</v>
      </c>
      <c r="BG67" s="56"/>
    </row>
    <row r="68" spans="1:59" x14ac:dyDescent="0.25">
      <c r="A68" s="28">
        <v>16</v>
      </c>
      <c r="B68" s="28"/>
      <c r="C68" s="35">
        <f t="shared" si="44"/>
        <v>87499.999999999985</v>
      </c>
      <c r="D68" s="28"/>
      <c r="E68" s="35">
        <f t="shared" si="36"/>
        <v>4166.666666666667</v>
      </c>
      <c r="F68" s="28"/>
      <c r="G68" s="35">
        <f>C68*Automovil!$E$4</f>
        <v>911.45833333333314</v>
      </c>
      <c r="H68" s="28"/>
      <c r="I68" s="35">
        <f t="shared" si="34"/>
        <v>5078.125</v>
      </c>
      <c r="J68" s="35"/>
      <c r="K68" s="35">
        <f t="shared" si="35"/>
        <v>83333.333333333314</v>
      </c>
      <c r="L68" s="28"/>
      <c r="M68" s="32">
        <f>0</f>
        <v>0</v>
      </c>
      <c r="N68" s="32"/>
      <c r="P68" s="38">
        <v>16</v>
      </c>
      <c r="Q68" s="38"/>
      <c r="R68" s="43">
        <f t="shared" si="45"/>
        <v>150000</v>
      </c>
      <c r="S68" s="38"/>
      <c r="T68" s="43">
        <f>0</f>
        <v>0</v>
      </c>
      <c r="U68" s="38"/>
      <c r="V68" s="43">
        <f t="shared" si="37"/>
        <v>1562.5</v>
      </c>
      <c r="W68" s="38"/>
      <c r="X68" s="43">
        <f t="shared" si="46"/>
        <v>1562.5</v>
      </c>
      <c r="Y68" s="43"/>
      <c r="Z68" s="43">
        <f t="shared" si="47"/>
        <v>150000</v>
      </c>
      <c r="AA68" s="38"/>
      <c r="AB68" s="40">
        <f>0</f>
        <v>0</v>
      </c>
      <c r="AC68" s="40"/>
      <c r="AE68" s="46">
        <v>16</v>
      </c>
      <c r="AF68" s="46"/>
      <c r="AG68" s="52">
        <f t="shared" si="48"/>
        <v>102215.22087252268</v>
      </c>
      <c r="AH68" s="46"/>
      <c r="AI68" s="52">
        <f t="shared" si="38"/>
        <v>3853.351580511774</v>
      </c>
      <c r="AJ68" s="46"/>
      <c r="AK68" s="52">
        <f t="shared" si="39"/>
        <v>1064.7418840887779</v>
      </c>
      <c r="AL68" s="46"/>
      <c r="AM68" s="52">
        <f t="shared" si="40"/>
        <v>4918.0934646005517</v>
      </c>
      <c r="AN68" s="52"/>
      <c r="AO68" s="52">
        <f t="shared" si="49"/>
        <v>98361.869292010902</v>
      </c>
      <c r="AP68" s="46"/>
      <c r="AQ68" s="48">
        <f>0</f>
        <v>0</v>
      </c>
      <c r="AR68" s="48"/>
      <c r="AT68" s="55">
        <v>16</v>
      </c>
      <c r="AU68" s="55"/>
      <c r="AV68" s="60">
        <f t="shared" si="50"/>
        <v>94211.283248758657</v>
      </c>
      <c r="AW68" s="55"/>
      <c r="AX68" s="60">
        <f t="shared" si="41"/>
        <v>4036.6763026662256</v>
      </c>
      <c r="AY68" s="55"/>
      <c r="AZ68" s="60">
        <f t="shared" si="42"/>
        <v>981.36753384123597</v>
      </c>
      <c r="BA68" s="55"/>
      <c r="BB68" s="60">
        <f t="shared" si="43"/>
        <v>5018.0438365074615</v>
      </c>
      <c r="BC68" s="60"/>
      <c r="BD68" s="60">
        <f t="shared" si="51"/>
        <v>90174.606946092434</v>
      </c>
      <c r="BE68" s="55"/>
      <c r="BF68" s="57">
        <f>0</f>
        <v>0</v>
      </c>
      <c r="BG68" s="57"/>
    </row>
    <row r="69" spans="1:59" x14ac:dyDescent="0.25">
      <c r="A69" s="27">
        <v>17</v>
      </c>
      <c r="B69" s="27"/>
      <c r="C69" s="33">
        <f t="shared" si="44"/>
        <v>83333.333333333314</v>
      </c>
      <c r="D69" s="27"/>
      <c r="E69" s="33">
        <f t="shared" si="36"/>
        <v>4166.666666666667</v>
      </c>
      <c r="F69" s="27"/>
      <c r="G69" s="33">
        <f>C69*Automovil!$E$4</f>
        <v>868.05555555555532</v>
      </c>
      <c r="H69" s="27"/>
      <c r="I69" s="33">
        <f t="shared" si="34"/>
        <v>5034.7222222222226</v>
      </c>
      <c r="J69" s="33"/>
      <c r="K69" s="33">
        <f t="shared" si="35"/>
        <v>79166.666666666642</v>
      </c>
      <c r="L69" s="27"/>
      <c r="M69" s="31">
        <f>0</f>
        <v>0</v>
      </c>
      <c r="N69" s="31"/>
      <c r="P69" s="37">
        <v>17</v>
      </c>
      <c r="Q69" s="37"/>
      <c r="R69" s="41">
        <f t="shared" si="45"/>
        <v>150000</v>
      </c>
      <c r="S69" s="37"/>
      <c r="T69" s="41">
        <f>0</f>
        <v>0</v>
      </c>
      <c r="U69" s="37"/>
      <c r="V69" s="41">
        <f t="shared" si="37"/>
        <v>1562.5</v>
      </c>
      <c r="W69" s="37"/>
      <c r="X69" s="41">
        <f t="shared" si="46"/>
        <v>1562.5</v>
      </c>
      <c r="Y69" s="41"/>
      <c r="Z69" s="41">
        <f t="shared" si="47"/>
        <v>150000</v>
      </c>
      <c r="AA69" s="37"/>
      <c r="AB69" s="39">
        <f>0</f>
        <v>0</v>
      </c>
      <c r="AC69" s="39"/>
      <c r="AE69" s="45">
        <v>17</v>
      </c>
      <c r="AF69" s="45"/>
      <c r="AG69" s="49">
        <f t="shared" si="48"/>
        <v>98361.869292010902</v>
      </c>
      <c r="AH69" s="45"/>
      <c r="AI69" s="49">
        <f t="shared" si="38"/>
        <v>3944.7207997316937</v>
      </c>
      <c r="AJ69" s="45"/>
      <c r="AK69" s="49">
        <f t="shared" si="39"/>
        <v>1024.6028051251135</v>
      </c>
      <c r="AL69" s="45"/>
      <c r="AM69" s="49">
        <f t="shared" si="40"/>
        <v>4969.3236048568069</v>
      </c>
      <c r="AN69" s="49"/>
      <c r="AO69" s="49">
        <f t="shared" si="49"/>
        <v>94417.148492279215</v>
      </c>
      <c r="AP69" s="45"/>
      <c r="AQ69" s="47">
        <f>0</f>
        <v>0</v>
      </c>
      <c r="AR69" s="47"/>
      <c r="AT69" s="54">
        <v>17</v>
      </c>
      <c r="AU69" s="54"/>
      <c r="AV69" s="58">
        <f t="shared" si="50"/>
        <v>90174.606946092434</v>
      </c>
      <c r="AW69" s="54"/>
      <c r="AX69" s="58">
        <f t="shared" si="41"/>
        <v>4078.7250141523318</v>
      </c>
      <c r="AY69" s="54"/>
      <c r="AZ69" s="58">
        <f t="shared" si="42"/>
        <v>939.31882235512944</v>
      </c>
      <c r="BA69" s="54"/>
      <c r="BB69" s="58">
        <f t="shared" si="43"/>
        <v>5018.0438365074615</v>
      </c>
      <c r="BC69" s="58"/>
      <c r="BD69" s="58">
        <f t="shared" si="51"/>
        <v>86095.881931940108</v>
      </c>
      <c r="BE69" s="54"/>
      <c r="BF69" s="56">
        <f>0</f>
        <v>0</v>
      </c>
      <c r="BG69" s="56"/>
    </row>
    <row r="70" spans="1:59" x14ac:dyDescent="0.25">
      <c r="A70" s="28">
        <v>18</v>
      </c>
      <c r="B70" s="28"/>
      <c r="C70" s="35">
        <f t="shared" si="44"/>
        <v>79166.666666666642</v>
      </c>
      <c r="D70" s="28"/>
      <c r="E70" s="35">
        <f t="shared" si="36"/>
        <v>4166.666666666667</v>
      </c>
      <c r="F70" s="28"/>
      <c r="G70" s="35">
        <f>C70*Automovil!$E$4</f>
        <v>824.65277777777749</v>
      </c>
      <c r="H70" s="28"/>
      <c r="I70" s="35">
        <f t="shared" si="34"/>
        <v>4991.3194444444443</v>
      </c>
      <c r="J70" s="35"/>
      <c r="K70" s="35">
        <f t="shared" si="35"/>
        <v>74999.999999999971</v>
      </c>
      <c r="L70" s="28"/>
      <c r="M70" s="32">
        <f>0</f>
        <v>0</v>
      </c>
      <c r="N70" s="32"/>
      <c r="P70" s="38">
        <v>18</v>
      </c>
      <c r="Q70" s="38"/>
      <c r="R70" s="43">
        <f t="shared" si="45"/>
        <v>150000</v>
      </c>
      <c r="S70" s="38"/>
      <c r="T70" s="43">
        <f>0</f>
        <v>0</v>
      </c>
      <c r="U70" s="38"/>
      <c r="V70" s="43">
        <f t="shared" si="37"/>
        <v>1562.5</v>
      </c>
      <c r="W70" s="38"/>
      <c r="X70" s="43">
        <f t="shared" si="46"/>
        <v>1562.5</v>
      </c>
      <c r="Y70" s="43"/>
      <c r="Z70" s="43">
        <f t="shared" si="47"/>
        <v>150000</v>
      </c>
      <c r="AA70" s="38"/>
      <c r="AB70" s="40">
        <f>0</f>
        <v>0</v>
      </c>
      <c r="AC70" s="40"/>
      <c r="AE70" s="46">
        <v>18</v>
      </c>
      <c r="AF70" s="46"/>
      <c r="AG70" s="52">
        <f t="shared" si="48"/>
        <v>94417.148492279215</v>
      </c>
      <c r="AH70" s="46"/>
      <c r="AI70" s="52">
        <f t="shared" si="38"/>
        <v>4037.5754289461574</v>
      </c>
      <c r="AJ70" s="46"/>
      <c r="AK70" s="52">
        <f t="shared" si="39"/>
        <v>983.51196346124175</v>
      </c>
      <c r="AL70" s="46"/>
      <c r="AM70" s="52">
        <f t="shared" si="40"/>
        <v>5021.0873924073994</v>
      </c>
      <c r="AN70" s="52"/>
      <c r="AO70" s="52">
        <f t="shared" si="49"/>
        <v>90379.573063333053</v>
      </c>
      <c r="AP70" s="46"/>
      <c r="AQ70" s="48">
        <f>0</f>
        <v>0</v>
      </c>
      <c r="AR70" s="48"/>
      <c r="AT70" s="55">
        <v>18</v>
      </c>
      <c r="AU70" s="55"/>
      <c r="AV70" s="60">
        <f t="shared" si="50"/>
        <v>86095.881931940108</v>
      </c>
      <c r="AW70" s="55"/>
      <c r="AX70" s="60">
        <f t="shared" si="41"/>
        <v>4121.2117330497522</v>
      </c>
      <c r="AY70" s="55"/>
      <c r="AZ70" s="60">
        <f t="shared" si="42"/>
        <v>896.83210345770942</v>
      </c>
      <c r="BA70" s="55"/>
      <c r="BB70" s="60">
        <f t="shared" si="43"/>
        <v>5018.0438365074615</v>
      </c>
      <c r="BC70" s="60"/>
      <c r="BD70" s="60">
        <f t="shared" si="51"/>
        <v>81974.670198890351</v>
      </c>
      <c r="BE70" s="55"/>
      <c r="BF70" s="57">
        <f>0</f>
        <v>0</v>
      </c>
      <c r="BG70" s="57"/>
    </row>
    <row r="71" spans="1:59" x14ac:dyDescent="0.25">
      <c r="A71" s="27">
        <v>19</v>
      </c>
      <c r="B71" s="27"/>
      <c r="C71" s="33">
        <f t="shared" si="44"/>
        <v>74999.999999999971</v>
      </c>
      <c r="D71" s="27"/>
      <c r="E71" s="33">
        <f t="shared" si="36"/>
        <v>4166.666666666667</v>
      </c>
      <c r="F71" s="27"/>
      <c r="G71" s="33">
        <f>C71*Automovil!$E$4</f>
        <v>781.24999999999966</v>
      </c>
      <c r="H71" s="27"/>
      <c r="I71" s="33">
        <f t="shared" si="34"/>
        <v>4947.916666666667</v>
      </c>
      <c r="J71" s="33"/>
      <c r="K71" s="33">
        <f t="shared" si="35"/>
        <v>70833.333333333299</v>
      </c>
      <c r="L71" s="27"/>
      <c r="M71" s="31">
        <f>0</f>
        <v>0</v>
      </c>
      <c r="N71" s="31"/>
      <c r="P71" s="37">
        <v>19</v>
      </c>
      <c r="Q71" s="37"/>
      <c r="R71" s="41">
        <f t="shared" si="45"/>
        <v>150000</v>
      </c>
      <c r="S71" s="37"/>
      <c r="T71" s="41">
        <f>0</f>
        <v>0</v>
      </c>
      <c r="U71" s="37"/>
      <c r="V71" s="41">
        <f t="shared" si="37"/>
        <v>1562.5</v>
      </c>
      <c r="W71" s="37"/>
      <c r="X71" s="41">
        <f t="shared" si="46"/>
        <v>1562.5</v>
      </c>
      <c r="Y71" s="41"/>
      <c r="Z71" s="41">
        <f t="shared" si="47"/>
        <v>150000</v>
      </c>
      <c r="AA71" s="37"/>
      <c r="AB71" s="39">
        <f>0</f>
        <v>0</v>
      </c>
      <c r="AC71" s="39"/>
      <c r="AE71" s="45">
        <v>19</v>
      </c>
      <c r="AF71" s="45"/>
      <c r="AG71" s="49">
        <f t="shared" si="48"/>
        <v>90379.573063333053</v>
      </c>
      <c r="AH71" s="45"/>
      <c r="AI71" s="49">
        <f t="shared" si="38"/>
        <v>4131.9365000019234</v>
      </c>
      <c r="AJ71" s="45"/>
      <c r="AK71" s="49">
        <f t="shared" si="39"/>
        <v>941.45388607638597</v>
      </c>
      <c r="AL71" s="45"/>
      <c r="AM71" s="49">
        <f t="shared" si="40"/>
        <v>5073.3903860783093</v>
      </c>
      <c r="AN71" s="49"/>
      <c r="AO71" s="49">
        <f t="shared" si="49"/>
        <v>86247.636563331136</v>
      </c>
      <c r="AP71" s="45"/>
      <c r="AQ71" s="47">
        <f>0</f>
        <v>0</v>
      </c>
      <c r="AR71" s="47"/>
      <c r="AT71" s="54">
        <v>19</v>
      </c>
      <c r="AU71" s="54"/>
      <c r="AV71" s="58">
        <f t="shared" si="50"/>
        <v>81974.670198890351</v>
      </c>
      <c r="AW71" s="54"/>
      <c r="AX71" s="58">
        <f t="shared" si="41"/>
        <v>4164.1410219356867</v>
      </c>
      <c r="AY71" s="54"/>
      <c r="AZ71" s="58">
        <f t="shared" si="42"/>
        <v>853.90281457177446</v>
      </c>
      <c r="BA71" s="54"/>
      <c r="BB71" s="58">
        <f t="shared" si="43"/>
        <v>5018.0438365074615</v>
      </c>
      <c r="BC71" s="58"/>
      <c r="BD71" s="58">
        <f t="shared" si="51"/>
        <v>77810.52917695466</v>
      </c>
      <c r="BE71" s="54"/>
      <c r="BF71" s="56">
        <f>0</f>
        <v>0</v>
      </c>
      <c r="BG71" s="56"/>
    </row>
    <row r="72" spans="1:59" x14ac:dyDescent="0.25">
      <c r="A72" s="28">
        <v>20</v>
      </c>
      <c r="B72" s="28"/>
      <c r="C72" s="35">
        <f t="shared" si="44"/>
        <v>70833.333333333299</v>
      </c>
      <c r="D72" s="28"/>
      <c r="E72" s="35">
        <f t="shared" si="36"/>
        <v>4166.666666666667</v>
      </c>
      <c r="F72" s="28"/>
      <c r="G72" s="35">
        <f>C72*Automovil!$E$4</f>
        <v>737.84722222222183</v>
      </c>
      <c r="H72" s="28"/>
      <c r="I72" s="35">
        <f t="shared" si="34"/>
        <v>4904.5138888888887</v>
      </c>
      <c r="J72" s="35"/>
      <c r="K72" s="35">
        <f t="shared" si="35"/>
        <v>66666.666666666628</v>
      </c>
      <c r="L72" s="28"/>
      <c r="M72" s="32">
        <f>0</f>
        <v>0</v>
      </c>
      <c r="N72" s="32"/>
      <c r="P72" s="38">
        <v>20</v>
      </c>
      <c r="Q72" s="38"/>
      <c r="R72" s="43">
        <f t="shared" si="45"/>
        <v>150000</v>
      </c>
      <c r="S72" s="38"/>
      <c r="T72" s="43">
        <f>0</f>
        <v>0</v>
      </c>
      <c r="U72" s="38"/>
      <c r="V72" s="43">
        <f t="shared" si="37"/>
        <v>1562.5</v>
      </c>
      <c r="W72" s="38"/>
      <c r="X72" s="43">
        <f t="shared" si="46"/>
        <v>1562.5</v>
      </c>
      <c r="Y72" s="43"/>
      <c r="Z72" s="43">
        <f t="shared" si="47"/>
        <v>150000</v>
      </c>
      <c r="AA72" s="38"/>
      <c r="AB72" s="40">
        <f>0</f>
        <v>0</v>
      </c>
      <c r="AC72" s="40"/>
      <c r="AE72" s="46">
        <v>20</v>
      </c>
      <c r="AF72" s="46"/>
      <c r="AG72" s="52">
        <f t="shared" si="48"/>
        <v>86247.636563331136</v>
      </c>
      <c r="AH72" s="46"/>
      <c r="AI72" s="52">
        <f t="shared" si="38"/>
        <v>4227.8253217319261</v>
      </c>
      <c r="AJ72" s="46"/>
      <c r="AK72" s="52">
        <f t="shared" si="39"/>
        <v>898.41288086803263</v>
      </c>
      <c r="AL72" s="46"/>
      <c r="AM72" s="52">
        <f t="shared" si="40"/>
        <v>5126.2382025999586</v>
      </c>
      <c r="AN72" s="52"/>
      <c r="AO72" s="52">
        <f t="shared" si="49"/>
        <v>82019.811241599207</v>
      </c>
      <c r="AP72" s="46"/>
      <c r="AQ72" s="48">
        <f>0</f>
        <v>0</v>
      </c>
      <c r="AR72" s="48"/>
      <c r="AT72" s="55">
        <v>20</v>
      </c>
      <c r="AU72" s="55"/>
      <c r="AV72" s="60">
        <f t="shared" si="50"/>
        <v>77810.52917695466</v>
      </c>
      <c r="AW72" s="55"/>
      <c r="AX72" s="60">
        <f t="shared" si="41"/>
        <v>4207.5174909141842</v>
      </c>
      <c r="AY72" s="55"/>
      <c r="AZ72" s="60">
        <f t="shared" si="42"/>
        <v>810.52634559327771</v>
      </c>
      <c r="BA72" s="55"/>
      <c r="BB72" s="60">
        <f t="shared" si="43"/>
        <v>5018.0438365074615</v>
      </c>
      <c r="BC72" s="60"/>
      <c r="BD72" s="60">
        <f t="shared" si="51"/>
        <v>73603.011686040481</v>
      </c>
      <c r="BE72" s="55"/>
      <c r="BF72" s="57">
        <f>0</f>
        <v>0</v>
      </c>
      <c r="BG72" s="57"/>
    </row>
    <row r="73" spans="1:59" x14ac:dyDescent="0.25">
      <c r="A73" s="27">
        <v>21</v>
      </c>
      <c r="B73" s="27"/>
      <c r="C73" s="33">
        <f t="shared" si="44"/>
        <v>66666.666666666628</v>
      </c>
      <c r="D73" s="27"/>
      <c r="E73" s="33">
        <f t="shared" si="36"/>
        <v>4166.666666666667</v>
      </c>
      <c r="F73" s="27"/>
      <c r="G73" s="33">
        <f>C73*Automovil!$E$4</f>
        <v>694.444444444444</v>
      </c>
      <c r="H73" s="27"/>
      <c r="I73" s="33">
        <f t="shared" si="34"/>
        <v>4861.1111111111113</v>
      </c>
      <c r="J73" s="33"/>
      <c r="K73" s="33">
        <f t="shared" si="35"/>
        <v>62499.999999999964</v>
      </c>
      <c r="L73" s="27"/>
      <c r="M73" s="31">
        <f>0</f>
        <v>0</v>
      </c>
      <c r="N73" s="31"/>
      <c r="P73" s="37">
        <v>21</v>
      </c>
      <c r="Q73" s="37"/>
      <c r="R73" s="41">
        <f t="shared" si="45"/>
        <v>150000</v>
      </c>
      <c r="S73" s="37"/>
      <c r="T73" s="41">
        <f>0</f>
        <v>0</v>
      </c>
      <c r="U73" s="37"/>
      <c r="V73" s="41">
        <f t="shared" si="37"/>
        <v>1562.5</v>
      </c>
      <c r="W73" s="37"/>
      <c r="X73" s="41">
        <f t="shared" si="46"/>
        <v>1562.5</v>
      </c>
      <c r="Y73" s="41"/>
      <c r="Z73" s="41">
        <f t="shared" si="47"/>
        <v>150000</v>
      </c>
      <c r="AA73" s="37"/>
      <c r="AB73" s="39">
        <f>0</f>
        <v>0</v>
      </c>
      <c r="AC73" s="39"/>
      <c r="AE73" s="45">
        <v>21</v>
      </c>
      <c r="AF73" s="45"/>
      <c r="AG73" s="49">
        <f t="shared" si="48"/>
        <v>82019.811241599207</v>
      </c>
      <c r="AH73" s="45"/>
      <c r="AI73" s="49">
        <f t="shared" si="38"/>
        <v>4325.2634834437176</v>
      </c>
      <c r="AJ73" s="45"/>
      <c r="AK73" s="49">
        <f t="shared" si="39"/>
        <v>854.37303376665841</v>
      </c>
      <c r="AL73" s="45"/>
      <c r="AM73" s="49">
        <f t="shared" si="40"/>
        <v>5179.636517210376</v>
      </c>
      <c r="AN73" s="49"/>
      <c r="AO73" s="49">
        <f t="shared" si="49"/>
        <v>77694.547758155488</v>
      </c>
      <c r="AP73" s="45"/>
      <c r="AQ73" s="47">
        <f>0</f>
        <v>0</v>
      </c>
      <c r="AR73" s="47"/>
      <c r="AT73" s="54">
        <v>21</v>
      </c>
      <c r="AU73" s="54"/>
      <c r="AV73" s="58">
        <f t="shared" si="50"/>
        <v>73603.011686040481</v>
      </c>
      <c r="AW73" s="54"/>
      <c r="AX73" s="58">
        <f t="shared" si="41"/>
        <v>4251.345798111206</v>
      </c>
      <c r="AY73" s="54"/>
      <c r="AZ73" s="58">
        <f t="shared" si="42"/>
        <v>766.69803839625501</v>
      </c>
      <c r="BA73" s="54"/>
      <c r="BB73" s="58">
        <f t="shared" si="43"/>
        <v>5018.0438365074615</v>
      </c>
      <c r="BC73" s="58"/>
      <c r="BD73" s="58">
        <f t="shared" si="51"/>
        <v>69351.665887929281</v>
      </c>
      <c r="BE73" s="54"/>
      <c r="BF73" s="56">
        <f>0</f>
        <v>0</v>
      </c>
      <c r="BG73" s="56"/>
    </row>
    <row r="74" spans="1:59" x14ac:dyDescent="0.25">
      <c r="A74" s="28">
        <v>22</v>
      </c>
      <c r="B74" s="28"/>
      <c r="C74" s="35">
        <f t="shared" si="44"/>
        <v>62499.999999999964</v>
      </c>
      <c r="D74" s="28"/>
      <c r="E74" s="35">
        <f t="shared" si="36"/>
        <v>4166.666666666667</v>
      </c>
      <c r="F74" s="28"/>
      <c r="G74" s="35">
        <f>C74*Automovil!$E$4</f>
        <v>651.04166666666629</v>
      </c>
      <c r="H74" s="28"/>
      <c r="I74" s="35">
        <f t="shared" si="34"/>
        <v>4817.708333333333</v>
      </c>
      <c r="J74" s="35"/>
      <c r="K74" s="35">
        <f t="shared" si="35"/>
        <v>58333.333333333299</v>
      </c>
      <c r="L74" s="28"/>
      <c r="M74" s="32">
        <f>0</f>
        <v>0</v>
      </c>
      <c r="N74" s="32"/>
      <c r="P74" s="38">
        <v>22</v>
      </c>
      <c r="Q74" s="38"/>
      <c r="R74" s="43">
        <f t="shared" si="45"/>
        <v>150000</v>
      </c>
      <c r="S74" s="38"/>
      <c r="T74" s="43">
        <f>0</f>
        <v>0</v>
      </c>
      <c r="U74" s="38"/>
      <c r="V74" s="43">
        <f t="shared" si="37"/>
        <v>1562.5</v>
      </c>
      <c r="W74" s="38"/>
      <c r="X74" s="43">
        <f t="shared" si="46"/>
        <v>1562.5</v>
      </c>
      <c r="Y74" s="43"/>
      <c r="Z74" s="43">
        <f t="shared" si="47"/>
        <v>150000</v>
      </c>
      <c r="AA74" s="38"/>
      <c r="AB74" s="40">
        <f>0</f>
        <v>0</v>
      </c>
      <c r="AC74" s="40"/>
      <c r="AE74" s="46">
        <v>22</v>
      </c>
      <c r="AF74" s="46"/>
      <c r="AG74" s="52">
        <f t="shared" si="48"/>
        <v>77694.547758155488</v>
      </c>
      <c r="AH74" s="46"/>
      <c r="AI74" s="52">
        <f t="shared" si="38"/>
        <v>4424.2728584505312</v>
      </c>
      <c r="AJ74" s="46"/>
      <c r="AK74" s="52">
        <f t="shared" si="39"/>
        <v>809.31820581411966</v>
      </c>
      <c r="AL74" s="46"/>
      <c r="AM74" s="52">
        <f t="shared" si="40"/>
        <v>5233.5910642646504</v>
      </c>
      <c r="AN74" s="52"/>
      <c r="AO74" s="52">
        <f t="shared" si="49"/>
        <v>73270.274899704964</v>
      </c>
      <c r="AP74" s="46"/>
      <c r="AQ74" s="48">
        <f>0</f>
        <v>0</v>
      </c>
      <c r="AR74" s="48"/>
      <c r="AT74" s="55">
        <v>22</v>
      </c>
      <c r="AU74" s="55"/>
      <c r="AV74" s="60">
        <f t="shared" si="50"/>
        <v>69351.665887929281</v>
      </c>
      <c r="AW74" s="55"/>
      <c r="AX74" s="60">
        <f t="shared" si="41"/>
        <v>4295.630650174865</v>
      </c>
      <c r="AY74" s="55"/>
      <c r="AZ74" s="60">
        <f t="shared" si="42"/>
        <v>722.41318633259664</v>
      </c>
      <c r="BA74" s="55"/>
      <c r="BB74" s="60">
        <f t="shared" si="43"/>
        <v>5018.0438365074615</v>
      </c>
      <c r="BC74" s="60"/>
      <c r="BD74" s="60">
        <f t="shared" si="51"/>
        <v>65056.035237754419</v>
      </c>
      <c r="BE74" s="55"/>
      <c r="BF74" s="57">
        <f>0</f>
        <v>0</v>
      </c>
      <c r="BG74" s="57"/>
    </row>
    <row r="75" spans="1:59" x14ac:dyDescent="0.25">
      <c r="A75" s="27">
        <v>23</v>
      </c>
      <c r="B75" s="27"/>
      <c r="C75" s="33">
        <f t="shared" si="44"/>
        <v>58333.333333333299</v>
      </c>
      <c r="D75" s="27"/>
      <c r="E75" s="33">
        <f t="shared" si="36"/>
        <v>4166.666666666667</v>
      </c>
      <c r="F75" s="27"/>
      <c r="G75" s="33">
        <f>C75*Automovil!$E$4</f>
        <v>607.63888888888846</v>
      </c>
      <c r="H75" s="27"/>
      <c r="I75" s="33">
        <f t="shared" si="34"/>
        <v>4774.3055555555557</v>
      </c>
      <c r="J75" s="33"/>
      <c r="K75" s="33">
        <f t="shared" si="35"/>
        <v>54166.666666666635</v>
      </c>
      <c r="L75" s="27"/>
      <c r="M75" s="31">
        <f>0</f>
        <v>0</v>
      </c>
      <c r="N75" s="31"/>
      <c r="P75" s="37">
        <v>23</v>
      </c>
      <c r="Q75" s="37"/>
      <c r="R75" s="41">
        <f t="shared" si="45"/>
        <v>150000</v>
      </c>
      <c r="S75" s="37"/>
      <c r="T75" s="41">
        <f>0</f>
        <v>0</v>
      </c>
      <c r="U75" s="37"/>
      <c r="V75" s="41">
        <f t="shared" si="37"/>
        <v>1562.5</v>
      </c>
      <c r="W75" s="37"/>
      <c r="X75" s="41">
        <f t="shared" si="46"/>
        <v>1562.5</v>
      </c>
      <c r="Y75" s="41"/>
      <c r="Z75" s="41">
        <f t="shared" si="47"/>
        <v>150000</v>
      </c>
      <c r="AA75" s="37"/>
      <c r="AB75" s="39">
        <f>0</f>
        <v>0</v>
      </c>
      <c r="AC75" s="39"/>
      <c r="AE75" s="45">
        <v>23</v>
      </c>
      <c r="AF75" s="45"/>
      <c r="AG75" s="49">
        <f t="shared" si="48"/>
        <v>73270.274899704964</v>
      </c>
      <c r="AH75" s="45"/>
      <c r="AI75" s="49">
        <f t="shared" si="38"/>
        <v>4524.8756076454811</v>
      </c>
      <c r="AJ75" s="45"/>
      <c r="AK75" s="49">
        <f t="shared" si="39"/>
        <v>763.23203020526</v>
      </c>
      <c r="AL75" s="45"/>
      <c r="AM75" s="49">
        <f t="shared" si="40"/>
        <v>5288.1076378507414</v>
      </c>
      <c r="AN75" s="49"/>
      <c r="AO75" s="49">
        <f t="shared" si="49"/>
        <v>68745.399292059476</v>
      </c>
      <c r="AP75" s="45"/>
      <c r="AQ75" s="47">
        <f>0</f>
        <v>0</v>
      </c>
      <c r="AR75" s="47"/>
      <c r="AT75" s="54">
        <v>23</v>
      </c>
      <c r="AU75" s="54"/>
      <c r="AV75" s="58">
        <f t="shared" si="50"/>
        <v>65056.035237754419</v>
      </c>
      <c r="AW75" s="54"/>
      <c r="AX75" s="58">
        <f t="shared" si="41"/>
        <v>4340.3768027808528</v>
      </c>
      <c r="AY75" s="54"/>
      <c r="AZ75" s="58">
        <f t="shared" si="42"/>
        <v>677.66703372660845</v>
      </c>
      <c r="BA75" s="54"/>
      <c r="BB75" s="58">
        <f t="shared" si="43"/>
        <v>5018.0438365074615</v>
      </c>
      <c r="BC75" s="58"/>
      <c r="BD75" s="58">
        <f t="shared" si="51"/>
        <v>60715.658434973564</v>
      </c>
      <c r="BE75" s="54"/>
      <c r="BF75" s="56">
        <f>0</f>
        <v>0</v>
      </c>
      <c r="BG75" s="56"/>
    </row>
    <row r="76" spans="1:59" x14ac:dyDescent="0.25">
      <c r="A76" s="28">
        <v>24</v>
      </c>
      <c r="B76" s="28"/>
      <c r="C76" s="35">
        <f t="shared" si="44"/>
        <v>54166.666666666635</v>
      </c>
      <c r="D76" s="28"/>
      <c r="E76" s="35">
        <f t="shared" si="36"/>
        <v>4166.666666666667</v>
      </c>
      <c r="F76" s="28"/>
      <c r="G76" s="35">
        <f>C76*Automovil!$E$4</f>
        <v>564.23611111111074</v>
      </c>
      <c r="H76" s="28"/>
      <c r="I76" s="35">
        <f t="shared" si="34"/>
        <v>4730.9027777777774</v>
      </c>
      <c r="J76" s="35"/>
      <c r="K76" s="35">
        <f t="shared" si="35"/>
        <v>49999.999999999971</v>
      </c>
      <c r="L76" s="28"/>
      <c r="M76" s="32">
        <f>0</f>
        <v>0</v>
      </c>
      <c r="N76" s="32"/>
      <c r="P76" s="38">
        <v>24</v>
      </c>
      <c r="Q76" s="38"/>
      <c r="R76" s="43">
        <f t="shared" si="45"/>
        <v>150000</v>
      </c>
      <c r="S76" s="38"/>
      <c r="T76" s="43">
        <f>0</f>
        <v>0</v>
      </c>
      <c r="U76" s="38"/>
      <c r="V76" s="43">
        <f t="shared" si="37"/>
        <v>1562.5</v>
      </c>
      <c r="W76" s="38"/>
      <c r="X76" s="43">
        <f t="shared" si="46"/>
        <v>1562.5</v>
      </c>
      <c r="Y76" s="43"/>
      <c r="Z76" s="43">
        <f t="shared" si="47"/>
        <v>150000</v>
      </c>
      <c r="AA76" s="38"/>
      <c r="AB76" s="40">
        <f>0</f>
        <v>0</v>
      </c>
      <c r="AC76" s="40"/>
      <c r="AE76" s="46">
        <v>24</v>
      </c>
      <c r="AF76" s="46"/>
      <c r="AG76" s="52">
        <f t="shared" si="48"/>
        <v>68745.399292059476</v>
      </c>
      <c r="AH76" s="46"/>
      <c r="AI76" s="52">
        <f t="shared" si="38"/>
        <v>4627.0941831194004</v>
      </c>
      <c r="AJ76" s="46"/>
      <c r="AK76" s="52">
        <f t="shared" si="39"/>
        <v>716.0979092922862</v>
      </c>
      <c r="AL76" s="46"/>
      <c r="AM76" s="52">
        <f t="shared" si="40"/>
        <v>5343.1920924116866</v>
      </c>
      <c r="AN76" s="52"/>
      <c r="AO76" s="52">
        <f t="shared" si="49"/>
        <v>64118.305108940076</v>
      </c>
      <c r="AP76" s="46"/>
      <c r="AQ76" s="48">
        <f>0</f>
        <v>0</v>
      </c>
      <c r="AR76" s="48"/>
      <c r="AT76" s="55">
        <v>24</v>
      </c>
      <c r="AU76" s="55"/>
      <c r="AV76" s="60">
        <f t="shared" si="50"/>
        <v>60715.658434973564</v>
      </c>
      <c r="AW76" s="55"/>
      <c r="AX76" s="60">
        <f t="shared" si="41"/>
        <v>4385.5890611431532</v>
      </c>
      <c r="AY76" s="55"/>
      <c r="AZ76" s="60">
        <f t="shared" si="42"/>
        <v>632.45477536430792</v>
      </c>
      <c r="BA76" s="55"/>
      <c r="BB76" s="60">
        <f t="shared" si="43"/>
        <v>5018.0438365074615</v>
      </c>
      <c r="BC76" s="60"/>
      <c r="BD76" s="60">
        <f t="shared" si="51"/>
        <v>56330.069373830411</v>
      </c>
      <c r="BE76" s="55"/>
      <c r="BF76" s="57">
        <f>0</f>
        <v>0</v>
      </c>
      <c r="BG76" s="57"/>
    </row>
    <row r="77" spans="1:59" x14ac:dyDescent="0.25">
      <c r="A77" s="27">
        <v>25</v>
      </c>
      <c r="B77" s="27"/>
      <c r="C77" s="33">
        <f t="shared" si="44"/>
        <v>49999.999999999971</v>
      </c>
      <c r="D77" s="27"/>
      <c r="E77" s="33">
        <f t="shared" si="36"/>
        <v>4166.666666666667</v>
      </c>
      <c r="F77" s="27"/>
      <c r="G77" s="33">
        <f>C77*Automovil!$E$4</f>
        <v>520.83333333333303</v>
      </c>
      <c r="H77" s="27"/>
      <c r="I77" s="33">
        <f t="shared" si="34"/>
        <v>4687.5</v>
      </c>
      <c r="J77" s="33"/>
      <c r="K77" s="33">
        <f t="shared" si="35"/>
        <v>45833.333333333307</v>
      </c>
      <c r="L77" s="27"/>
      <c r="M77" s="31">
        <f>0</f>
        <v>0</v>
      </c>
      <c r="N77" s="31"/>
      <c r="P77" s="37">
        <v>25</v>
      </c>
      <c r="Q77" s="37"/>
      <c r="R77" s="41">
        <f t="shared" si="45"/>
        <v>150000</v>
      </c>
      <c r="S77" s="37"/>
      <c r="T77" s="41">
        <f>0</f>
        <v>0</v>
      </c>
      <c r="U77" s="37"/>
      <c r="V77" s="41">
        <f t="shared" si="37"/>
        <v>1562.5</v>
      </c>
      <c r="W77" s="37"/>
      <c r="X77" s="41">
        <f t="shared" si="46"/>
        <v>1562.5</v>
      </c>
      <c r="Y77" s="41"/>
      <c r="Z77" s="41">
        <f t="shared" si="47"/>
        <v>150000</v>
      </c>
      <c r="AA77" s="37"/>
      <c r="AB77" s="39">
        <f>0</f>
        <v>0</v>
      </c>
      <c r="AC77" s="39"/>
      <c r="AE77" s="45">
        <v>25</v>
      </c>
      <c r="AF77" s="45"/>
      <c r="AG77" s="49">
        <f t="shared" si="48"/>
        <v>64118.305108940076</v>
      </c>
      <c r="AH77" s="45"/>
      <c r="AI77" s="49">
        <f t="shared" si="38"/>
        <v>4730.9513318228483</v>
      </c>
      <c r="AJ77" s="45"/>
      <c r="AK77" s="49">
        <f t="shared" si="39"/>
        <v>667.89901155145913</v>
      </c>
      <c r="AL77" s="45"/>
      <c r="AM77" s="49">
        <f t="shared" si="40"/>
        <v>5398.8503433743072</v>
      </c>
      <c r="AN77" s="49"/>
      <c r="AO77" s="49">
        <f t="shared" si="49"/>
        <v>59387.353777117227</v>
      </c>
      <c r="AP77" s="45"/>
      <c r="AQ77" s="47">
        <f>0</f>
        <v>0</v>
      </c>
      <c r="AR77" s="47"/>
      <c r="AT77" s="54">
        <v>25</v>
      </c>
      <c r="AU77" s="54"/>
      <c r="AV77" s="58">
        <f t="shared" si="50"/>
        <v>56330.069373830411</v>
      </c>
      <c r="AW77" s="54"/>
      <c r="AX77" s="58">
        <f t="shared" si="41"/>
        <v>4431.2722805300618</v>
      </c>
      <c r="AY77" s="54"/>
      <c r="AZ77" s="58">
        <f t="shared" si="42"/>
        <v>586.77155597740011</v>
      </c>
      <c r="BA77" s="54"/>
      <c r="BB77" s="58">
        <f t="shared" si="43"/>
        <v>5018.0438365074615</v>
      </c>
      <c r="BC77" s="58"/>
      <c r="BD77" s="58">
        <f t="shared" si="51"/>
        <v>51898.797093300353</v>
      </c>
      <c r="BE77" s="54"/>
      <c r="BF77" s="56">
        <f>0</f>
        <v>0</v>
      </c>
      <c r="BG77" s="56"/>
    </row>
    <row r="78" spans="1:59" x14ac:dyDescent="0.25">
      <c r="A78" s="28">
        <v>26</v>
      </c>
      <c r="B78" s="28"/>
      <c r="C78" s="35">
        <f t="shared" si="44"/>
        <v>45833.333333333307</v>
      </c>
      <c r="D78" s="28"/>
      <c r="E78" s="35">
        <f t="shared" si="36"/>
        <v>4166.666666666667</v>
      </c>
      <c r="F78" s="28"/>
      <c r="G78" s="35">
        <f>C78*Automovil!$E$4</f>
        <v>477.43055555555526</v>
      </c>
      <c r="H78" s="28"/>
      <c r="I78" s="35">
        <f t="shared" si="34"/>
        <v>4644.0972222222226</v>
      </c>
      <c r="J78" s="35"/>
      <c r="K78" s="35">
        <f t="shared" si="35"/>
        <v>41666.666666666642</v>
      </c>
      <c r="L78" s="28"/>
      <c r="M78" s="32">
        <f>0</f>
        <v>0</v>
      </c>
      <c r="N78" s="32"/>
      <c r="P78" s="38">
        <v>26</v>
      </c>
      <c r="Q78" s="38"/>
      <c r="R78" s="43">
        <f t="shared" si="45"/>
        <v>150000</v>
      </c>
      <c r="S78" s="38"/>
      <c r="T78" s="43">
        <f>0</f>
        <v>0</v>
      </c>
      <c r="U78" s="38"/>
      <c r="V78" s="43">
        <f t="shared" si="37"/>
        <v>1562.5</v>
      </c>
      <c r="W78" s="38"/>
      <c r="X78" s="43">
        <f t="shared" si="46"/>
        <v>1562.5</v>
      </c>
      <c r="Y78" s="43"/>
      <c r="Z78" s="43">
        <f t="shared" si="47"/>
        <v>150000</v>
      </c>
      <c r="AA78" s="38"/>
      <c r="AB78" s="40">
        <f>0</f>
        <v>0</v>
      </c>
      <c r="AC78" s="40"/>
      <c r="AE78" s="46">
        <v>26</v>
      </c>
      <c r="AF78" s="46"/>
      <c r="AG78" s="52">
        <f t="shared" si="48"/>
        <v>59387.353777117227</v>
      </c>
      <c r="AH78" s="46"/>
      <c r="AI78" s="52">
        <f t="shared" si="38"/>
        <v>4836.4700992728194</v>
      </c>
      <c r="AJ78" s="46"/>
      <c r="AK78" s="52">
        <f t="shared" si="39"/>
        <v>618.61826851163778</v>
      </c>
      <c r="AL78" s="46"/>
      <c r="AM78" s="52">
        <f t="shared" si="40"/>
        <v>5455.0883677844568</v>
      </c>
      <c r="AN78" s="52"/>
      <c r="AO78" s="52">
        <f t="shared" si="49"/>
        <v>54550.883677844409</v>
      </c>
      <c r="AP78" s="46"/>
      <c r="AQ78" s="48">
        <f>0</f>
        <v>0</v>
      </c>
      <c r="AR78" s="48"/>
      <c r="AT78" s="55">
        <v>26</v>
      </c>
      <c r="AU78" s="55"/>
      <c r="AV78" s="60">
        <f t="shared" si="50"/>
        <v>51898.797093300353</v>
      </c>
      <c r="AW78" s="55"/>
      <c r="AX78" s="60">
        <f t="shared" si="41"/>
        <v>4477.4313667855831</v>
      </c>
      <c r="AY78" s="55"/>
      <c r="AZ78" s="60">
        <f t="shared" si="42"/>
        <v>540.6124697218786</v>
      </c>
      <c r="BA78" s="55"/>
      <c r="BB78" s="60">
        <f t="shared" si="43"/>
        <v>5018.0438365074615</v>
      </c>
      <c r="BC78" s="60"/>
      <c r="BD78" s="60">
        <f t="shared" si="51"/>
        <v>47421.36572651477</v>
      </c>
      <c r="BE78" s="55"/>
      <c r="BF78" s="57">
        <f>0</f>
        <v>0</v>
      </c>
      <c r="BG78" s="57"/>
    </row>
    <row r="79" spans="1:59" x14ac:dyDescent="0.25">
      <c r="A79" s="27">
        <v>27</v>
      </c>
      <c r="B79" s="27"/>
      <c r="C79" s="33">
        <f t="shared" si="44"/>
        <v>41666.666666666642</v>
      </c>
      <c r="D79" s="27"/>
      <c r="E79" s="33">
        <f t="shared" si="36"/>
        <v>4166.666666666667</v>
      </c>
      <c r="F79" s="27"/>
      <c r="G79" s="33">
        <f>C79*Automovil!$E$4</f>
        <v>434.02777777777749</v>
      </c>
      <c r="H79" s="27"/>
      <c r="I79" s="33">
        <f t="shared" si="34"/>
        <v>4600.6944444444443</v>
      </c>
      <c r="J79" s="33"/>
      <c r="K79" s="33">
        <f t="shared" si="35"/>
        <v>37499.999999999978</v>
      </c>
      <c r="L79" s="27"/>
      <c r="M79" s="31">
        <f>0</f>
        <v>0</v>
      </c>
      <c r="N79" s="31"/>
      <c r="P79" s="37">
        <v>27</v>
      </c>
      <c r="Q79" s="37"/>
      <c r="R79" s="41">
        <f t="shared" si="45"/>
        <v>150000</v>
      </c>
      <c r="S79" s="37"/>
      <c r="T79" s="41">
        <f>0</f>
        <v>0</v>
      </c>
      <c r="U79" s="37"/>
      <c r="V79" s="41">
        <f t="shared" si="37"/>
        <v>1562.5</v>
      </c>
      <c r="W79" s="37"/>
      <c r="X79" s="41">
        <f t="shared" si="46"/>
        <v>1562.5</v>
      </c>
      <c r="Y79" s="41"/>
      <c r="Z79" s="41">
        <f t="shared" si="47"/>
        <v>150000</v>
      </c>
      <c r="AA79" s="37"/>
      <c r="AB79" s="39">
        <f>0</f>
        <v>0</v>
      </c>
      <c r="AC79" s="39"/>
      <c r="AE79" s="45">
        <v>27</v>
      </c>
      <c r="AF79" s="45"/>
      <c r="AG79" s="49">
        <f t="shared" si="48"/>
        <v>54550.883677844409</v>
      </c>
      <c r="AH79" s="45"/>
      <c r="AI79" s="49">
        <f t="shared" si="38"/>
        <v>4943.673833304666</v>
      </c>
      <c r="AJ79" s="45"/>
      <c r="AK79" s="49">
        <f t="shared" si="39"/>
        <v>568.23837164421252</v>
      </c>
      <c r="AL79" s="45"/>
      <c r="AM79" s="49">
        <f t="shared" si="40"/>
        <v>5511.9122049488788</v>
      </c>
      <c r="AN79" s="49"/>
      <c r="AO79" s="49">
        <f t="shared" si="49"/>
        <v>49607.209844539742</v>
      </c>
      <c r="AP79" s="45"/>
      <c r="AQ79" s="47">
        <f>0</f>
        <v>0</v>
      </c>
      <c r="AR79" s="47"/>
      <c r="AT79" s="54">
        <v>27</v>
      </c>
      <c r="AU79" s="54"/>
      <c r="AV79" s="58">
        <f t="shared" si="50"/>
        <v>47421.36572651477</v>
      </c>
      <c r="AW79" s="54"/>
      <c r="AX79" s="58">
        <f t="shared" si="41"/>
        <v>4524.0712768562662</v>
      </c>
      <c r="AY79" s="54"/>
      <c r="AZ79" s="58">
        <f t="shared" si="42"/>
        <v>493.97255965119552</v>
      </c>
      <c r="BA79" s="54"/>
      <c r="BB79" s="58">
        <f t="shared" si="43"/>
        <v>5018.0438365074615</v>
      </c>
      <c r="BC79" s="58"/>
      <c r="BD79" s="58">
        <f t="shared" si="51"/>
        <v>42897.294449658504</v>
      </c>
      <c r="BE79" s="54"/>
      <c r="BF79" s="56">
        <f>0</f>
        <v>0</v>
      </c>
      <c r="BG79" s="56"/>
    </row>
    <row r="80" spans="1:59" x14ac:dyDescent="0.25">
      <c r="A80" s="28">
        <v>28</v>
      </c>
      <c r="B80" s="28"/>
      <c r="C80" s="35">
        <f t="shared" si="44"/>
        <v>37499.999999999978</v>
      </c>
      <c r="D80" s="28"/>
      <c r="E80" s="35">
        <f t="shared" si="36"/>
        <v>4166.666666666667</v>
      </c>
      <c r="F80" s="28"/>
      <c r="G80" s="35">
        <f>C80*Automovil!$E$4</f>
        <v>390.62499999999977</v>
      </c>
      <c r="H80" s="28"/>
      <c r="I80" s="35">
        <f t="shared" si="34"/>
        <v>4557.291666666667</v>
      </c>
      <c r="J80" s="35"/>
      <c r="K80" s="35">
        <f t="shared" si="35"/>
        <v>33333.333333333314</v>
      </c>
      <c r="L80" s="28"/>
      <c r="M80" s="32">
        <f>0</f>
        <v>0</v>
      </c>
      <c r="N80" s="32"/>
      <c r="P80" s="38">
        <v>28</v>
      </c>
      <c r="Q80" s="38"/>
      <c r="R80" s="43">
        <f t="shared" si="45"/>
        <v>150000</v>
      </c>
      <c r="S80" s="38"/>
      <c r="T80" s="43">
        <f>0</f>
        <v>0</v>
      </c>
      <c r="U80" s="38"/>
      <c r="V80" s="43">
        <f t="shared" si="37"/>
        <v>1562.5</v>
      </c>
      <c r="W80" s="38"/>
      <c r="X80" s="43">
        <f t="shared" si="46"/>
        <v>1562.5</v>
      </c>
      <c r="Y80" s="43"/>
      <c r="Z80" s="43">
        <f t="shared" si="47"/>
        <v>150000</v>
      </c>
      <c r="AA80" s="38"/>
      <c r="AB80" s="40">
        <f>0</f>
        <v>0</v>
      </c>
      <c r="AC80" s="40"/>
      <c r="AE80" s="46">
        <v>28</v>
      </c>
      <c r="AF80" s="46"/>
      <c r="AG80" s="52">
        <f t="shared" si="48"/>
        <v>49607.209844539742</v>
      </c>
      <c r="AH80" s="46"/>
      <c r="AI80" s="52">
        <f t="shared" si="38"/>
        <v>5052.586187869807</v>
      </c>
      <c r="AJ80" s="46"/>
      <c r="AK80" s="52">
        <f t="shared" si="39"/>
        <v>516.74176921395565</v>
      </c>
      <c r="AL80" s="46"/>
      <c r="AM80" s="52">
        <f t="shared" si="40"/>
        <v>5569.3279570837631</v>
      </c>
      <c r="AN80" s="52"/>
      <c r="AO80" s="52">
        <f t="shared" si="49"/>
        <v>44554.623656669937</v>
      </c>
      <c r="AP80" s="46"/>
      <c r="AQ80" s="48">
        <f>0</f>
        <v>0</v>
      </c>
      <c r="AR80" s="48"/>
      <c r="AT80" s="55">
        <v>28</v>
      </c>
      <c r="AU80" s="55"/>
      <c r="AV80" s="60">
        <f t="shared" si="50"/>
        <v>42897.294449658504</v>
      </c>
      <c r="AW80" s="55"/>
      <c r="AX80" s="60">
        <f t="shared" si="41"/>
        <v>4571.1970193235184</v>
      </c>
      <c r="AY80" s="55"/>
      <c r="AZ80" s="60">
        <f t="shared" si="42"/>
        <v>446.84681718394273</v>
      </c>
      <c r="BA80" s="55"/>
      <c r="BB80" s="60">
        <f t="shared" si="43"/>
        <v>5018.0438365074615</v>
      </c>
      <c r="BC80" s="60"/>
      <c r="BD80" s="60">
        <f t="shared" si="51"/>
        <v>38326.097430334987</v>
      </c>
      <c r="BE80" s="55"/>
      <c r="BF80" s="57">
        <f>0</f>
        <v>0</v>
      </c>
      <c r="BG80" s="57"/>
    </row>
    <row r="81" spans="1:59" x14ac:dyDescent="0.25">
      <c r="A81" s="27">
        <v>29</v>
      </c>
      <c r="B81" s="27"/>
      <c r="C81" s="33">
        <f t="shared" si="44"/>
        <v>33333.333333333314</v>
      </c>
      <c r="D81" s="27"/>
      <c r="E81" s="33">
        <f t="shared" si="36"/>
        <v>4166.666666666667</v>
      </c>
      <c r="F81" s="27"/>
      <c r="G81" s="33">
        <f>C81*Automovil!$E$4</f>
        <v>347.222222222222</v>
      </c>
      <c r="H81" s="27"/>
      <c r="I81" s="33">
        <f t="shared" si="34"/>
        <v>4513.8888888888887</v>
      </c>
      <c r="J81" s="33"/>
      <c r="K81" s="33">
        <f t="shared" si="35"/>
        <v>29166.666666666646</v>
      </c>
      <c r="L81" s="27"/>
      <c r="M81" s="31">
        <f>0</f>
        <v>0</v>
      </c>
      <c r="N81" s="31"/>
      <c r="P81" s="37">
        <v>29</v>
      </c>
      <c r="Q81" s="37"/>
      <c r="R81" s="41">
        <f t="shared" si="45"/>
        <v>150000</v>
      </c>
      <c r="S81" s="37"/>
      <c r="T81" s="41">
        <f>0</f>
        <v>0</v>
      </c>
      <c r="U81" s="37"/>
      <c r="V81" s="41">
        <f t="shared" si="37"/>
        <v>1562.5</v>
      </c>
      <c r="W81" s="37"/>
      <c r="X81" s="41">
        <f t="shared" si="46"/>
        <v>1562.5</v>
      </c>
      <c r="Y81" s="41"/>
      <c r="Z81" s="41">
        <f t="shared" si="47"/>
        <v>150000</v>
      </c>
      <c r="AA81" s="37"/>
      <c r="AB81" s="39">
        <f>0</f>
        <v>0</v>
      </c>
      <c r="AC81" s="39"/>
      <c r="AE81" s="45">
        <v>29</v>
      </c>
      <c r="AF81" s="45"/>
      <c r="AG81" s="49">
        <f t="shared" si="48"/>
        <v>44554.623656669937</v>
      </c>
      <c r="AH81" s="45"/>
      <c r="AI81" s="49">
        <f t="shared" si="38"/>
        <v>5163.2311268797421</v>
      </c>
      <c r="AJ81" s="45"/>
      <c r="AK81" s="49">
        <f t="shared" si="39"/>
        <v>464.11066309031185</v>
      </c>
      <c r="AL81" s="45"/>
      <c r="AM81" s="49">
        <f t="shared" si="40"/>
        <v>5627.3417899700535</v>
      </c>
      <c r="AN81" s="49"/>
      <c r="AO81" s="49">
        <f t="shared" si="49"/>
        <v>39391.392529790195</v>
      </c>
      <c r="AP81" s="45"/>
      <c r="AQ81" s="47">
        <f>0</f>
        <v>0</v>
      </c>
      <c r="AR81" s="47"/>
      <c r="AT81" s="54">
        <v>29</v>
      </c>
      <c r="AU81" s="54"/>
      <c r="AV81" s="58">
        <f t="shared" si="50"/>
        <v>38326.097430334987</v>
      </c>
      <c r="AW81" s="54"/>
      <c r="AX81" s="58">
        <f t="shared" si="41"/>
        <v>4618.8136549414721</v>
      </c>
      <c r="AY81" s="54"/>
      <c r="AZ81" s="58">
        <f t="shared" si="42"/>
        <v>399.23018156598943</v>
      </c>
      <c r="BA81" s="54"/>
      <c r="BB81" s="58">
        <f t="shared" si="43"/>
        <v>5018.0438365074615</v>
      </c>
      <c r="BC81" s="58"/>
      <c r="BD81" s="58">
        <f t="shared" si="51"/>
        <v>33707.283775393516</v>
      </c>
      <c r="BE81" s="54"/>
      <c r="BF81" s="56">
        <f>0</f>
        <v>0</v>
      </c>
      <c r="BG81" s="56"/>
    </row>
    <row r="82" spans="1:59" x14ac:dyDescent="0.25">
      <c r="A82" s="28">
        <v>30</v>
      </c>
      <c r="B82" s="28"/>
      <c r="C82" s="35">
        <f t="shared" si="44"/>
        <v>29166.666666666646</v>
      </c>
      <c r="D82" s="28"/>
      <c r="E82" s="35">
        <f t="shared" si="36"/>
        <v>4166.666666666667</v>
      </c>
      <c r="F82" s="28"/>
      <c r="G82" s="35">
        <f>C82*Automovil!$E$4</f>
        <v>303.81944444444423</v>
      </c>
      <c r="H82" s="28"/>
      <c r="I82" s="35">
        <f t="shared" si="34"/>
        <v>4470.4861111111113</v>
      </c>
      <c r="J82" s="35"/>
      <c r="K82" s="35">
        <f t="shared" si="35"/>
        <v>24999.999999999978</v>
      </c>
      <c r="L82" s="28"/>
      <c r="M82" s="32">
        <f>0</f>
        <v>0</v>
      </c>
      <c r="N82" s="32"/>
      <c r="P82" s="38">
        <v>30</v>
      </c>
      <c r="Q82" s="38"/>
      <c r="R82" s="43">
        <f t="shared" si="45"/>
        <v>150000</v>
      </c>
      <c r="S82" s="38"/>
      <c r="T82" s="43">
        <f>0</f>
        <v>0</v>
      </c>
      <c r="U82" s="38"/>
      <c r="V82" s="43">
        <f t="shared" si="37"/>
        <v>1562.5</v>
      </c>
      <c r="W82" s="38"/>
      <c r="X82" s="43">
        <f t="shared" si="46"/>
        <v>1562.5</v>
      </c>
      <c r="Y82" s="43"/>
      <c r="Z82" s="43">
        <f t="shared" si="47"/>
        <v>150000</v>
      </c>
      <c r="AA82" s="38"/>
      <c r="AB82" s="40">
        <f>0</f>
        <v>0</v>
      </c>
      <c r="AC82" s="40"/>
      <c r="AE82" s="46">
        <v>30</v>
      </c>
      <c r="AF82" s="46"/>
      <c r="AG82" s="52">
        <f t="shared" si="48"/>
        <v>39391.392529790195</v>
      </c>
      <c r="AH82" s="46"/>
      <c r="AI82" s="52">
        <f t="shared" si="38"/>
        <v>5275.6329280969258</v>
      </c>
      <c r="AJ82" s="46"/>
      <c r="AK82" s="52">
        <f t="shared" si="39"/>
        <v>410.32700551864787</v>
      </c>
      <c r="AL82" s="46"/>
      <c r="AM82" s="52">
        <f t="shared" si="40"/>
        <v>5685.9599336155734</v>
      </c>
      <c r="AN82" s="52"/>
      <c r="AO82" s="52">
        <f t="shared" si="49"/>
        <v>34115.759601693266</v>
      </c>
      <c r="AP82" s="46"/>
      <c r="AQ82" s="48">
        <f>0</f>
        <v>0</v>
      </c>
      <c r="AR82" s="48"/>
      <c r="AT82" s="55">
        <v>30</v>
      </c>
      <c r="AU82" s="55"/>
      <c r="AV82" s="60">
        <f t="shared" si="50"/>
        <v>33707.283775393516</v>
      </c>
      <c r="AW82" s="55"/>
      <c r="AX82" s="60">
        <f t="shared" si="41"/>
        <v>4666.9262971804455</v>
      </c>
      <c r="AY82" s="55"/>
      <c r="AZ82" s="60">
        <f t="shared" si="42"/>
        <v>351.11753932701578</v>
      </c>
      <c r="BA82" s="55"/>
      <c r="BB82" s="60">
        <f t="shared" si="43"/>
        <v>5018.0438365074615</v>
      </c>
      <c r="BC82" s="60"/>
      <c r="BD82" s="60">
        <f t="shared" si="51"/>
        <v>29040.357478213071</v>
      </c>
      <c r="BE82" s="55"/>
      <c r="BF82" s="57">
        <f>0</f>
        <v>0</v>
      </c>
      <c r="BG82" s="57"/>
    </row>
    <row r="83" spans="1:59" x14ac:dyDescent="0.25">
      <c r="A83" s="27">
        <v>31</v>
      </c>
      <c r="B83" s="27"/>
      <c r="C83" s="33">
        <f t="shared" si="44"/>
        <v>24999.999999999978</v>
      </c>
      <c r="D83" s="27"/>
      <c r="E83" s="33">
        <f t="shared" si="36"/>
        <v>4166.666666666667</v>
      </c>
      <c r="F83" s="27"/>
      <c r="G83" s="33">
        <f>C83*Automovil!$E$4</f>
        <v>260.4166666666664</v>
      </c>
      <c r="H83" s="27"/>
      <c r="I83" s="33">
        <f t="shared" si="34"/>
        <v>4427.083333333333</v>
      </c>
      <c r="J83" s="33"/>
      <c r="K83" s="33">
        <f t="shared" si="35"/>
        <v>20833.33333333331</v>
      </c>
      <c r="L83" s="27"/>
      <c r="M83" s="31">
        <f>0</f>
        <v>0</v>
      </c>
      <c r="N83" s="31"/>
      <c r="P83" s="37">
        <v>31</v>
      </c>
      <c r="Q83" s="37"/>
      <c r="R83" s="41">
        <f t="shared" si="45"/>
        <v>150000</v>
      </c>
      <c r="S83" s="37"/>
      <c r="T83" s="41">
        <f>0</f>
        <v>0</v>
      </c>
      <c r="U83" s="37"/>
      <c r="V83" s="41">
        <f t="shared" si="37"/>
        <v>1562.5</v>
      </c>
      <c r="W83" s="37"/>
      <c r="X83" s="41">
        <f t="shared" si="46"/>
        <v>1562.5</v>
      </c>
      <c r="Y83" s="41"/>
      <c r="Z83" s="41">
        <f t="shared" si="47"/>
        <v>150000</v>
      </c>
      <c r="AA83" s="37"/>
      <c r="AB83" s="39">
        <f>0</f>
        <v>0</v>
      </c>
      <c r="AC83" s="39"/>
      <c r="AE83" s="45">
        <v>31</v>
      </c>
      <c r="AF83" s="45"/>
      <c r="AG83" s="49">
        <f t="shared" si="48"/>
        <v>34115.759601693266</v>
      </c>
      <c r="AH83" s="45"/>
      <c r="AI83" s="49">
        <f t="shared" si="38"/>
        <v>5389.8161870730983</v>
      </c>
      <c r="AJ83" s="45"/>
      <c r="AK83" s="49">
        <f t="shared" si="39"/>
        <v>355.37249585097152</v>
      </c>
      <c r="AL83" s="45"/>
      <c r="AM83" s="49">
        <f t="shared" si="40"/>
        <v>5745.1886829240702</v>
      </c>
      <c r="AN83" s="49"/>
      <c r="AO83" s="49">
        <f t="shared" si="49"/>
        <v>28725.943414620167</v>
      </c>
      <c r="AP83" s="45"/>
      <c r="AQ83" s="47">
        <f>0</f>
        <v>0</v>
      </c>
      <c r="AR83" s="47"/>
      <c r="AT83" s="54">
        <v>31</v>
      </c>
      <c r="AU83" s="54"/>
      <c r="AV83" s="58">
        <f t="shared" si="50"/>
        <v>29040.357478213071</v>
      </c>
      <c r="AW83" s="54"/>
      <c r="AX83" s="58">
        <f t="shared" si="41"/>
        <v>4715.5401127760751</v>
      </c>
      <c r="AY83" s="54"/>
      <c r="AZ83" s="58">
        <f t="shared" si="42"/>
        <v>302.50372373138612</v>
      </c>
      <c r="BA83" s="54"/>
      <c r="BB83" s="58">
        <f t="shared" si="43"/>
        <v>5018.0438365074615</v>
      </c>
      <c r="BC83" s="58"/>
      <c r="BD83" s="58">
        <f t="shared" si="51"/>
        <v>24324.817365436997</v>
      </c>
      <c r="BE83" s="54"/>
      <c r="BF83" s="56">
        <f>0</f>
        <v>0</v>
      </c>
      <c r="BG83" s="56"/>
    </row>
    <row r="84" spans="1:59" x14ac:dyDescent="0.25">
      <c r="A84" s="28">
        <v>32</v>
      </c>
      <c r="B84" s="28"/>
      <c r="C84" s="35">
        <f t="shared" si="44"/>
        <v>20833.33333333331</v>
      </c>
      <c r="D84" s="28"/>
      <c r="E84" s="35">
        <f t="shared" si="36"/>
        <v>4166.666666666667</v>
      </c>
      <c r="F84" s="28"/>
      <c r="G84" s="35">
        <f>C84*Automovil!$E$4</f>
        <v>217.01388888888863</v>
      </c>
      <c r="H84" s="28"/>
      <c r="I84" s="35">
        <f t="shared" si="34"/>
        <v>4383.6805555555557</v>
      </c>
      <c r="J84" s="35"/>
      <c r="K84" s="35">
        <f t="shared" si="35"/>
        <v>16666.666666666642</v>
      </c>
      <c r="L84" s="28"/>
      <c r="M84" s="32">
        <f>0</f>
        <v>0</v>
      </c>
      <c r="N84" s="32"/>
      <c r="P84" s="38">
        <v>32</v>
      </c>
      <c r="Q84" s="38"/>
      <c r="R84" s="43">
        <f t="shared" si="45"/>
        <v>150000</v>
      </c>
      <c r="S84" s="38"/>
      <c r="T84" s="43">
        <f>0</f>
        <v>0</v>
      </c>
      <c r="U84" s="38"/>
      <c r="V84" s="43">
        <f t="shared" si="37"/>
        <v>1562.5</v>
      </c>
      <c r="W84" s="38"/>
      <c r="X84" s="43">
        <f t="shared" si="46"/>
        <v>1562.5</v>
      </c>
      <c r="Y84" s="43"/>
      <c r="Z84" s="43">
        <f t="shared" si="47"/>
        <v>150000</v>
      </c>
      <c r="AA84" s="38"/>
      <c r="AB84" s="40">
        <f>0</f>
        <v>0</v>
      </c>
      <c r="AC84" s="40"/>
      <c r="AE84" s="46">
        <v>32</v>
      </c>
      <c r="AF84" s="46"/>
      <c r="AG84" s="52">
        <f t="shared" si="48"/>
        <v>28725.943414620167</v>
      </c>
      <c r="AH84" s="46"/>
      <c r="AI84" s="52">
        <f t="shared" si="38"/>
        <v>5505.8058211355692</v>
      </c>
      <c r="AJ84" s="46"/>
      <c r="AK84" s="52">
        <f t="shared" si="39"/>
        <v>299.22857723562674</v>
      </c>
      <c r="AL84" s="46"/>
      <c r="AM84" s="52">
        <f t="shared" si="40"/>
        <v>5805.0343983711964</v>
      </c>
      <c r="AN84" s="52"/>
      <c r="AO84" s="52">
        <f t="shared" si="49"/>
        <v>23220.1375934846</v>
      </c>
      <c r="AP84" s="46"/>
      <c r="AQ84" s="48">
        <f>0</f>
        <v>0</v>
      </c>
      <c r="AR84" s="48"/>
      <c r="AT84" s="55">
        <v>32</v>
      </c>
      <c r="AU84" s="55"/>
      <c r="AV84" s="60">
        <f t="shared" si="50"/>
        <v>24324.817365436997</v>
      </c>
      <c r="AW84" s="55"/>
      <c r="AX84" s="60">
        <f t="shared" si="41"/>
        <v>4764.6603222841595</v>
      </c>
      <c r="AY84" s="55"/>
      <c r="AZ84" s="60">
        <f t="shared" si="42"/>
        <v>253.38351422330203</v>
      </c>
      <c r="BA84" s="55"/>
      <c r="BB84" s="60">
        <f t="shared" si="43"/>
        <v>5018.0438365074615</v>
      </c>
      <c r="BC84" s="60"/>
      <c r="BD84" s="60">
        <f t="shared" si="51"/>
        <v>19560.157043152838</v>
      </c>
      <c r="BE84" s="55"/>
      <c r="BF84" s="57">
        <f>0</f>
        <v>0</v>
      </c>
      <c r="BG84" s="57"/>
    </row>
    <row r="85" spans="1:59" x14ac:dyDescent="0.25">
      <c r="A85" s="27">
        <v>33</v>
      </c>
      <c r="B85" s="27"/>
      <c r="C85" s="33">
        <f t="shared" si="44"/>
        <v>16666.666666666642</v>
      </c>
      <c r="D85" s="27"/>
      <c r="E85" s="33">
        <f t="shared" si="36"/>
        <v>4166.666666666667</v>
      </c>
      <c r="F85" s="27"/>
      <c r="G85" s="33">
        <f>C85*Automovil!$E$4</f>
        <v>173.61111111111086</v>
      </c>
      <c r="H85" s="27"/>
      <c r="I85" s="33">
        <f t="shared" si="34"/>
        <v>4340.2777777777774</v>
      </c>
      <c r="J85" s="33"/>
      <c r="K85" s="33">
        <f t="shared" si="35"/>
        <v>12499.999999999975</v>
      </c>
      <c r="L85" s="27"/>
      <c r="M85" s="31">
        <f>0</f>
        <v>0</v>
      </c>
      <c r="N85" s="31"/>
      <c r="P85" s="37">
        <v>33</v>
      </c>
      <c r="Q85" s="37"/>
      <c r="R85" s="41">
        <f t="shared" si="45"/>
        <v>150000</v>
      </c>
      <c r="S85" s="37"/>
      <c r="T85" s="41">
        <f>0</f>
        <v>0</v>
      </c>
      <c r="U85" s="37"/>
      <c r="V85" s="41">
        <f t="shared" si="37"/>
        <v>1562.5</v>
      </c>
      <c r="W85" s="37"/>
      <c r="X85" s="41">
        <f t="shared" si="46"/>
        <v>1562.5</v>
      </c>
      <c r="Y85" s="41"/>
      <c r="Z85" s="41">
        <f t="shared" si="47"/>
        <v>150000</v>
      </c>
      <c r="AA85" s="37"/>
      <c r="AB85" s="39">
        <f>0</f>
        <v>0</v>
      </c>
      <c r="AC85" s="39"/>
      <c r="AE85" s="45">
        <v>33</v>
      </c>
      <c r="AF85" s="45"/>
      <c r="AG85" s="49">
        <f t="shared" si="48"/>
        <v>23220.1375934846</v>
      </c>
      <c r="AH85" s="45"/>
      <c r="AI85" s="49">
        <f t="shared" si="38"/>
        <v>5623.6270734220989</v>
      </c>
      <c r="AJ85" s="45"/>
      <c r="AK85" s="49">
        <f t="shared" si="39"/>
        <v>241.87643326546458</v>
      </c>
      <c r="AL85" s="45"/>
      <c r="AM85" s="49">
        <f t="shared" si="40"/>
        <v>5865.5035066875635</v>
      </c>
      <c r="AN85" s="49"/>
      <c r="AO85" s="49">
        <f t="shared" si="49"/>
        <v>17596.5105200625</v>
      </c>
      <c r="AP85" s="45"/>
      <c r="AQ85" s="47">
        <f>0</f>
        <v>0</v>
      </c>
      <c r="AR85" s="47"/>
      <c r="AT85" s="54">
        <v>33</v>
      </c>
      <c r="AU85" s="54"/>
      <c r="AV85" s="58">
        <f t="shared" si="50"/>
        <v>19560.157043152838</v>
      </c>
      <c r="AW85" s="54"/>
      <c r="AX85" s="58">
        <f t="shared" si="41"/>
        <v>4814.2922006412864</v>
      </c>
      <c r="AY85" s="54"/>
      <c r="AZ85" s="58">
        <f t="shared" si="42"/>
        <v>203.75163586617538</v>
      </c>
      <c r="BA85" s="54"/>
      <c r="BB85" s="58">
        <f t="shared" si="43"/>
        <v>5018.0438365074615</v>
      </c>
      <c r="BC85" s="58"/>
      <c r="BD85" s="58">
        <f t="shared" si="51"/>
        <v>14745.864842511552</v>
      </c>
      <c r="BE85" s="54"/>
      <c r="BF85" s="56">
        <f>0</f>
        <v>0</v>
      </c>
      <c r="BG85" s="56"/>
    </row>
    <row r="86" spans="1:59" x14ac:dyDescent="0.25">
      <c r="A86" s="28">
        <v>34</v>
      </c>
      <c r="B86" s="28"/>
      <c r="C86" s="35">
        <f t="shared" si="44"/>
        <v>12499.999999999975</v>
      </c>
      <c r="D86" s="28"/>
      <c r="E86" s="35">
        <f t="shared" si="36"/>
        <v>4166.666666666667</v>
      </c>
      <c r="F86" s="28"/>
      <c r="G86" s="35">
        <f>C86*Automovil!$E$4</f>
        <v>130.20833333333306</v>
      </c>
      <c r="H86" s="28"/>
      <c r="I86" s="35">
        <f t="shared" si="34"/>
        <v>4296.875</v>
      </c>
      <c r="J86" s="35"/>
      <c r="K86" s="35">
        <f t="shared" si="35"/>
        <v>8333.3333333333067</v>
      </c>
      <c r="L86" s="28"/>
      <c r="M86" s="32">
        <f>0</f>
        <v>0</v>
      </c>
      <c r="N86" s="32"/>
      <c r="P86" s="38">
        <v>34</v>
      </c>
      <c r="Q86" s="38"/>
      <c r="R86" s="43">
        <f t="shared" si="45"/>
        <v>150000</v>
      </c>
      <c r="S86" s="38"/>
      <c r="T86" s="43">
        <f>0</f>
        <v>0</v>
      </c>
      <c r="U86" s="38"/>
      <c r="V86" s="43">
        <f t="shared" si="37"/>
        <v>1562.5</v>
      </c>
      <c r="W86" s="38"/>
      <c r="X86" s="43">
        <f t="shared" si="46"/>
        <v>1562.5</v>
      </c>
      <c r="Y86" s="43"/>
      <c r="Z86" s="43">
        <f t="shared" si="47"/>
        <v>150000</v>
      </c>
      <c r="AA86" s="38"/>
      <c r="AB86" s="40">
        <f>0</f>
        <v>0</v>
      </c>
      <c r="AC86" s="40"/>
      <c r="AE86" s="46">
        <v>34</v>
      </c>
      <c r="AF86" s="46"/>
      <c r="AG86" s="52">
        <f t="shared" si="48"/>
        <v>17596.5105200625</v>
      </c>
      <c r="AH86" s="46"/>
      <c r="AI86" s="52">
        <f t="shared" si="38"/>
        <v>5743.3055169649078</v>
      </c>
      <c r="AJ86" s="46"/>
      <c r="AK86" s="52">
        <f t="shared" si="39"/>
        <v>183.29698458398437</v>
      </c>
      <c r="AL86" s="46"/>
      <c r="AM86" s="52">
        <f t="shared" si="40"/>
        <v>5926.6025015488922</v>
      </c>
      <c r="AN86" s="52"/>
      <c r="AO86" s="52">
        <f t="shared" si="49"/>
        <v>11853.205003097592</v>
      </c>
      <c r="AP86" s="46"/>
      <c r="AQ86" s="48">
        <f>0</f>
        <v>0</v>
      </c>
      <c r="AR86" s="48"/>
      <c r="AT86" s="55">
        <v>34</v>
      </c>
      <c r="AU86" s="55"/>
      <c r="AV86" s="60">
        <f t="shared" si="50"/>
        <v>14745.864842511552</v>
      </c>
      <c r="AW86" s="55"/>
      <c r="AX86" s="60">
        <f t="shared" si="41"/>
        <v>4864.4410777312996</v>
      </c>
      <c r="AY86" s="55"/>
      <c r="AZ86" s="60">
        <f t="shared" si="42"/>
        <v>153.60275877616198</v>
      </c>
      <c r="BA86" s="55"/>
      <c r="BB86" s="60">
        <f t="shared" si="43"/>
        <v>5018.0438365074615</v>
      </c>
      <c r="BC86" s="60"/>
      <c r="BD86" s="60">
        <f t="shared" si="51"/>
        <v>9881.4237647802511</v>
      </c>
      <c r="BE86" s="55"/>
      <c r="BF86" s="57">
        <f>0</f>
        <v>0</v>
      </c>
      <c r="BG86" s="57"/>
    </row>
    <row r="87" spans="1:59" x14ac:dyDescent="0.25">
      <c r="A87" s="27">
        <v>35</v>
      </c>
      <c r="B87" s="27"/>
      <c r="C87" s="33">
        <f t="shared" si="44"/>
        <v>8333.3333333333067</v>
      </c>
      <c r="D87" s="27"/>
      <c r="E87" s="33">
        <f t="shared" si="36"/>
        <v>4166.666666666667</v>
      </c>
      <c r="F87" s="27"/>
      <c r="G87" s="33">
        <f>C87*Automovil!$E$4</f>
        <v>86.805555555555273</v>
      </c>
      <c r="H87" s="27"/>
      <c r="I87" s="33">
        <f t="shared" si="34"/>
        <v>4253.4722222222226</v>
      </c>
      <c r="J87" s="33"/>
      <c r="K87" s="33">
        <f t="shared" si="35"/>
        <v>4166.6666666666397</v>
      </c>
      <c r="L87" s="27"/>
      <c r="M87" s="31">
        <f>0</f>
        <v>0</v>
      </c>
      <c r="N87" s="31"/>
      <c r="P87" s="37">
        <v>35</v>
      </c>
      <c r="Q87" s="37"/>
      <c r="R87" s="41">
        <f t="shared" si="45"/>
        <v>150000</v>
      </c>
      <c r="S87" s="37"/>
      <c r="T87" s="41">
        <f>0</f>
        <v>0</v>
      </c>
      <c r="U87" s="37"/>
      <c r="V87" s="41">
        <f t="shared" si="37"/>
        <v>1562.5</v>
      </c>
      <c r="W87" s="37"/>
      <c r="X87" s="41">
        <f t="shared" si="46"/>
        <v>1562.5</v>
      </c>
      <c r="Y87" s="41"/>
      <c r="Z87" s="41">
        <f t="shared" si="47"/>
        <v>150000</v>
      </c>
      <c r="AA87" s="37"/>
      <c r="AB87" s="39">
        <f>0</f>
        <v>0</v>
      </c>
      <c r="AC87" s="39"/>
      <c r="AE87" s="45">
        <v>35</v>
      </c>
      <c r="AF87" s="45"/>
      <c r="AG87" s="49">
        <f t="shared" si="48"/>
        <v>11853.205003097592</v>
      </c>
      <c r="AH87" s="45"/>
      <c r="AI87" s="49">
        <f t="shared" si="38"/>
        <v>5864.8670588244267</v>
      </c>
      <c r="AJ87" s="45"/>
      <c r="AK87" s="49">
        <f t="shared" si="39"/>
        <v>123.47088544893325</v>
      </c>
      <c r="AL87" s="45"/>
      <c r="AM87" s="49">
        <f t="shared" si="40"/>
        <v>5988.3379442733603</v>
      </c>
      <c r="AN87" s="49"/>
      <c r="AO87" s="49">
        <f t="shared" si="49"/>
        <v>5988.3379442731648</v>
      </c>
      <c r="AP87" s="45"/>
      <c r="AQ87" s="47">
        <f>0</f>
        <v>0</v>
      </c>
      <c r="AR87" s="47"/>
      <c r="AT87" s="54">
        <v>35</v>
      </c>
      <c r="AU87" s="54"/>
      <c r="AV87" s="58">
        <f t="shared" si="50"/>
        <v>9881.4237647802511</v>
      </c>
      <c r="AW87" s="54"/>
      <c r="AX87" s="58">
        <f t="shared" si="41"/>
        <v>4915.1123389576669</v>
      </c>
      <c r="AY87" s="54"/>
      <c r="AZ87" s="58">
        <f t="shared" si="42"/>
        <v>102.93149754979427</v>
      </c>
      <c r="BA87" s="54"/>
      <c r="BB87" s="58">
        <f t="shared" si="43"/>
        <v>5018.0438365074615</v>
      </c>
      <c r="BC87" s="58"/>
      <c r="BD87" s="58">
        <f t="shared" si="51"/>
        <v>4966.3114258225842</v>
      </c>
      <c r="BE87" s="54"/>
      <c r="BF87" s="56">
        <f>0</f>
        <v>0</v>
      </c>
      <c r="BG87" s="56"/>
    </row>
    <row r="88" spans="1:59" x14ac:dyDescent="0.25">
      <c r="A88" s="28">
        <v>36</v>
      </c>
      <c r="B88" s="28"/>
      <c r="C88" s="35">
        <f t="shared" si="44"/>
        <v>4166.6666666666397</v>
      </c>
      <c r="D88" s="28"/>
      <c r="E88" s="35">
        <f t="shared" si="36"/>
        <v>4166.666666666667</v>
      </c>
      <c r="F88" s="28"/>
      <c r="G88" s="35">
        <f>C88*Automovil!$E$4</f>
        <v>43.402777777777494</v>
      </c>
      <c r="H88" s="28"/>
      <c r="I88" s="35">
        <f t="shared" si="34"/>
        <v>4210.0694444444443</v>
      </c>
      <c r="J88" s="35"/>
      <c r="K88" s="35">
        <f t="shared" si="35"/>
        <v>-2.7284841053187847E-11</v>
      </c>
      <c r="L88" s="28"/>
      <c r="M88" s="32">
        <f>0</f>
        <v>0</v>
      </c>
      <c r="N88" s="32"/>
      <c r="P88" s="38">
        <v>36</v>
      </c>
      <c r="Q88" s="38"/>
      <c r="R88" s="43">
        <f t="shared" si="45"/>
        <v>150000</v>
      </c>
      <c r="S88" s="38"/>
      <c r="T88" s="43">
        <f>C4</f>
        <v>150000</v>
      </c>
      <c r="U88" s="38"/>
      <c r="V88" s="43">
        <f t="shared" si="37"/>
        <v>1562.5</v>
      </c>
      <c r="W88" s="38"/>
      <c r="X88" s="43">
        <f t="shared" si="46"/>
        <v>151562.5</v>
      </c>
      <c r="Y88" s="43"/>
      <c r="Z88" s="43">
        <f t="shared" si="47"/>
        <v>0</v>
      </c>
      <c r="AA88" s="38"/>
      <c r="AB88" s="40">
        <f>0</f>
        <v>0</v>
      </c>
      <c r="AC88" s="40"/>
      <c r="AE88" s="46">
        <v>36</v>
      </c>
      <c r="AF88" s="46"/>
      <c r="AG88" s="52">
        <f t="shared" si="48"/>
        <v>5988.3379442731648</v>
      </c>
      <c r="AH88" s="46"/>
      <c r="AI88" s="52">
        <f t="shared" si="38"/>
        <v>5988.3379442733631</v>
      </c>
      <c r="AJ88" s="46"/>
      <c r="AK88" s="52">
        <f t="shared" si="39"/>
        <v>62.378520252845462</v>
      </c>
      <c r="AL88" s="46"/>
      <c r="AM88" s="52">
        <f t="shared" si="40"/>
        <v>6050.7164645262083</v>
      </c>
      <c r="AN88" s="52"/>
      <c r="AO88" s="52">
        <f t="shared" si="49"/>
        <v>-1.9826984498649836E-10</v>
      </c>
      <c r="AP88" s="46"/>
      <c r="AQ88" s="48">
        <f>0</f>
        <v>0</v>
      </c>
      <c r="AR88" s="48"/>
      <c r="AT88" s="55">
        <v>36</v>
      </c>
      <c r="AU88" s="55"/>
      <c r="AV88" s="60">
        <f t="shared" si="50"/>
        <v>4966.3114258225842</v>
      </c>
      <c r="AW88" s="55"/>
      <c r="AX88" s="60">
        <f t="shared" si="41"/>
        <v>4966.3114258218093</v>
      </c>
      <c r="AY88" s="55"/>
      <c r="AZ88" s="60">
        <f t="shared" si="42"/>
        <v>51.732410685651914</v>
      </c>
      <c r="BA88" s="55"/>
      <c r="BB88" s="60">
        <f t="shared" si="43"/>
        <v>5018.0438365074615</v>
      </c>
      <c r="BC88" s="60"/>
      <c r="BD88" s="60">
        <f t="shared" si="51"/>
        <v>7.7488948591053486E-10</v>
      </c>
      <c r="BE88" s="55"/>
      <c r="BF88" s="57">
        <f>0</f>
        <v>0</v>
      </c>
      <c r="BG88" s="57"/>
    </row>
    <row r="89" spans="1:59" ht="15.75" x14ac:dyDescent="0.3">
      <c r="A89" s="34" t="s">
        <v>38</v>
      </c>
      <c r="B89" s="34"/>
      <c r="C89" s="34"/>
      <c r="D89" s="34"/>
      <c r="E89" s="34"/>
      <c r="F89" s="34"/>
      <c r="G89" s="33">
        <f>SUM(G53:H88)</f>
        <v>28906.249999999993</v>
      </c>
      <c r="H89" s="27"/>
      <c r="I89" s="33">
        <f>SUM(I53:I88)</f>
        <v>178906.25</v>
      </c>
      <c r="J89" s="27"/>
      <c r="K89" s="5"/>
      <c r="L89" s="5"/>
      <c r="M89" s="27"/>
      <c r="N89" s="27"/>
      <c r="P89" s="42" t="s">
        <v>38</v>
      </c>
      <c r="Q89" s="42"/>
      <c r="R89" s="42"/>
      <c r="S89" s="42"/>
      <c r="T89" s="42"/>
      <c r="U89" s="42"/>
      <c r="V89" s="42"/>
      <c r="W89" s="42"/>
      <c r="X89" s="41">
        <f>SUM(X53:X88)</f>
        <v>206250</v>
      </c>
      <c r="Y89" s="37"/>
      <c r="Z89" s="6"/>
      <c r="AA89" s="6"/>
      <c r="AB89" s="39"/>
      <c r="AC89" s="39"/>
      <c r="AE89" s="51" t="s">
        <v>38</v>
      </c>
      <c r="AF89" s="51"/>
      <c r="AG89" s="51"/>
      <c r="AH89" s="51"/>
      <c r="AI89" s="51"/>
      <c r="AJ89" s="51"/>
      <c r="AK89" s="51"/>
      <c r="AL89" s="51"/>
      <c r="AM89" s="49">
        <f>SUM(AM53:AM88)</f>
        <v>182752.83039237472</v>
      </c>
      <c r="AN89" s="45"/>
      <c r="AO89" s="7"/>
      <c r="AP89" s="7"/>
      <c r="AQ89" s="47"/>
      <c r="AR89" s="47"/>
      <c r="AT89" s="59" t="s">
        <v>38</v>
      </c>
      <c r="AU89" s="59"/>
      <c r="AV89" s="59"/>
      <c r="AW89" s="59"/>
      <c r="AX89" s="59"/>
      <c r="AY89" s="59"/>
      <c r="AZ89" s="59"/>
      <c r="BA89" s="59"/>
      <c r="BB89" s="58">
        <f>SUM(BB53:BB88)</f>
        <v>180649.57811426857</v>
      </c>
      <c r="BC89" s="54"/>
      <c r="BD89" s="8"/>
      <c r="BE89" s="54"/>
      <c r="BF89" s="54"/>
      <c r="BG89" s="54"/>
    </row>
    <row r="90" spans="1:59" x14ac:dyDescent="0.25">
      <c r="AB90" s="72"/>
      <c r="AC90" s="72"/>
      <c r="AQ90" s="72"/>
      <c r="AR90" s="72"/>
    </row>
    <row r="91" spans="1:59" x14ac:dyDescent="0.25">
      <c r="A91" s="27" t="s">
        <v>42</v>
      </c>
      <c r="B91" s="27"/>
      <c r="C91" s="27"/>
      <c r="D91" s="27"/>
      <c r="E91" s="27"/>
      <c r="F91" s="27"/>
      <c r="G91" s="27"/>
      <c r="H91" s="27"/>
      <c r="I91" s="27"/>
      <c r="J91" s="27"/>
      <c r="K91" s="27"/>
      <c r="L91" s="27"/>
      <c r="M91" s="27"/>
      <c r="N91" s="27"/>
      <c r="P91" s="37" t="s">
        <v>42</v>
      </c>
      <c r="Q91" s="37"/>
      <c r="R91" s="37"/>
      <c r="S91" s="37"/>
      <c r="T91" s="37"/>
      <c r="U91" s="37"/>
      <c r="V91" s="37"/>
      <c r="W91" s="37"/>
      <c r="X91" s="37"/>
      <c r="Y91" s="37"/>
      <c r="Z91" s="37"/>
      <c r="AA91" s="37"/>
      <c r="AB91" s="39"/>
      <c r="AC91" s="39"/>
      <c r="AE91" s="45" t="s">
        <v>42</v>
      </c>
      <c r="AF91" s="45"/>
      <c r="AG91" s="45"/>
      <c r="AH91" s="45"/>
      <c r="AI91" s="45"/>
      <c r="AJ91" s="45"/>
      <c r="AK91" s="45"/>
      <c r="AL91" s="45"/>
      <c r="AM91" s="45"/>
      <c r="AN91" s="45"/>
      <c r="AO91" s="45"/>
      <c r="AP91" s="45"/>
      <c r="AQ91" s="47"/>
      <c r="AR91" s="47"/>
      <c r="AT91" s="54" t="s">
        <v>42</v>
      </c>
      <c r="AU91" s="54"/>
      <c r="AV91" s="54"/>
      <c r="AW91" s="54"/>
      <c r="AX91" s="54"/>
      <c r="AY91" s="54"/>
      <c r="AZ91" s="54"/>
      <c r="BA91" s="54"/>
      <c r="BB91" s="54"/>
      <c r="BC91" s="54"/>
      <c r="BD91" s="54"/>
      <c r="BE91" s="54"/>
      <c r="BF91" s="54"/>
      <c r="BG91" s="54"/>
    </row>
    <row r="92" spans="1:59" x14ac:dyDescent="0.25">
      <c r="A92" s="28" t="s">
        <v>29</v>
      </c>
      <c r="B92" s="28"/>
      <c r="C92" s="28" t="s">
        <v>30</v>
      </c>
      <c r="D92" s="28"/>
      <c r="E92" s="28" t="s">
        <v>31</v>
      </c>
      <c r="F92" s="28"/>
      <c r="G92" s="28" t="s">
        <v>32</v>
      </c>
      <c r="H92" s="28"/>
      <c r="I92" s="28" t="s">
        <v>33</v>
      </c>
      <c r="J92" s="28"/>
      <c r="K92" s="28" t="s">
        <v>34</v>
      </c>
      <c r="L92" s="28"/>
      <c r="M92" s="32" t="s">
        <v>58</v>
      </c>
      <c r="N92" s="32"/>
      <c r="P92" s="38" t="s">
        <v>29</v>
      </c>
      <c r="Q92" s="38"/>
      <c r="R92" s="38" t="s">
        <v>30</v>
      </c>
      <c r="S92" s="38"/>
      <c r="T92" s="38" t="s">
        <v>31</v>
      </c>
      <c r="U92" s="38"/>
      <c r="V92" s="38" t="s">
        <v>32</v>
      </c>
      <c r="W92" s="38"/>
      <c r="X92" s="38" t="s">
        <v>33</v>
      </c>
      <c r="Y92" s="38"/>
      <c r="Z92" s="38" t="s">
        <v>34</v>
      </c>
      <c r="AA92" s="38"/>
      <c r="AB92" s="40" t="s">
        <v>58</v>
      </c>
      <c r="AC92" s="40"/>
      <c r="AE92" s="46" t="s">
        <v>29</v>
      </c>
      <c r="AF92" s="46"/>
      <c r="AG92" s="46" t="s">
        <v>30</v>
      </c>
      <c r="AH92" s="46"/>
      <c r="AI92" s="46" t="s">
        <v>31</v>
      </c>
      <c r="AJ92" s="46"/>
      <c r="AK92" s="46" t="s">
        <v>32</v>
      </c>
      <c r="AL92" s="46"/>
      <c r="AM92" s="46" t="s">
        <v>33</v>
      </c>
      <c r="AN92" s="46"/>
      <c r="AO92" s="46" t="s">
        <v>34</v>
      </c>
      <c r="AP92" s="46"/>
      <c r="AQ92" s="48" t="s">
        <v>58</v>
      </c>
      <c r="AR92" s="48"/>
      <c r="AT92" s="55" t="s">
        <v>29</v>
      </c>
      <c r="AU92" s="55"/>
      <c r="AV92" s="55" t="s">
        <v>30</v>
      </c>
      <c r="AW92" s="55"/>
      <c r="AX92" s="55" t="s">
        <v>31</v>
      </c>
      <c r="AY92" s="55"/>
      <c r="AZ92" s="55" t="s">
        <v>32</v>
      </c>
      <c r="BA92" s="55"/>
      <c r="BB92" s="55" t="s">
        <v>33</v>
      </c>
      <c r="BC92" s="55"/>
      <c r="BD92" s="55" t="s">
        <v>34</v>
      </c>
      <c r="BE92" s="55"/>
      <c r="BF92" s="55" t="s">
        <v>58</v>
      </c>
      <c r="BG92" s="55"/>
    </row>
    <row r="93" spans="1:59" x14ac:dyDescent="0.25">
      <c r="A93" s="27">
        <v>1</v>
      </c>
      <c r="B93" s="27"/>
      <c r="C93" s="31">
        <f>C4-M93</f>
        <v>150000</v>
      </c>
      <c r="D93" s="31"/>
      <c r="E93" s="31">
        <f>$C$4/48</f>
        <v>3125</v>
      </c>
      <c r="F93" s="31"/>
      <c r="G93" s="31">
        <f>C4*$E$4</f>
        <v>1562.5</v>
      </c>
      <c r="H93" s="31"/>
      <c r="I93" s="31">
        <f t="shared" ref="I93:I140" si="52">E93+G93</f>
        <v>4687.5</v>
      </c>
      <c r="J93" s="31"/>
      <c r="K93" s="31">
        <f t="shared" ref="K93:K140" si="53">C93-E93</f>
        <v>146875</v>
      </c>
      <c r="L93" s="31"/>
      <c r="M93" s="31">
        <f>0</f>
        <v>0</v>
      </c>
      <c r="N93" s="31"/>
      <c r="P93" s="37">
        <v>1</v>
      </c>
      <c r="Q93" s="37"/>
      <c r="R93" s="39">
        <f>C4-AB93</f>
        <v>150000</v>
      </c>
      <c r="S93" s="39"/>
      <c r="T93" s="39">
        <f>0</f>
        <v>0</v>
      </c>
      <c r="U93" s="39"/>
      <c r="V93" s="39">
        <f>R93*$E$4</f>
        <v>1562.5</v>
      </c>
      <c r="W93" s="39"/>
      <c r="X93" s="39">
        <f>T93+V93</f>
        <v>1562.5</v>
      </c>
      <c r="Y93" s="39"/>
      <c r="Z93" s="39">
        <f>R93-T93</f>
        <v>150000</v>
      </c>
      <c r="AA93" s="39"/>
      <c r="AB93" s="39">
        <f>0</f>
        <v>0</v>
      </c>
      <c r="AC93" s="39"/>
      <c r="AE93" s="45">
        <v>1</v>
      </c>
      <c r="AF93" s="45"/>
      <c r="AG93" s="47">
        <f>C4-AQ93</f>
        <v>150000</v>
      </c>
      <c r="AH93" s="47"/>
      <c r="AI93" s="47">
        <f>AM93-AK93</f>
        <v>1595.0520833333335</v>
      </c>
      <c r="AJ93" s="47"/>
      <c r="AK93" s="47">
        <f>AG93*$E$4</f>
        <v>1562.5</v>
      </c>
      <c r="AL93" s="47"/>
      <c r="AM93" s="47">
        <f>($AG$93/48)*((1+$E$4)^AE93)</f>
        <v>3157.5520833333335</v>
      </c>
      <c r="AN93" s="47"/>
      <c r="AO93" s="47">
        <f>AG93-AI93</f>
        <v>148404.94791666666</v>
      </c>
      <c r="AP93" s="47"/>
      <c r="AQ93" s="47">
        <f>0</f>
        <v>0</v>
      </c>
      <c r="AR93" s="47"/>
      <c r="AT93" s="54">
        <v>1</v>
      </c>
      <c r="AU93" s="54"/>
      <c r="AV93" s="56">
        <f>C4-BF93</f>
        <v>150000</v>
      </c>
      <c r="AW93" s="56"/>
      <c r="AX93" s="56">
        <f>BB93-AZ93</f>
        <v>2424.4998337656648</v>
      </c>
      <c r="AY93" s="56"/>
      <c r="AZ93" s="56">
        <f>AV93*$E$4</f>
        <v>1562.5</v>
      </c>
      <c r="BA93" s="56"/>
      <c r="BB93" s="56">
        <f>$AV$93*($E$4/(1-((1+$E$4)^(-48))))</f>
        <v>3986.9998337656648</v>
      </c>
      <c r="BC93" s="56"/>
      <c r="BD93" s="56">
        <f>AV93-AX93</f>
        <v>147575.50016623433</v>
      </c>
      <c r="BE93" s="56"/>
      <c r="BF93" s="56">
        <f>0</f>
        <v>0</v>
      </c>
      <c r="BG93" s="56"/>
    </row>
    <row r="94" spans="1:59" x14ac:dyDescent="0.25">
      <c r="A94" s="28">
        <v>2</v>
      </c>
      <c r="B94" s="28"/>
      <c r="C94" s="32">
        <f t="shared" ref="C94:C140" si="54">K93-M94</f>
        <v>146875</v>
      </c>
      <c r="D94" s="32"/>
      <c r="E94" s="32">
        <f t="shared" ref="E94:E140" si="55">$C$4/48</f>
        <v>3125</v>
      </c>
      <c r="F94" s="32"/>
      <c r="G94" s="32">
        <f t="shared" ref="G94:G140" si="56">C94*$E$4</f>
        <v>1529.9479166666665</v>
      </c>
      <c r="H94" s="32"/>
      <c r="I94" s="32">
        <f t="shared" si="52"/>
        <v>4654.9479166666661</v>
      </c>
      <c r="J94" s="32"/>
      <c r="K94" s="32">
        <f t="shared" si="53"/>
        <v>143750</v>
      </c>
      <c r="L94" s="32"/>
      <c r="M94" s="32">
        <f>0</f>
        <v>0</v>
      </c>
      <c r="N94" s="32"/>
      <c r="P94" s="38">
        <v>2</v>
      </c>
      <c r="Q94" s="38"/>
      <c r="R94" s="40">
        <f>Z93-AB94</f>
        <v>150000</v>
      </c>
      <c r="S94" s="40"/>
      <c r="T94" s="40">
        <f>0</f>
        <v>0</v>
      </c>
      <c r="U94" s="40"/>
      <c r="V94" s="40">
        <f>R94*$E$4</f>
        <v>1562.5</v>
      </c>
      <c r="W94" s="40"/>
      <c r="X94" s="40">
        <f t="shared" ref="X94:X140" si="57">T94+V94</f>
        <v>1562.5</v>
      </c>
      <c r="Y94" s="40"/>
      <c r="Z94" s="40">
        <f t="shared" ref="Z94:Z140" si="58">R94-T94</f>
        <v>150000</v>
      </c>
      <c r="AA94" s="40"/>
      <c r="AB94" s="40">
        <f>0</f>
        <v>0</v>
      </c>
      <c r="AC94" s="40"/>
      <c r="AE94" s="46">
        <v>2</v>
      </c>
      <c r="AF94" s="46"/>
      <c r="AG94" s="48">
        <f>AO93-AQ94</f>
        <v>148404.94791666666</v>
      </c>
      <c r="AH94" s="48"/>
      <c r="AI94" s="48">
        <f t="shared" ref="AI94:AI140" si="59">AM94-AK94</f>
        <v>1644.5583767361118</v>
      </c>
      <c r="AJ94" s="48"/>
      <c r="AK94" s="48">
        <f>AG94*$E$4</f>
        <v>1545.8848741319443</v>
      </c>
      <c r="AL94" s="48"/>
      <c r="AM94" s="48">
        <f t="shared" ref="AM94:AM140" si="60">($AG$93/48)*((1+$E$4)^AE94)</f>
        <v>3190.4432508680561</v>
      </c>
      <c r="AN94" s="48"/>
      <c r="AO94" s="48">
        <f t="shared" ref="AO94:AO140" si="61">AG94-AI94</f>
        <v>146760.38953993053</v>
      </c>
      <c r="AP94" s="48"/>
      <c r="AQ94" s="48">
        <f>0</f>
        <v>0</v>
      </c>
      <c r="AR94" s="48"/>
      <c r="AT94" s="55">
        <v>2</v>
      </c>
      <c r="AU94" s="55"/>
      <c r="AV94" s="57">
        <f>BD93-BF94</f>
        <v>147575.50016623433</v>
      </c>
      <c r="AW94" s="57"/>
      <c r="AX94" s="57">
        <f t="shared" ref="AX94:AX140" si="62">BB94-AZ94</f>
        <v>2449.7550403673904</v>
      </c>
      <c r="AY94" s="57"/>
      <c r="AZ94" s="57">
        <f>AV94*$E$4</f>
        <v>1537.2447933982742</v>
      </c>
      <c r="BA94" s="57"/>
      <c r="BB94" s="57">
        <f t="shared" ref="BB94:BB140" si="63">$AV$93*($E$4/(1-((1+$E$4)^(-48))))</f>
        <v>3986.9998337656648</v>
      </c>
      <c r="BC94" s="57"/>
      <c r="BD94" s="57">
        <f t="shared" ref="BD94:BD140" si="64">AV94-AX94</f>
        <v>145125.74512586693</v>
      </c>
      <c r="BE94" s="57"/>
      <c r="BF94" s="57">
        <f>0</f>
        <v>0</v>
      </c>
      <c r="BG94" s="57"/>
    </row>
    <row r="95" spans="1:59" x14ac:dyDescent="0.25">
      <c r="A95" s="27">
        <v>3</v>
      </c>
      <c r="B95" s="27"/>
      <c r="C95" s="31">
        <f t="shared" si="54"/>
        <v>143750</v>
      </c>
      <c r="D95" s="31"/>
      <c r="E95" s="31">
        <f t="shared" si="55"/>
        <v>3125</v>
      </c>
      <c r="F95" s="31"/>
      <c r="G95" s="31">
        <f t="shared" si="56"/>
        <v>1497.3958333333333</v>
      </c>
      <c r="H95" s="31"/>
      <c r="I95" s="31">
        <f t="shared" si="52"/>
        <v>4622.395833333333</v>
      </c>
      <c r="J95" s="31"/>
      <c r="K95" s="31">
        <f t="shared" si="53"/>
        <v>140625</v>
      </c>
      <c r="L95" s="31"/>
      <c r="M95" s="31">
        <f>0</f>
        <v>0</v>
      </c>
      <c r="N95" s="31"/>
      <c r="P95" s="37">
        <v>3</v>
      </c>
      <c r="Q95" s="37"/>
      <c r="R95" s="39">
        <f t="shared" ref="R95:R140" si="65">Z94-AB95</f>
        <v>150000</v>
      </c>
      <c r="S95" s="39"/>
      <c r="T95" s="39">
        <f>0</f>
        <v>0</v>
      </c>
      <c r="U95" s="39"/>
      <c r="V95" s="39">
        <f t="shared" ref="V95:V140" si="66">R95*$E$4</f>
        <v>1562.5</v>
      </c>
      <c r="W95" s="39"/>
      <c r="X95" s="39">
        <f t="shared" si="57"/>
        <v>1562.5</v>
      </c>
      <c r="Y95" s="39"/>
      <c r="Z95" s="39">
        <f t="shared" si="58"/>
        <v>150000</v>
      </c>
      <c r="AA95" s="39"/>
      <c r="AB95" s="39">
        <f>0</f>
        <v>0</v>
      </c>
      <c r="AC95" s="39"/>
      <c r="AE95" s="45">
        <v>3</v>
      </c>
      <c r="AF95" s="45"/>
      <c r="AG95" s="47">
        <f t="shared" ref="AG95:AG140" si="67">AO94-AQ95</f>
        <v>146760.38953993053</v>
      </c>
      <c r="AH95" s="47"/>
      <c r="AI95" s="47">
        <f t="shared" si="59"/>
        <v>1694.9229770236552</v>
      </c>
      <c r="AJ95" s="47"/>
      <c r="AK95" s="47">
        <f t="shared" ref="AK95:AK140" si="68">AG95*$E$4</f>
        <v>1528.7540577076097</v>
      </c>
      <c r="AL95" s="47"/>
      <c r="AM95" s="47">
        <f t="shared" si="60"/>
        <v>3223.6770347312649</v>
      </c>
      <c r="AN95" s="47"/>
      <c r="AO95" s="47">
        <f t="shared" si="61"/>
        <v>145065.46656290689</v>
      </c>
      <c r="AP95" s="47"/>
      <c r="AQ95" s="47">
        <f>0</f>
        <v>0</v>
      </c>
      <c r="AR95" s="47"/>
      <c r="AT95" s="54">
        <v>3</v>
      </c>
      <c r="AU95" s="54"/>
      <c r="AV95" s="56">
        <f t="shared" ref="AV95:AV140" si="69">BD94-BF95</f>
        <v>145125.74512586693</v>
      </c>
      <c r="AW95" s="56"/>
      <c r="AX95" s="56">
        <f t="shared" si="62"/>
        <v>2475.2733220378841</v>
      </c>
      <c r="AY95" s="56"/>
      <c r="AZ95" s="56">
        <f t="shared" ref="AZ95:AZ140" si="70">AV95*$E$4</f>
        <v>1511.7265117277805</v>
      </c>
      <c r="BA95" s="56"/>
      <c r="BB95" s="56">
        <f t="shared" si="63"/>
        <v>3986.9998337656648</v>
      </c>
      <c r="BC95" s="56"/>
      <c r="BD95" s="56">
        <f t="shared" si="64"/>
        <v>142650.47180382904</v>
      </c>
      <c r="BE95" s="56"/>
      <c r="BF95" s="56">
        <f>0</f>
        <v>0</v>
      </c>
      <c r="BG95" s="56"/>
    </row>
    <row r="96" spans="1:59" x14ac:dyDescent="0.25">
      <c r="A96" s="28">
        <v>4</v>
      </c>
      <c r="B96" s="28"/>
      <c r="C96" s="32">
        <f t="shared" si="54"/>
        <v>140625</v>
      </c>
      <c r="D96" s="32"/>
      <c r="E96" s="32">
        <f t="shared" si="55"/>
        <v>3125</v>
      </c>
      <c r="F96" s="32"/>
      <c r="G96" s="32">
        <f t="shared" si="56"/>
        <v>1464.84375</v>
      </c>
      <c r="H96" s="32"/>
      <c r="I96" s="32">
        <f t="shared" si="52"/>
        <v>4589.84375</v>
      </c>
      <c r="J96" s="32"/>
      <c r="K96" s="32">
        <f t="shared" si="53"/>
        <v>137500</v>
      </c>
      <c r="L96" s="32"/>
      <c r="M96" s="32">
        <f>0</f>
        <v>0</v>
      </c>
      <c r="N96" s="32"/>
      <c r="P96" s="38">
        <v>4</v>
      </c>
      <c r="Q96" s="38"/>
      <c r="R96" s="40">
        <f t="shared" si="65"/>
        <v>150000</v>
      </c>
      <c r="S96" s="40"/>
      <c r="T96" s="40">
        <f>0</f>
        <v>0</v>
      </c>
      <c r="U96" s="40"/>
      <c r="V96" s="40">
        <f t="shared" si="66"/>
        <v>1562.5</v>
      </c>
      <c r="W96" s="40"/>
      <c r="X96" s="40">
        <f t="shared" si="57"/>
        <v>1562.5</v>
      </c>
      <c r="Y96" s="40"/>
      <c r="Z96" s="40">
        <f t="shared" si="58"/>
        <v>150000</v>
      </c>
      <c r="AA96" s="40"/>
      <c r="AB96" s="40">
        <f>0</f>
        <v>0</v>
      </c>
      <c r="AC96" s="40"/>
      <c r="AE96" s="46">
        <v>4</v>
      </c>
      <c r="AF96" s="46"/>
      <c r="AG96" s="48">
        <f t="shared" si="67"/>
        <v>145065.46656290689</v>
      </c>
      <c r="AH96" s="48"/>
      <c r="AI96" s="48">
        <f t="shared" si="59"/>
        <v>1746.158393812769</v>
      </c>
      <c r="AJ96" s="48"/>
      <c r="AK96" s="48">
        <f t="shared" si="68"/>
        <v>1511.09861003028</v>
      </c>
      <c r="AL96" s="48"/>
      <c r="AM96" s="48">
        <f t="shared" si="60"/>
        <v>3257.257003843049</v>
      </c>
      <c r="AN96" s="48"/>
      <c r="AO96" s="48">
        <f t="shared" si="61"/>
        <v>143319.30816909412</v>
      </c>
      <c r="AP96" s="48"/>
      <c r="AQ96" s="48">
        <f>0</f>
        <v>0</v>
      </c>
      <c r="AR96" s="48"/>
      <c r="AT96" s="55">
        <v>4</v>
      </c>
      <c r="AU96" s="55"/>
      <c r="AV96" s="57">
        <f t="shared" si="69"/>
        <v>142650.47180382904</v>
      </c>
      <c r="AW96" s="57"/>
      <c r="AX96" s="57">
        <f t="shared" si="62"/>
        <v>2501.0574191424457</v>
      </c>
      <c r="AY96" s="57"/>
      <c r="AZ96" s="57">
        <f t="shared" si="70"/>
        <v>1485.9424146232191</v>
      </c>
      <c r="BA96" s="57"/>
      <c r="BB96" s="57">
        <f t="shared" si="63"/>
        <v>3986.9998337656648</v>
      </c>
      <c r="BC96" s="57"/>
      <c r="BD96" s="57">
        <f t="shared" si="64"/>
        <v>140149.41438468659</v>
      </c>
      <c r="BE96" s="57"/>
      <c r="BF96" s="57">
        <f>0</f>
        <v>0</v>
      </c>
      <c r="BG96" s="57"/>
    </row>
    <row r="97" spans="1:59" x14ac:dyDescent="0.25">
      <c r="A97" s="27">
        <v>5</v>
      </c>
      <c r="B97" s="27"/>
      <c r="C97" s="31">
        <f t="shared" si="54"/>
        <v>137500</v>
      </c>
      <c r="D97" s="31"/>
      <c r="E97" s="31">
        <f t="shared" si="55"/>
        <v>3125</v>
      </c>
      <c r="F97" s="31"/>
      <c r="G97" s="31">
        <f t="shared" si="56"/>
        <v>1432.2916666666665</v>
      </c>
      <c r="H97" s="31"/>
      <c r="I97" s="31">
        <f t="shared" si="52"/>
        <v>4557.2916666666661</v>
      </c>
      <c r="J97" s="31"/>
      <c r="K97" s="31">
        <f t="shared" si="53"/>
        <v>134375</v>
      </c>
      <c r="L97" s="31"/>
      <c r="M97" s="31">
        <f>0</f>
        <v>0</v>
      </c>
      <c r="N97" s="31"/>
      <c r="P97" s="37">
        <v>5</v>
      </c>
      <c r="Q97" s="37"/>
      <c r="R97" s="39">
        <f t="shared" si="65"/>
        <v>150000</v>
      </c>
      <c r="S97" s="39"/>
      <c r="T97" s="39">
        <f>0</f>
        <v>0</v>
      </c>
      <c r="U97" s="39"/>
      <c r="V97" s="39">
        <f t="shared" si="66"/>
        <v>1562.5</v>
      </c>
      <c r="W97" s="39"/>
      <c r="X97" s="39">
        <f t="shared" si="57"/>
        <v>1562.5</v>
      </c>
      <c r="Y97" s="39"/>
      <c r="Z97" s="39">
        <f t="shared" si="58"/>
        <v>150000</v>
      </c>
      <c r="AA97" s="39"/>
      <c r="AB97" s="39">
        <f>0</f>
        <v>0</v>
      </c>
      <c r="AC97" s="39"/>
      <c r="AE97" s="45">
        <v>5</v>
      </c>
      <c r="AF97" s="45"/>
      <c r="AG97" s="47">
        <f t="shared" si="67"/>
        <v>143319.30816909412</v>
      </c>
      <c r="AH97" s="47"/>
      <c r="AI97" s="47">
        <f t="shared" si="59"/>
        <v>1798.2773042050178</v>
      </c>
      <c r="AJ97" s="47"/>
      <c r="AK97" s="47">
        <f t="shared" si="68"/>
        <v>1492.9094600947303</v>
      </c>
      <c r="AL97" s="47"/>
      <c r="AM97" s="47">
        <f t="shared" si="60"/>
        <v>3291.1867642997481</v>
      </c>
      <c r="AN97" s="47"/>
      <c r="AO97" s="47">
        <f t="shared" si="61"/>
        <v>141521.03086488909</v>
      </c>
      <c r="AP97" s="47"/>
      <c r="AQ97" s="47">
        <f>0</f>
        <v>0</v>
      </c>
      <c r="AR97" s="47"/>
      <c r="AT97" s="54">
        <v>5</v>
      </c>
      <c r="AU97" s="54"/>
      <c r="AV97" s="56">
        <f t="shared" si="69"/>
        <v>140149.41438468659</v>
      </c>
      <c r="AW97" s="56"/>
      <c r="AX97" s="56">
        <f t="shared" si="62"/>
        <v>2527.1101005918463</v>
      </c>
      <c r="AY97" s="56"/>
      <c r="AZ97" s="56">
        <f t="shared" si="70"/>
        <v>1459.8897331738185</v>
      </c>
      <c r="BA97" s="56"/>
      <c r="BB97" s="56">
        <f t="shared" si="63"/>
        <v>3986.9998337656648</v>
      </c>
      <c r="BC97" s="56"/>
      <c r="BD97" s="56">
        <f t="shared" si="64"/>
        <v>137622.30428409475</v>
      </c>
      <c r="BE97" s="56"/>
      <c r="BF97" s="56">
        <f>0</f>
        <v>0</v>
      </c>
      <c r="BG97" s="56"/>
    </row>
    <row r="98" spans="1:59" x14ac:dyDescent="0.25">
      <c r="A98" s="28">
        <v>6</v>
      </c>
      <c r="B98" s="28"/>
      <c r="C98" s="32">
        <f t="shared" si="54"/>
        <v>134375</v>
      </c>
      <c r="D98" s="32"/>
      <c r="E98" s="32">
        <f t="shared" si="55"/>
        <v>3125</v>
      </c>
      <c r="F98" s="32"/>
      <c r="G98" s="32">
        <f t="shared" si="56"/>
        <v>1399.7395833333333</v>
      </c>
      <c r="H98" s="32"/>
      <c r="I98" s="32">
        <f t="shared" si="52"/>
        <v>4524.739583333333</v>
      </c>
      <c r="J98" s="32"/>
      <c r="K98" s="32">
        <f t="shared" si="53"/>
        <v>131250</v>
      </c>
      <c r="L98" s="32"/>
      <c r="M98" s="32">
        <f>0</f>
        <v>0</v>
      </c>
      <c r="N98" s="32"/>
      <c r="P98" s="38">
        <v>6</v>
      </c>
      <c r="Q98" s="38"/>
      <c r="R98" s="40">
        <f t="shared" si="65"/>
        <v>150000</v>
      </c>
      <c r="S98" s="40"/>
      <c r="T98" s="40">
        <f>0</f>
        <v>0</v>
      </c>
      <c r="U98" s="40"/>
      <c r="V98" s="40">
        <f t="shared" si="66"/>
        <v>1562.5</v>
      </c>
      <c r="W98" s="40"/>
      <c r="X98" s="40">
        <f t="shared" si="57"/>
        <v>1562.5</v>
      </c>
      <c r="Y98" s="40"/>
      <c r="Z98" s="40">
        <f t="shared" si="58"/>
        <v>150000</v>
      </c>
      <c r="AA98" s="40"/>
      <c r="AB98" s="40">
        <f>0</f>
        <v>0</v>
      </c>
      <c r="AC98" s="40"/>
      <c r="AE98" s="46">
        <v>6</v>
      </c>
      <c r="AF98" s="46"/>
      <c r="AG98" s="48">
        <f t="shared" si="67"/>
        <v>141521.03086488909</v>
      </c>
      <c r="AH98" s="48"/>
      <c r="AI98" s="48">
        <f t="shared" si="59"/>
        <v>1851.2925549186089</v>
      </c>
      <c r="AJ98" s="48"/>
      <c r="AK98" s="48">
        <f t="shared" si="68"/>
        <v>1474.1774048425946</v>
      </c>
      <c r="AL98" s="48"/>
      <c r="AM98" s="48">
        <f t="shared" si="60"/>
        <v>3325.4699597612034</v>
      </c>
      <c r="AN98" s="48"/>
      <c r="AO98" s="48">
        <f t="shared" si="61"/>
        <v>139669.73830997047</v>
      </c>
      <c r="AP98" s="48"/>
      <c r="AQ98" s="48">
        <f>0</f>
        <v>0</v>
      </c>
      <c r="AR98" s="48"/>
      <c r="AT98" s="55">
        <v>6</v>
      </c>
      <c r="AU98" s="55"/>
      <c r="AV98" s="57">
        <f t="shared" si="69"/>
        <v>137622.30428409475</v>
      </c>
      <c r="AW98" s="57"/>
      <c r="AX98" s="57">
        <f t="shared" si="62"/>
        <v>2553.4341641396777</v>
      </c>
      <c r="AY98" s="57"/>
      <c r="AZ98" s="57">
        <f t="shared" si="70"/>
        <v>1433.5656696259869</v>
      </c>
      <c r="BA98" s="57"/>
      <c r="BB98" s="57">
        <f t="shared" si="63"/>
        <v>3986.9998337656648</v>
      </c>
      <c r="BC98" s="57"/>
      <c r="BD98" s="57">
        <f t="shared" si="64"/>
        <v>135068.87011995507</v>
      </c>
      <c r="BE98" s="57"/>
      <c r="BF98" s="57">
        <f>0</f>
        <v>0</v>
      </c>
      <c r="BG98" s="57"/>
    </row>
    <row r="99" spans="1:59" x14ac:dyDescent="0.25">
      <c r="A99" s="27">
        <v>7</v>
      </c>
      <c r="B99" s="27"/>
      <c r="C99" s="31">
        <f t="shared" si="54"/>
        <v>131250</v>
      </c>
      <c r="D99" s="31"/>
      <c r="E99" s="31">
        <f t="shared" si="55"/>
        <v>3125</v>
      </c>
      <c r="F99" s="31"/>
      <c r="G99" s="31">
        <f t="shared" si="56"/>
        <v>1367.1875</v>
      </c>
      <c r="H99" s="31"/>
      <c r="I99" s="31">
        <f t="shared" si="52"/>
        <v>4492.1875</v>
      </c>
      <c r="J99" s="31"/>
      <c r="K99" s="31">
        <f t="shared" si="53"/>
        <v>128125</v>
      </c>
      <c r="L99" s="31"/>
      <c r="M99" s="31">
        <f>0</f>
        <v>0</v>
      </c>
      <c r="N99" s="31"/>
      <c r="P99" s="37">
        <v>7</v>
      </c>
      <c r="Q99" s="37"/>
      <c r="R99" s="39">
        <f t="shared" si="65"/>
        <v>150000</v>
      </c>
      <c r="S99" s="39"/>
      <c r="T99" s="39">
        <f>0</f>
        <v>0</v>
      </c>
      <c r="U99" s="39"/>
      <c r="V99" s="39">
        <f t="shared" si="66"/>
        <v>1562.5</v>
      </c>
      <c r="W99" s="39"/>
      <c r="X99" s="39">
        <f t="shared" si="57"/>
        <v>1562.5</v>
      </c>
      <c r="Y99" s="39"/>
      <c r="Z99" s="39">
        <f t="shared" si="58"/>
        <v>150000</v>
      </c>
      <c r="AA99" s="39"/>
      <c r="AB99" s="39">
        <f>0</f>
        <v>0</v>
      </c>
      <c r="AC99" s="39"/>
      <c r="AE99" s="45">
        <v>7</v>
      </c>
      <c r="AF99" s="45"/>
      <c r="AG99" s="47">
        <f t="shared" si="67"/>
        <v>139669.73830997047</v>
      </c>
      <c r="AH99" s="47"/>
      <c r="AI99" s="47">
        <f t="shared" si="59"/>
        <v>1905.2171644465241</v>
      </c>
      <c r="AJ99" s="47"/>
      <c r="AK99" s="47">
        <f t="shared" si="68"/>
        <v>1454.8931073955257</v>
      </c>
      <c r="AL99" s="47"/>
      <c r="AM99" s="47">
        <f t="shared" si="60"/>
        <v>3360.1102718420498</v>
      </c>
      <c r="AN99" s="47"/>
      <c r="AO99" s="47">
        <f t="shared" si="61"/>
        <v>137764.52114552396</v>
      </c>
      <c r="AP99" s="47"/>
      <c r="AQ99" s="47">
        <f>0</f>
        <v>0</v>
      </c>
      <c r="AR99" s="47"/>
      <c r="AT99" s="54">
        <v>7</v>
      </c>
      <c r="AU99" s="54"/>
      <c r="AV99" s="56">
        <f t="shared" si="69"/>
        <v>135068.87011995507</v>
      </c>
      <c r="AW99" s="56"/>
      <c r="AX99" s="56">
        <f t="shared" si="62"/>
        <v>2580.0324366827995</v>
      </c>
      <c r="AY99" s="56"/>
      <c r="AZ99" s="56">
        <f t="shared" si="70"/>
        <v>1406.9673970828653</v>
      </c>
      <c r="BA99" s="56"/>
      <c r="BB99" s="56">
        <f t="shared" si="63"/>
        <v>3986.9998337656648</v>
      </c>
      <c r="BC99" s="56"/>
      <c r="BD99" s="56">
        <f t="shared" si="64"/>
        <v>132488.83768327226</v>
      </c>
      <c r="BE99" s="56"/>
      <c r="BF99" s="56">
        <f>0</f>
        <v>0</v>
      </c>
      <c r="BG99" s="56"/>
    </row>
    <row r="100" spans="1:59" x14ac:dyDescent="0.25">
      <c r="A100" s="28">
        <v>8</v>
      </c>
      <c r="B100" s="28"/>
      <c r="C100" s="32">
        <f t="shared" si="54"/>
        <v>128125</v>
      </c>
      <c r="D100" s="32"/>
      <c r="E100" s="32">
        <f t="shared" si="55"/>
        <v>3125</v>
      </c>
      <c r="F100" s="32"/>
      <c r="G100" s="32">
        <f t="shared" si="56"/>
        <v>1334.6354166666665</v>
      </c>
      <c r="H100" s="32"/>
      <c r="I100" s="32">
        <f t="shared" si="52"/>
        <v>4459.6354166666661</v>
      </c>
      <c r="J100" s="32"/>
      <c r="K100" s="32">
        <f t="shared" si="53"/>
        <v>125000</v>
      </c>
      <c r="L100" s="32"/>
      <c r="M100" s="32">
        <f>0</f>
        <v>0</v>
      </c>
      <c r="N100" s="32"/>
      <c r="P100" s="38">
        <v>8</v>
      </c>
      <c r="Q100" s="38"/>
      <c r="R100" s="40">
        <f t="shared" si="65"/>
        <v>150000</v>
      </c>
      <c r="S100" s="40"/>
      <c r="T100" s="40">
        <f>0</f>
        <v>0</v>
      </c>
      <c r="U100" s="40"/>
      <c r="V100" s="40">
        <f t="shared" si="66"/>
        <v>1562.5</v>
      </c>
      <c r="W100" s="40"/>
      <c r="X100" s="40">
        <f t="shared" si="57"/>
        <v>1562.5</v>
      </c>
      <c r="Y100" s="40"/>
      <c r="Z100" s="40">
        <f t="shared" si="58"/>
        <v>150000</v>
      </c>
      <c r="AA100" s="40"/>
      <c r="AB100" s="40">
        <f>0</f>
        <v>0</v>
      </c>
      <c r="AC100" s="40"/>
      <c r="AE100" s="46">
        <v>8</v>
      </c>
      <c r="AF100" s="46"/>
      <c r="AG100" s="48">
        <f t="shared" si="67"/>
        <v>137764.52114552396</v>
      </c>
      <c r="AH100" s="48"/>
      <c r="AI100" s="48">
        <f t="shared" si="59"/>
        <v>1960.0643252411962</v>
      </c>
      <c r="AJ100" s="48"/>
      <c r="AK100" s="48">
        <f t="shared" si="68"/>
        <v>1435.0470952658745</v>
      </c>
      <c r="AL100" s="48"/>
      <c r="AM100" s="48">
        <f t="shared" si="60"/>
        <v>3395.1114205070708</v>
      </c>
      <c r="AN100" s="48"/>
      <c r="AO100" s="48">
        <f t="shared" si="61"/>
        <v>135804.45682028276</v>
      </c>
      <c r="AP100" s="48"/>
      <c r="AQ100" s="48">
        <f>0</f>
        <v>0</v>
      </c>
      <c r="AR100" s="48"/>
      <c r="AT100" s="55">
        <v>8</v>
      </c>
      <c r="AU100" s="55"/>
      <c r="AV100" s="57">
        <f t="shared" si="69"/>
        <v>132488.83768327226</v>
      </c>
      <c r="AW100" s="57"/>
      <c r="AX100" s="57">
        <f t="shared" si="62"/>
        <v>2606.907774564912</v>
      </c>
      <c r="AY100" s="57"/>
      <c r="AZ100" s="57">
        <f t="shared" si="70"/>
        <v>1380.0920592007526</v>
      </c>
      <c r="BA100" s="57"/>
      <c r="BB100" s="57">
        <f t="shared" si="63"/>
        <v>3986.9998337656648</v>
      </c>
      <c r="BC100" s="57"/>
      <c r="BD100" s="57">
        <f t="shared" si="64"/>
        <v>129881.92990870735</v>
      </c>
      <c r="BE100" s="57"/>
      <c r="BF100" s="57">
        <f>0</f>
        <v>0</v>
      </c>
      <c r="BG100" s="57"/>
    </row>
    <row r="101" spans="1:59" x14ac:dyDescent="0.25">
      <c r="A101" s="27">
        <v>9</v>
      </c>
      <c r="B101" s="27"/>
      <c r="C101" s="31">
        <f t="shared" si="54"/>
        <v>125000</v>
      </c>
      <c r="D101" s="31"/>
      <c r="E101" s="31">
        <f t="shared" si="55"/>
        <v>3125</v>
      </c>
      <c r="F101" s="31"/>
      <c r="G101" s="31">
        <f t="shared" si="56"/>
        <v>1302.0833333333333</v>
      </c>
      <c r="H101" s="31"/>
      <c r="I101" s="31">
        <f t="shared" si="52"/>
        <v>4427.083333333333</v>
      </c>
      <c r="J101" s="31"/>
      <c r="K101" s="31">
        <f t="shared" si="53"/>
        <v>121875</v>
      </c>
      <c r="L101" s="31"/>
      <c r="M101" s="31">
        <f>0</f>
        <v>0</v>
      </c>
      <c r="N101" s="31"/>
      <c r="P101" s="37">
        <v>9</v>
      </c>
      <c r="Q101" s="37"/>
      <c r="R101" s="39">
        <f t="shared" si="65"/>
        <v>150000</v>
      </c>
      <c r="S101" s="39"/>
      <c r="T101" s="39">
        <f>0</f>
        <v>0</v>
      </c>
      <c r="U101" s="39"/>
      <c r="V101" s="39">
        <f t="shared" si="66"/>
        <v>1562.5</v>
      </c>
      <c r="W101" s="39"/>
      <c r="X101" s="39">
        <f t="shared" si="57"/>
        <v>1562.5</v>
      </c>
      <c r="Y101" s="39"/>
      <c r="Z101" s="39">
        <f t="shared" si="58"/>
        <v>150000</v>
      </c>
      <c r="AA101" s="39"/>
      <c r="AB101" s="39">
        <f>0</f>
        <v>0</v>
      </c>
      <c r="AC101" s="39"/>
      <c r="AE101" s="45">
        <v>9</v>
      </c>
      <c r="AF101" s="45"/>
      <c r="AG101" s="47">
        <f t="shared" si="67"/>
        <v>135804.45682028276</v>
      </c>
      <c r="AH101" s="47"/>
      <c r="AI101" s="47">
        <f t="shared" si="59"/>
        <v>2015.8474059260741</v>
      </c>
      <c r="AJ101" s="47"/>
      <c r="AK101" s="47">
        <f t="shared" si="68"/>
        <v>1414.6297585446121</v>
      </c>
      <c r="AL101" s="47"/>
      <c r="AM101" s="47">
        <f t="shared" si="60"/>
        <v>3430.4771644706861</v>
      </c>
      <c r="AN101" s="47"/>
      <c r="AO101" s="47">
        <f t="shared" si="61"/>
        <v>133788.6094143567</v>
      </c>
      <c r="AP101" s="47"/>
      <c r="AQ101" s="47">
        <f>0</f>
        <v>0</v>
      </c>
      <c r="AR101" s="47"/>
      <c r="AT101" s="54">
        <v>9</v>
      </c>
      <c r="AU101" s="54"/>
      <c r="AV101" s="56">
        <f t="shared" si="69"/>
        <v>129881.92990870735</v>
      </c>
      <c r="AW101" s="56"/>
      <c r="AX101" s="56">
        <f t="shared" si="62"/>
        <v>2634.0630638832968</v>
      </c>
      <c r="AY101" s="56"/>
      <c r="AZ101" s="56">
        <f t="shared" si="70"/>
        <v>1352.936769882368</v>
      </c>
      <c r="BA101" s="56"/>
      <c r="BB101" s="56">
        <f t="shared" si="63"/>
        <v>3986.9998337656648</v>
      </c>
      <c r="BC101" s="56"/>
      <c r="BD101" s="56">
        <f t="shared" si="64"/>
        <v>127247.86684482405</v>
      </c>
      <c r="BE101" s="56"/>
      <c r="BF101" s="56">
        <f>0</f>
        <v>0</v>
      </c>
      <c r="BG101" s="56"/>
    </row>
    <row r="102" spans="1:59" x14ac:dyDescent="0.25">
      <c r="A102" s="28">
        <v>10</v>
      </c>
      <c r="B102" s="28"/>
      <c r="C102" s="32">
        <f t="shared" si="54"/>
        <v>121875</v>
      </c>
      <c r="D102" s="32"/>
      <c r="E102" s="32">
        <f t="shared" si="55"/>
        <v>3125</v>
      </c>
      <c r="F102" s="32"/>
      <c r="G102" s="32">
        <f t="shared" si="56"/>
        <v>1269.53125</v>
      </c>
      <c r="H102" s="32"/>
      <c r="I102" s="32">
        <f t="shared" si="52"/>
        <v>4394.53125</v>
      </c>
      <c r="J102" s="32"/>
      <c r="K102" s="32">
        <f t="shared" si="53"/>
        <v>118750</v>
      </c>
      <c r="L102" s="32"/>
      <c r="M102" s="32">
        <f>0</f>
        <v>0</v>
      </c>
      <c r="N102" s="32"/>
      <c r="P102" s="38">
        <v>10</v>
      </c>
      <c r="Q102" s="38"/>
      <c r="R102" s="40">
        <f t="shared" si="65"/>
        <v>150000</v>
      </c>
      <c r="S102" s="40"/>
      <c r="T102" s="40">
        <f>0</f>
        <v>0</v>
      </c>
      <c r="U102" s="40"/>
      <c r="V102" s="40">
        <f t="shared" si="66"/>
        <v>1562.5</v>
      </c>
      <c r="W102" s="40"/>
      <c r="X102" s="40">
        <f t="shared" si="57"/>
        <v>1562.5</v>
      </c>
      <c r="Y102" s="40"/>
      <c r="Z102" s="40">
        <f t="shared" si="58"/>
        <v>150000</v>
      </c>
      <c r="AA102" s="40"/>
      <c r="AB102" s="40">
        <f>0</f>
        <v>0</v>
      </c>
      <c r="AC102" s="40"/>
      <c r="AE102" s="46">
        <v>10</v>
      </c>
      <c r="AF102" s="46"/>
      <c r="AG102" s="48">
        <f t="shared" si="67"/>
        <v>133788.6094143567</v>
      </c>
      <c r="AH102" s="48"/>
      <c r="AI102" s="48">
        <f t="shared" si="59"/>
        <v>2072.5799535343735</v>
      </c>
      <c r="AJ102" s="48"/>
      <c r="AK102" s="48">
        <f t="shared" si="68"/>
        <v>1393.6313480662157</v>
      </c>
      <c r="AL102" s="48"/>
      <c r="AM102" s="48">
        <f t="shared" si="60"/>
        <v>3466.2113016005892</v>
      </c>
      <c r="AN102" s="48"/>
      <c r="AO102" s="48">
        <f t="shared" si="61"/>
        <v>131716.02946082232</v>
      </c>
      <c r="AP102" s="48"/>
      <c r="AQ102" s="48">
        <f>0</f>
        <v>0</v>
      </c>
      <c r="AR102" s="48"/>
      <c r="AT102" s="55">
        <v>10</v>
      </c>
      <c r="AU102" s="55"/>
      <c r="AV102" s="57">
        <f t="shared" si="69"/>
        <v>127247.86684482405</v>
      </c>
      <c r="AW102" s="57"/>
      <c r="AX102" s="57">
        <f t="shared" si="62"/>
        <v>2661.5012207987475</v>
      </c>
      <c r="AY102" s="57"/>
      <c r="AZ102" s="57">
        <f t="shared" si="70"/>
        <v>1325.4986129669171</v>
      </c>
      <c r="BA102" s="57"/>
      <c r="BB102" s="57">
        <f t="shared" si="63"/>
        <v>3986.9998337656648</v>
      </c>
      <c r="BC102" s="57"/>
      <c r="BD102" s="57">
        <f t="shared" si="64"/>
        <v>124586.3656240253</v>
      </c>
      <c r="BE102" s="57"/>
      <c r="BF102" s="57">
        <f>0</f>
        <v>0</v>
      </c>
      <c r="BG102" s="57"/>
    </row>
    <row r="103" spans="1:59" x14ac:dyDescent="0.25">
      <c r="A103" s="27">
        <v>11</v>
      </c>
      <c r="B103" s="27"/>
      <c r="C103" s="31">
        <f t="shared" si="54"/>
        <v>118750</v>
      </c>
      <c r="D103" s="31"/>
      <c r="E103" s="31">
        <f t="shared" si="55"/>
        <v>3125</v>
      </c>
      <c r="F103" s="31"/>
      <c r="G103" s="31">
        <f t="shared" si="56"/>
        <v>1236.9791666666665</v>
      </c>
      <c r="H103" s="31"/>
      <c r="I103" s="31">
        <f t="shared" si="52"/>
        <v>4361.9791666666661</v>
      </c>
      <c r="J103" s="31"/>
      <c r="K103" s="31">
        <f t="shared" si="53"/>
        <v>115625</v>
      </c>
      <c r="L103" s="31"/>
      <c r="M103" s="31">
        <f>0</f>
        <v>0</v>
      </c>
      <c r="N103" s="31"/>
      <c r="P103" s="37">
        <v>11</v>
      </c>
      <c r="Q103" s="37"/>
      <c r="R103" s="39">
        <f t="shared" si="65"/>
        <v>150000</v>
      </c>
      <c r="S103" s="39"/>
      <c r="T103" s="39">
        <f>0</f>
        <v>0</v>
      </c>
      <c r="U103" s="39"/>
      <c r="V103" s="39">
        <f t="shared" si="66"/>
        <v>1562.5</v>
      </c>
      <c r="W103" s="39"/>
      <c r="X103" s="39">
        <f t="shared" si="57"/>
        <v>1562.5</v>
      </c>
      <c r="Y103" s="39"/>
      <c r="Z103" s="39">
        <f t="shared" si="58"/>
        <v>150000</v>
      </c>
      <c r="AA103" s="39"/>
      <c r="AB103" s="39">
        <f>0</f>
        <v>0</v>
      </c>
      <c r="AC103" s="39"/>
      <c r="AE103" s="45">
        <v>11</v>
      </c>
      <c r="AF103" s="45"/>
      <c r="AG103" s="47">
        <f t="shared" si="67"/>
        <v>131716.02946082232</v>
      </c>
      <c r="AH103" s="47"/>
      <c r="AI103" s="47">
        <f t="shared" si="59"/>
        <v>2130.2756957753631</v>
      </c>
      <c r="AJ103" s="47"/>
      <c r="AK103" s="47">
        <f t="shared" si="68"/>
        <v>1372.0419735502323</v>
      </c>
      <c r="AL103" s="47"/>
      <c r="AM103" s="47">
        <f t="shared" si="60"/>
        <v>3502.3176693255955</v>
      </c>
      <c r="AN103" s="47"/>
      <c r="AO103" s="47">
        <f t="shared" si="61"/>
        <v>129585.75376504696</v>
      </c>
      <c r="AP103" s="47"/>
      <c r="AQ103" s="47">
        <f>0</f>
        <v>0</v>
      </c>
      <c r="AR103" s="47"/>
      <c r="AT103" s="54">
        <v>11</v>
      </c>
      <c r="AU103" s="54"/>
      <c r="AV103" s="56">
        <f t="shared" si="69"/>
        <v>124586.3656240253</v>
      </c>
      <c r="AW103" s="56"/>
      <c r="AX103" s="56">
        <f t="shared" si="62"/>
        <v>2689.2251918487345</v>
      </c>
      <c r="AY103" s="56"/>
      <c r="AZ103" s="56">
        <f t="shared" si="70"/>
        <v>1297.7746419169302</v>
      </c>
      <c r="BA103" s="56"/>
      <c r="BB103" s="56">
        <f t="shared" si="63"/>
        <v>3986.9998337656648</v>
      </c>
      <c r="BC103" s="56"/>
      <c r="BD103" s="56">
        <f t="shared" si="64"/>
        <v>121897.14043217657</v>
      </c>
      <c r="BE103" s="56"/>
      <c r="BF103" s="56">
        <f>0</f>
        <v>0</v>
      </c>
      <c r="BG103" s="56"/>
    </row>
    <row r="104" spans="1:59" x14ac:dyDescent="0.25">
      <c r="A104" s="28">
        <v>12</v>
      </c>
      <c r="B104" s="28"/>
      <c r="C104" s="32">
        <f t="shared" si="54"/>
        <v>115625</v>
      </c>
      <c r="D104" s="32"/>
      <c r="E104" s="32">
        <f t="shared" si="55"/>
        <v>3125</v>
      </c>
      <c r="F104" s="32"/>
      <c r="G104" s="32">
        <f t="shared" si="56"/>
        <v>1204.4270833333333</v>
      </c>
      <c r="H104" s="32"/>
      <c r="I104" s="32">
        <f t="shared" si="52"/>
        <v>4329.427083333333</v>
      </c>
      <c r="J104" s="32"/>
      <c r="K104" s="32">
        <f t="shared" si="53"/>
        <v>112500</v>
      </c>
      <c r="L104" s="32"/>
      <c r="M104" s="32">
        <f>0</f>
        <v>0</v>
      </c>
      <c r="N104" s="32"/>
      <c r="P104" s="38">
        <v>12</v>
      </c>
      <c r="Q104" s="38"/>
      <c r="R104" s="40">
        <f t="shared" si="65"/>
        <v>150000</v>
      </c>
      <c r="S104" s="40"/>
      <c r="T104" s="40">
        <f>0</f>
        <v>0</v>
      </c>
      <c r="U104" s="40"/>
      <c r="V104" s="40">
        <f t="shared" si="66"/>
        <v>1562.5</v>
      </c>
      <c r="W104" s="40"/>
      <c r="X104" s="40">
        <f t="shared" si="57"/>
        <v>1562.5</v>
      </c>
      <c r="Y104" s="40"/>
      <c r="Z104" s="40">
        <f t="shared" si="58"/>
        <v>150000</v>
      </c>
      <c r="AA104" s="40"/>
      <c r="AB104" s="40">
        <f>0</f>
        <v>0</v>
      </c>
      <c r="AC104" s="40"/>
      <c r="AE104" s="46">
        <v>12</v>
      </c>
      <c r="AF104" s="46"/>
      <c r="AG104" s="48">
        <f t="shared" si="67"/>
        <v>129585.75376504696</v>
      </c>
      <c r="AH104" s="48"/>
      <c r="AI104" s="48">
        <f t="shared" si="59"/>
        <v>2188.9485433284981</v>
      </c>
      <c r="AJ104" s="48"/>
      <c r="AK104" s="48">
        <f t="shared" si="68"/>
        <v>1349.8516017192392</v>
      </c>
      <c r="AL104" s="48"/>
      <c r="AM104" s="48">
        <f t="shared" si="60"/>
        <v>3538.8001450477373</v>
      </c>
      <c r="AN104" s="48"/>
      <c r="AO104" s="48">
        <f t="shared" si="61"/>
        <v>127396.80522171846</v>
      </c>
      <c r="AP104" s="48"/>
      <c r="AQ104" s="48">
        <f>0</f>
        <v>0</v>
      </c>
      <c r="AR104" s="48"/>
      <c r="AT104" s="55">
        <v>12</v>
      </c>
      <c r="AU104" s="55"/>
      <c r="AV104" s="57">
        <f t="shared" si="69"/>
        <v>121897.14043217657</v>
      </c>
      <c r="AW104" s="57"/>
      <c r="AX104" s="57">
        <f t="shared" si="62"/>
        <v>2717.2379542638255</v>
      </c>
      <c r="AY104" s="57"/>
      <c r="AZ104" s="57">
        <f t="shared" si="70"/>
        <v>1269.7618795018393</v>
      </c>
      <c r="BA104" s="57"/>
      <c r="BB104" s="57">
        <f t="shared" si="63"/>
        <v>3986.9998337656648</v>
      </c>
      <c r="BC104" s="57"/>
      <c r="BD104" s="57">
        <f t="shared" si="64"/>
        <v>119179.90247791275</v>
      </c>
      <c r="BE104" s="57"/>
      <c r="BF104" s="57">
        <f>0</f>
        <v>0</v>
      </c>
      <c r="BG104" s="57"/>
    </row>
    <row r="105" spans="1:59" x14ac:dyDescent="0.25">
      <c r="A105" s="27">
        <v>13</v>
      </c>
      <c r="B105" s="27"/>
      <c r="C105" s="31">
        <f t="shared" si="54"/>
        <v>112500</v>
      </c>
      <c r="D105" s="31"/>
      <c r="E105" s="31">
        <f t="shared" si="55"/>
        <v>3125</v>
      </c>
      <c r="F105" s="31"/>
      <c r="G105" s="31">
        <f t="shared" si="56"/>
        <v>1171.875</v>
      </c>
      <c r="H105" s="31"/>
      <c r="I105" s="31">
        <f t="shared" si="52"/>
        <v>4296.875</v>
      </c>
      <c r="J105" s="31"/>
      <c r="K105" s="31">
        <f t="shared" si="53"/>
        <v>109375</v>
      </c>
      <c r="L105" s="31"/>
      <c r="M105" s="31">
        <f>0</f>
        <v>0</v>
      </c>
      <c r="N105" s="31"/>
      <c r="P105" s="37">
        <v>13</v>
      </c>
      <c r="Q105" s="37"/>
      <c r="R105" s="39">
        <f t="shared" si="65"/>
        <v>150000</v>
      </c>
      <c r="S105" s="39"/>
      <c r="T105" s="39">
        <f>0</f>
        <v>0</v>
      </c>
      <c r="U105" s="39"/>
      <c r="V105" s="39">
        <f t="shared" si="66"/>
        <v>1562.5</v>
      </c>
      <c r="W105" s="39"/>
      <c r="X105" s="39">
        <f t="shared" si="57"/>
        <v>1562.5</v>
      </c>
      <c r="Y105" s="39"/>
      <c r="Z105" s="39">
        <f t="shared" si="58"/>
        <v>150000</v>
      </c>
      <c r="AA105" s="39"/>
      <c r="AB105" s="39">
        <f>0</f>
        <v>0</v>
      </c>
      <c r="AC105" s="39"/>
      <c r="AE105" s="45">
        <v>13</v>
      </c>
      <c r="AF105" s="45"/>
      <c r="AG105" s="47">
        <f t="shared" si="67"/>
        <v>127396.80522171846</v>
      </c>
      <c r="AH105" s="47"/>
      <c r="AI105" s="47">
        <f t="shared" si="59"/>
        <v>2248.6125921657513</v>
      </c>
      <c r="AJ105" s="47"/>
      <c r="AK105" s="47">
        <f t="shared" si="68"/>
        <v>1327.0500543929006</v>
      </c>
      <c r="AL105" s="47"/>
      <c r="AM105" s="47">
        <f t="shared" si="60"/>
        <v>3575.6626465586519</v>
      </c>
      <c r="AN105" s="47"/>
      <c r="AO105" s="47">
        <f t="shared" si="61"/>
        <v>125148.19262955271</v>
      </c>
      <c r="AP105" s="47"/>
      <c r="AQ105" s="47">
        <f>0</f>
        <v>0</v>
      </c>
      <c r="AR105" s="47"/>
      <c r="AT105" s="54">
        <v>13</v>
      </c>
      <c r="AU105" s="54"/>
      <c r="AV105" s="56">
        <f t="shared" si="69"/>
        <v>119179.90247791275</v>
      </c>
      <c r="AW105" s="56"/>
      <c r="AX105" s="56">
        <f t="shared" si="62"/>
        <v>2745.5425162874071</v>
      </c>
      <c r="AY105" s="56"/>
      <c r="AZ105" s="56">
        <f t="shared" si="70"/>
        <v>1241.4573174782577</v>
      </c>
      <c r="BA105" s="56"/>
      <c r="BB105" s="56">
        <f t="shared" si="63"/>
        <v>3986.9998337656648</v>
      </c>
      <c r="BC105" s="56"/>
      <c r="BD105" s="56">
        <f t="shared" si="64"/>
        <v>116434.35996162535</v>
      </c>
      <c r="BE105" s="56"/>
      <c r="BF105" s="56">
        <f>0</f>
        <v>0</v>
      </c>
      <c r="BG105" s="56"/>
    </row>
    <row r="106" spans="1:59" x14ac:dyDescent="0.25">
      <c r="A106" s="28">
        <v>14</v>
      </c>
      <c r="B106" s="28"/>
      <c r="C106" s="32">
        <f t="shared" si="54"/>
        <v>109375</v>
      </c>
      <c r="D106" s="32"/>
      <c r="E106" s="32">
        <f t="shared" si="55"/>
        <v>3125</v>
      </c>
      <c r="F106" s="32"/>
      <c r="G106" s="32">
        <f t="shared" si="56"/>
        <v>1139.3229166666665</v>
      </c>
      <c r="H106" s="32"/>
      <c r="I106" s="32">
        <f t="shared" si="52"/>
        <v>4264.3229166666661</v>
      </c>
      <c r="J106" s="32"/>
      <c r="K106" s="32">
        <f t="shared" si="53"/>
        <v>106250</v>
      </c>
      <c r="L106" s="32"/>
      <c r="M106" s="32">
        <f>0</f>
        <v>0</v>
      </c>
      <c r="N106" s="32"/>
      <c r="P106" s="38">
        <v>14</v>
      </c>
      <c r="Q106" s="38"/>
      <c r="R106" s="40">
        <f t="shared" si="65"/>
        <v>150000</v>
      </c>
      <c r="S106" s="40"/>
      <c r="T106" s="40">
        <f>0</f>
        <v>0</v>
      </c>
      <c r="U106" s="40"/>
      <c r="V106" s="40">
        <f t="shared" si="66"/>
        <v>1562.5</v>
      </c>
      <c r="W106" s="40"/>
      <c r="X106" s="40">
        <f t="shared" si="57"/>
        <v>1562.5</v>
      </c>
      <c r="Y106" s="40"/>
      <c r="Z106" s="40">
        <f t="shared" si="58"/>
        <v>150000</v>
      </c>
      <c r="AA106" s="40"/>
      <c r="AB106" s="40">
        <f>0</f>
        <v>0</v>
      </c>
      <c r="AC106" s="40"/>
      <c r="AE106" s="46">
        <v>14</v>
      </c>
      <c r="AF106" s="46"/>
      <c r="AG106" s="48">
        <f t="shared" si="67"/>
        <v>125148.19262955271</v>
      </c>
      <c r="AH106" s="48"/>
      <c r="AI106" s="48">
        <f t="shared" si="59"/>
        <v>2309.2821259024636</v>
      </c>
      <c r="AJ106" s="48"/>
      <c r="AK106" s="48">
        <f t="shared" si="68"/>
        <v>1303.6270065578406</v>
      </c>
      <c r="AL106" s="48"/>
      <c r="AM106" s="48">
        <f t="shared" si="60"/>
        <v>3612.9091324603041</v>
      </c>
      <c r="AN106" s="48"/>
      <c r="AO106" s="48">
        <f t="shared" si="61"/>
        <v>122838.91050365024</v>
      </c>
      <c r="AP106" s="48"/>
      <c r="AQ106" s="48">
        <f>0</f>
        <v>0</v>
      </c>
      <c r="AR106" s="48"/>
      <c r="AT106" s="55">
        <v>14</v>
      </c>
      <c r="AU106" s="55"/>
      <c r="AV106" s="57">
        <f t="shared" si="69"/>
        <v>116434.35996162535</v>
      </c>
      <c r="AW106" s="57"/>
      <c r="AX106" s="57">
        <f t="shared" si="62"/>
        <v>2774.1419174987341</v>
      </c>
      <c r="AY106" s="57"/>
      <c r="AZ106" s="57">
        <f t="shared" si="70"/>
        <v>1212.8579162669307</v>
      </c>
      <c r="BA106" s="57"/>
      <c r="BB106" s="57">
        <f t="shared" si="63"/>
        <v>3986.9998337656648</v>
      </c>
      <c r="BC106" s="57"/>
      <c r="BD106" s="57">
        <f t="shared" si="64"/>
        <v>113660.21804412661</v>
      </c>
      <c r="BE106" s="57"/>
      <c r="BF106" s="57">
        <f>0</f>
        <v>0</v>
      </c>
      <c r="BG106" s="57"/>
    </row>
    <row r="107" spans="1:59" x14ac:dyDescent="0.25">
      <c r="A107" s="27">
        <v>15</v>
      </c>
      <c r="B107" s="27"/>
      <c r="C107" s="31">
        <f t="shared" si="54"/>
        <v>106250</v>
      </c>
      <c r="D107" s="31"/>
      <c r="E107" s="31">
        <f t="shared" si="55"/>
        <v>3125</v>
      </c>
      <c r="F107" s="31"/>
      <c r="G107" s="31">
        <f t="shared" si="56"/>
        <v>1106.7708333333333</v>
      </c>
      <c r="H107" s="31"/>
      <c r="I107" s="31">
        <f t="shared" si="52"/>
        <v>4231.770833333333</v>
      </c>
      <c r="J107" s="31"/>
      <c r="K107" s="31">
        <f t="shared" si="53"/>
        <v>103125</v>
      </c>
      <c r="L107" s="31"/>
      <c r="M107" s="31">
        <f>0</f>
        <v>0</v>
      </c>
      <c r="N107" s="31"/>
      <c r="P107" s="37">
        <v>15</v>
      </c>
      <c r="Q107" s="37"/>
      <c r="R107" s="39">
        <f t="shared" si="65"/>
        <v>150000</v>
      </c>
      <c r="S107" s="39"/>
      <c r="T107" s="39">
        <f>0</f>
        <v>0</v>
      </c>
      <c r="U107" s="39"/>
      <c r="V107" s="39">
        <f t="shared" si="66"/>
        <v>1562.5</v>
      </c>
      <c r="W107" s="39"/>
      <c r="X107" s="39">
        <f t="shared" si="57"/>
        <v>1562.5</v>
      </c>
      <c r="Y107" s="39"/>
      <c r="Z107" s="39">
        <f t="shared" si="58"/>
        <v>150000</v>
      </c>
      <c r="AA107" s="39"/>
      <c r="AB107" s="39">
        <f>0</f>
        <v>0</v>
      </c>
      <c r="AC107" s="39"/>
      <c r="AE107" s="45">
        <v>15</v>
      </c>
      <c r="AF107" s="45"/>
      <c r="AG107" s="47">
        <f t="shared" si="67"/>
        <v>122838.91050365024</v>
      </c>
      <c r="AH107" s="47"/>
      <c r="AI107" s="47">
        <f t="shared" si="59"/>
        <v>2370.9716181770764</v>
      </c>
      <c r="AJ107" s="47"/>
      <c r="AK107" s="47">
        <f t="shared" si="68"/>
        <v>1279.5719844130233</v>
      </c>
      <c r="AL107" s="47"/>
      <c r="AM107" s="47">
        <f t="shared" si="60"/>
        <v>3650.5436025900999</v>
      </c>
      <c r="AN107" s="47"/>
      <c r="AO107" s="47">
        <f t="shared" si="61"/>
        <v>120467.93888547317</v>
      </c>
      <c r="AP107" s="47"/>
      <c r="AQ107" s="47">
        <f>0</f>
        <v>0</v>
      </c>
      <c r="AR107" s="47"/>
      <c r="AT107" s="54">
        <v>15</v>
      </c>
      <c r="AU107" s="54"/>
      <c r="AV107" s="56">
        <f t="shared" si="69"/>
        <v>113660.21804412661</v>
      </c>
      <c r="AW107" s="56"/>
      <c r="AX107" s="56">
        <f t="shared" si="62"/>
        <v>2803.0392291393459</v>
      </c>
      <c r="AY107" s="56"/>
      <c r="AZ107" s="56">
        <f t="shared" si="70"/>
        <v>1183.9606046263189</v>
      </c>
      <c r="BA107" s="56"/>
      <c r="BB107" s="56">
        <f t="shared" si="63"/>
        <v>3986.9998337656648</v>
      </c>
      <c r="BC107" s="56"/>
      <c r="BD107" s="56">
        <f t="shared" si="64"/>
        <v>110857.17881498726</v>
      </c>
      <c r="BE107" s="56"/>
      <c r="BF107" s="56">
        <f>0</f>
        <v>0</v>
      </c>
      <c r="BG107" s="56"/>
    </row>
    <row r="108" spans="1:59" x14ac:dyDescent="0.25">
      <c r="A108" s="28">
        <v>16</v>
      </c>
      <c r="B108" s="28"/>
      <c r="C108" s="32">
        <f t="shared" si="54"/>
        <v>103125</v>
      </c>
      <c r="D108" s="32"/>
      <c r="E108" s="32">
        <f t="shared" si="55"/>
        <v>3125</v>
      </c>
      <c r="F108" s="32"/>
      <c r="G108" s="32">
        <f t="shared" si="56"/>
        <v>1074.21875</v>
      </c>
      <c r="H108" s="32"/>
      <c r="I108" s="32">
        <f t="shared" si="52"/>
        <v>4199.21875</v>
      </c>
      <c r="J108" s="32"/>
      <c r="K108" s="32">
        <f t="shared" si="53"/>
        <v>100000</v>
      </c>
      <c r="L108" s="32"/>
      <c r="M108" s="32">
        <f>0</f>
        <v>0</v>
      </c>
      <c r="N108" s="32"/>
      <c r="P108" s="38">
        <v>16</v>
      </c>
      <c r="Q108" s="38"/>
      <c r="R108" s="40">
        <f t="shared" si="65"/>
        <v>150000</v>
      </c>
      <c r="S108" s="40"/>
      <c r="T108" s="40">
        <f>0</f>
        <v>0</v>
      </c>
      <c r="U108" s="40"/>
      <c r="V108" s="40">
        <f t="shared" si="66"/>
        <v>1562.5</v>
      </c>
      <c r="W108" s="40"/>
      <c r="X108" s="40">
        <f t="shared" si="57"/>
        <v>1562.5</v>
      </c>
      <c r="Y108" s="40"/>
      <c r="Z108" s="40">
        <f t="shared" si="58"/>
        <v>150000</v>
      </c>
      <c r="AA108" s="40"/>
      <c r="AB108" s="40">
        <f>0</f>
        <v>0</v>
      </c>
      <c r="AC108" s="40"/>
      <c r="AE108" s="46">
        <v>16</v>
      </c>
      <c r="AF108" s="46"/>
      <c r="AG108" s="48">
        <f t="shared" si="67"/>
        <v>120467.93888547317</v>
      </c>
      <c r="AH108" s="48"/>
      <c r="AI108" s="48">
        <f t="shared" si="59"/>
        <v>2433.6957350600678</v>
      </c>
      <c r="AJ108" s="48"/>
      <c r="AK108" s="48">
        <f t="shared" si="68"/>
        <v>1254.8743633903455</v>
      </c>
      <c r="AL108" s="48"/>
      <c r="AM108" s="48">
        <f t="shared" si="60"/>
        <v>3688.5700984504133</v>
      </c>
      <c r="AN108" s="48"/>
      <c r="AO108" s="48">
        <f t="shared" si="61"/>
        <v>118034.24315041309</v>
      </c>
      <c r="AP108" s="48"/>
      <c r="AQ108" s="48">
        <f>0</f>
        <v>0</v>
      </c>
      <c r="AR108" s="48"/>
      <c r="AT108" s="55">
        <v>16</v>
      </c>
      <c r="AU108" s="55"/>
      <c r="AV108" s="57">
        <f t="shared" si="69"/>
        <v>110857.17881498726</v>
      </c>
      <c r="AW108" s="57"/>
      <c r="AX108" s="57">
        <f t="shared" si="62"/>
        <v>2832.237554442881</v>
      </c>
      <c r="AY108" s="57"/>
      <c r="AZ108" s="57">
        <f t="shared" si="70"/>
        <v>1154.7622793227838</v>
      </c>
      <c r="BA108" s="57"/>
      <c r="BB108" s="57">
        <f t="shared" si="63"/>
        <v>3986.9998337656648</v>
      </c>
      <c r="BC108" s="57"/>
      <c r="BD108" s="57">
        <f t="shared" si="64"/>
        <v>108024.94126054438</v>
      </c>
      <c r="BE108" s="57"/>
      <c r="BF108" s="57">
        <f>0</f>
        <v>0</v>
      </c>
      <c r="BG108" s="57"/>
    </row>
    <row r="109" spans="1:59" x14ac:dyDescent="0.25">
      <c r="A109" s="27">
        <v>17</v>
      </c>
      <c r="B109" s="27"/>
      <c r="C109" s="31">
        <f t="shared" si="54"/>
        <v>100000</v>
      </c>
      <c r="D109" s="31"/>
      <c r="E109" s="31">
        <f t="shared" si="55"/>
        <v>3125</v>
      </c>
      <c r="F109" s="31"/>
      <c r="G109" s="31">
        <f t="shared" si="56"/>
        <v>1041.6666666666665</v>
      </c>
      <c r="H109" s="31"/>
      <c r="I109" s="31">
        <f t="shared" si="52"/>
        <v>4166.6666666666661</v>
      </c>
      <c r="J109" s="31"/>
      <c r="K109" s="31">
        <f t="shared" si="53"/>
        <v>96875</v>
      </c>
      <c r="L109" s="31"/>
      <c r="M109" s="31">
        <f>0</f>
        <v>0</v>
      </c>
      <c r="N109" s="31"/>
      <c r="P109" s="37">
        <v>17</v>
      </c>
      <c r="Q109" s="37"/>
      <c r="R109" s="39">
        <f t="shared" si="65"/>
        <v>150000</v>
      </c>
      <c r="S109" s="39"/>
      <c r="T109" s="39">
        <f>0</f>
        <v>0</v>
      </c>
      <c r="U109" s="39"/>
      <c r="V109" s="39">
        <f t="shared" si="66"/>
        <v>1562.5</v>
      </c>
      <c r="W109" s="39"/>
      <c r="X109" s="39">
        <f t="shared" si="57"/>
        <v>1562.5</v>
      </c>
      <c r="Y109" s="39"/>
      <c r="Z109" s="39">
        <f t="shared" si="58"/>
        <v>150000</v>
      </c>
      <c r="AA109" s="39"/>
      <c r="AB109" s="39">
        <f>0</f>
        <v>0</v>
      </c>
      <c r="AC109" s="39"/>
      <c r="AE109" s="45">
        <v>17</v>
      </c>
      <c r="AF109" s="45"/>
      <c r="AG109" s="47">
        <f t="shared" si="67"/>
        <v>118034.24315041309</v>
      </c>
      <c r="AH109" s="47"/>
      <c r="AI109" s="47">
        <f t="shared" si="59"/>
        <v>2497.4693374924691</v>
      </c>
      <c r="AJ109" s="47"/>
      <c r="AK109" s="47">
        <f t="shared" si="68"/>
        <v>1229.5233661501363</v>
      </c>
      <c r="AL109" s="47"/>
      <c r="AM109" s="47">
        <f t="shared" si="60"/>
        <v>3726.9927036426052</v>
      </c>
      <c r="AN109" s="47"/>
      <c r="AO109" s="47">
        <f t="shared" si="61"/>
        <v>115536.77381292063</v>
      </c>
      <c r="AP109" s="47"/>
      <c r="AQ109" s="47">
        <f>0</f>
        <v>0</v>
      </c>
      <c r="AR109" s="47"/>
      <c r="AT109" s="54">
        <v>17</v>
      </c>
      <c r="AU109" s="54"/>
      <c r="AV109" s="56">
        <f t="shared" si="69"/>
        <v>108024.94126054438</v>
      </c>
      <c r="AW109" s="56"/>
      <c r="AX109" s="56">
        <f t="shared" si="62"/>
        <v>2861.7400289683274</v>
      </c>
      <c r="AY109" s="56"/>
      <c r="AZ109" s="56">
        <f t="shared" si="70"/>
        <v>1125.2598047973372</v>
      </c>
      <c r="BA109" s="56"/>
      <c r="BB109" s="56">
        <f t="shared" si="63"/>
        <v>3986.9998337656648</v>
      </c>
      <c r="BC109" s="56"/>
      <c r="BD109" s="56">
        <f t="shared" si="64"/>
        <v>105163.20123157605</v>
      </c>
      <c r="BE109" s="56"/>
      <c r="BF109" s="56">
        <f>0</f>
        <v>0</v>
      </c>
      <c r="BG109" s="56"/>
    </row>
    <row r="110" spans="1:59" x14ac:dyDescent="0.25">
      <c r="A110" s="28">
        <v>18</v>
      </c>
      <c r="B110" s="28"/>
      <c r="C110" s="32">
        <f t="shared" si="54"/>
        <v>96875</v>
      </c>
      <c r="D110" s="32"/>
      <c r="E110" s="32">
        <f t="shared" si="55"/>
        <v>3125</v>
      </c>
      <c r="F110" s="32"/>
      <c r="G110" s="32">
        <f t="shared" si="56"/>
        <v>1009.1145833333333</v>
      </c>
      <c r="H110" s="32"/>
      <c r="I110" s="32">
        <f t="shared" si="52"/>
        <v>4134.114583333333</v>
      </c>
      <c r="J110" s="32"/>
      <c r="K110" s="32">
        <f t="shared" si="53"/>
        <v>93750</v>
      </c>
      <c r="L110" s="32"/>
      <c r="M110" s="32">
        <f>0</f>
        <v>0</v>
      </c>
      <c r="N110" s="32"/>
      <c r="P110" s="38">
        <v>18</v>
      </c>
      <c r="Q110" s="38"/>
      <c r="R110" s="40">
        <f t="shared" si="65"/>
        <v>150000</v>
      </c>
      <c r="S110" s="40"/>
      <c r="T110" s="40">
        <f>0</f>
        <v>0</v>
      </c>
      <c r="U110" s="40"/>
      <c r="V110" s="40">
        <f t="shared" si="66"/>
        <v>1562.5</v>
      </c>
      <c r="W110" s="40"/>
      <c r="X110" s="40">
        <f t="shared" si="57"/>
        <v>1562.5</v>
      </c>
      <c r="Y110" s="40"/>
      <c r="Z110" s="40">
        <f t="shared" si="58"/>
        <v>150000</v>
      </c>
      <c r="AA110" s="40"/>
      <c r="AB110" s="40">
        <f>0</f>
        <v>0</v>
      </c>
      <c r="AC110" s="40"/>
      <c r="AE110" s="46">
        <v>18</v>
      </c>
      <c r="AF110" s="46"/>
      <c r="AG110" s="48">
        <f t="shared" si="67"/>
        <v>115536.77381292063</v>
      </c>
      <c r="AH110" s="48"/>
      <c r="AI110" s="48">
        <f t="shared" si="59"/>
        <v>2562.3074837542927</v>
      </c>
      <c r="AJ110" s="48"/>
      <c r="AK110" s="48">
        <f t="shared" si="68"/>
        <v>1203.5080605512564</v>
      </c>
      <c r="AL110" s="48"/>
      <c r="AM110" s="48">
        <f t="shared" si="60"/>
        <v>3765.8155443055493</v>
      </c>
      <c r="AN110" s="48"/>
      <c r="AO110" s="48">
        <f t="shared" si="61"/>
        <v>112974.46632916633</v>
      </c>
      <c r="AP110" s="48"/>
      <c r="AQ110" s="48">
        <f>0</f>
        <v>0</v>
      </c>
      <c r="AR110" s="48"/>
      <c r="AT110" s="55">
        <v>18</v>
      </c>
      <c r="AU110" s="55"/>
      <c r="AV110" s="57">
        <f t="shared" si="69"/>
        <v>105163.20123157605</v>
      </c>
      <c r="AW110" s="57"/>
      <c r="AX110" s="57">
        <f t="shared" si="62"/>
        <v>2891.5498209367479</v>
      </c>
      <c r="AY110" s="57"/>
      <c r="AZ110" s="57">
        <f t="shared" si="70"/>
        <v>1095.4500128289171</v>
      </c>
      <c r="BA110" s="57"/>
      <c r="BB110" s="57">
        <f t="shared" si="63"/>
        <v>3986.9998337656648</v>
      </c>
      <c r="BC110" s="57"/>
      <c r="BD110" s="57">
        <f t="shared" si="64"/>
        <v>102271.6514106393</v>
      </c>
      <c r="BE110" s="57"/>
      <c r="BF110" s="57">
        <f>0</f>
        <v>0</v>
      </c>
      <c r="BG110" s="57"/>
    </row>
    <row r="111" spans="1:59" x14ac:dyDescent="0.25">
      <c r="A111" s="27">
        <v>19</v>
      </c>
      <c r="B111" s="27"/>
      <c r="C111" s="31">
        <f t="shared" si="54"/>
        <v>93750</v>
      </c>
      <c r="D111" s="31"/>
      <c r="E111" s="31">
        <f t="shared" si="55"/>
        <v>3125</v>
      </c>
      <c r="F111" s="31"/>
      <c r="G111" s="31">
        <f t="shared" si="56"/>
        <v>976.5625</v>
      </c>
      <c r="H111" s="31"/>
      <c r="I111" s="31">
        <f t="shared" si="52"/>
        <v>4101.5625</v>
      </c>
      <c r="J111" s="31"/>
      <c r="K111" s="31">
        <f t="shared" si="53"/>
        <v>90625</v>
      </c>
      <c r="L111" s="31"/>
      <c r="M111" s="31">
        <f>0</f>
        <v>0</v>
      </c>
      <c r="N111" s="31"/>
      <c r="P111" s="37">
        <v>19</v>
      </c>
      <c r="Q111" s="37"/>
      <c r="R111" s="39">
        <f t="shared" si="65"/>
        <v>150000</v>
      </c>
      <c r="S111" s="39"/>
      <c r="T111" s="39">
        <f>0</f>
        <v>0</v>
      </c>
      <c r="U111" s="39"/>
      <c r="V111" s="39">
        <f t="shared" si="66"/>
        <v>1562.5</v>
      </c>
      <c r="W111" s="39"/>
      <c r="X111" s="39">
        <f t="shared" si="57"/>
        <v>1562.5</v>
      </c>
      <c r="Y111" s="39"/>
      <c r="Z111" s="39">
        <f t="shared" si="58"/>
        <v>150000</v>
      </c>
      <c r="AA111" s="39"/>
      <c r="AB111" s="39">
        <f>0</f>
        <v>0</v>
      </c>
      <c r="AC111" s="39"/>
      <c r="AE111" s="45">
        <v>19</v>
      </c>
      <c r="AF111" s="45"/>
      <c r="AG111" s="47">
        <f t="shared" si="67"/>
        <v>112974.46632916633</v>
      </c>
      <c r="AH111" s="47"/>
      <c r="AI111" s="47">
        <f t="shared" si="59"/>
        <v>2628.2254319632493</v>
      </c>
      <c r="AJ111" s="47"/>
      <c r="AK111" s="47">
        <f t="shared" si="68"/>
        <v>1176.8173575954825</v>
      </c>
      <c r="AL111" s="47"/>
      <c r="AM111" s="47">
        <f t="shared" si="60"/>
        <v>3805.0427895587318</v>
      </c>
      <c r="AN111" s="47"/>
      <c r="AO111" s="47">
        <f t="shared" si="61"/>
        <v>110346.24089720308</v>
      </c>
      <c r="AP111" s="47"/>
      <c r="AQ111" s="47">
        <f>0</f>
        <v>0</v>
      </c>
      <c r="AR111" s="47"/>
      <c r="AT111" s="54">
        <v>19</v>
      </c>
      <c r="AU111" s="54"/>
      <c r="AV111" s="56">
        <f t="shared" si="69"/>
        <v>102271.6514106393</v>
      </c>
      <c r="AW111" s="56"/>
      <c r="AX111" s="56">
        <f t="shared" si="62"/>
        <v>2921.6701315715054</v>
      </c>
      <c r="AY111" s="56"/>
      <c r="AZ111" s="56">
        <f t="shared" si="70"/>
        <v>1065.3297021941594</v>
      </c>
      <c r="BA111" s="56"/>
      <c r="BB111" s="56">
        <f t="shared" si="63"/>
        <v>3986.9998337656648</v>
      </c>
      <c r="BC111" s="56"/>
      <c r="BD111" s="56">
        <f t="shared" si="64"/>
        <v>99349.981279067797</v>
      </c>
      <c r="BE111" s="56"/>
      <c r="BF111" s="56">
        <f>0</f>
        <v>0</v>
      </c>
      <c r="BG111" s="56"/>
    </row>
    <row r="112" spans="1:59" x14ac:dyDescent="0.25">
      <c r="A112" s="28">
        <v>20</v>
      </c>
      <c r="B112" s="28"/>
      <c r="C112" s="32">
        <f t="shared" si="54"/>
        <v>90625</v>
      </c>
      <c r="D112" s="32"/>
      <c r="E112" s="32">
        <f t="shared" si="55"/>
        <v>3125</v>
      </c>
      <c r="F112" s="32"/>
      <c r="G112" s="32">
        <f t="shared" si="56"/>
        <v>944.01041666666663</v>
      </c>
      <c r="H112" s="32"/>
      <c r="I112" s="32">
        <f t="shared" si="52"/>
        <v>4069.0104166666665</v>
      </c>
      <c r="J112" s="32"/>
      <c r="K112" s="32">
        <f t="shared" si="53"/>
        <v>87500</v>
      </c>
      <c r="L112" s="32"/>
      <c r="M112" s="32">
        <f>0</f>
        <v>0</v>
      </c>
      <c r="N112" s="32"/>
      <c r="P112" s="38">
        <v>20</v>
      </c>
      <c r="Q112" s="38"/>
      <c r="R112" s="40">
        <f t="shared" si="65"/>
        <v>150000</v>
      </c>
      <c r="S112" s="40"/>
      <c r="T112" s="40">
        <f>0</f>
        <v>0</v>
      </c>
      <c r="U112" s="40"/>
      <c r="V112" s="40">
        <f t="shared" si="66"/>
        <v>1562.5</v>
      </c>
      <c r="W112" s="40"/>
      <c r="X112" s="40">
        <f t="shared" si="57"/>
        <v>1562.5</v>
      </c>
      <c r="Y112" s="40"/>
      <c r="Z112" s="40">
        <f t="shared" si="58"/>
        <v>150000</v>
      </c>
      <c r="AA112" s="40"/>
      <c r="AB112" s="40">
        <f>0</f>
        <v>0</v>
      </c>
      <c r="AC112" s="40"/>
      <c r="AE112" s="46">
        <v>20</v>
      </c>
      <c r="AF112" s="46"/>
      <c r="AG112" s="48">
        <f t="shared" si="67"/>
        <v>110346.24089720308</v>
      </c>
      <c r="AH112" s="48"/>
      <c r="AI112" s="48">
        <f t="shared" si="59"/>
        <v>2695.2386426041039</v>
      </c>
      <c r="AJ112" s="48"/>
      <c r="AK112" s="48">
        <f t="shared" si="68"/>
        <v>1149.4400093458653</v>
      </c>
      <c r="AL112" s="48"/>
      <c r="AM112" s="48">
        <f t="shared" si="60"/>
        <v>3844.6786519499692</v>
      </c>
      <c r="AN112" s="48"/>
      <c r="AO112" s="48">
        <f t="shared" si="61"/>
        <v>107651.00225459898</v>
      </c>
      <c r="AP112" s="48"/>
      <c r="AQ112" s="48">
        <f>0</f>
        <v>0</v>
      </c>
      <c r="AR112" s="48"/>
      <c r="AT112" s="55">
        <v>20</v>
      </c>
      <c r="AU112" s="55"/>
      <c r="AV112" s="57">
        <f t="shared" si="69"/>
        <v>99349.981279067797</v>
      </c>
      <c r="AW112" s="57"/>
      <c r="AX112" s="57">
        <f t="shared" si="62"/>
        <v>2952.1041954420421</v>
      </c>
      <c r="AY112" s="57"/>
      <c r="AZ112" s="57">
        <f t="shared" si="70"/>
        <v>1034.8956383236227</v>
      </c>
      <c r="BA112" s="57"/>
      <c r="BB112" s="57">
        <f t="shared" si="63"/>
        <v>3986.9998337656648</v>
      </c>
      <c r="BC112" s="57"/>
      <c r="BD112" s="57">
        <f t="shared" si="64"/>
        <v>96397.877083625761</v>
      </c>
      <c r="BE112" s="57"/>
      <c r="BF112" s="57">
        <f>0</f>
        <v>0</v>
      </c>
      <c r="BG112" s="57"/>
    </row>
    <row r="113" spans="1:59" x14ac:dyDescent="0.25">
      <c r="A113" s="27">
        <v>21</v>
      </c>
      <c r="B113" s="27"/>
      <c r="C113" s="31">
        <f t="shared" si="54"/>
        <v>87500</v>
      </c>
      <c r="D113" s="31"/>
      <c r="E113" s="31">
        <f t="shared" si="55"/>
        <v>3125</v>
      </c>
      <c r="F113" s="31"/>
      <c r="G113" s="31">
        <f t="shared" si="56"/>
        <v>911.45833333333326</v>
      </c>
      <c r="H113" s="31"/>
      <c r="I113" s="31">
        <f t="shared" si="52"/>
        <v>4036.458333333333</v>
      </c>
      <c r="J113" s="31"/>
      <c r="K113" s="31">
        <f t="shared" si="53"/>
        <v>84375</v>
      </c>
      <c r="L113" s="31"/>
      <c r="M113" s="31">
        <f>0</f>
        <v>0</v>
      </c>
      <c r="N113" s="31"/>
      <c r="P113" s="37">
        <v>21</v>
      </c>
      <c r="Q113" s="37"/>
      <c r="R113" s="39">
        <f t="shared" si="65"/>
        <v>150000</v>
      </c>
      <c r="S113" s="39"/>
      <c r="T113" s="39">
        <f>0</f>
        <v>0</v>
      </c>
      <c r="U113" s="39"/>
      <c r="V113" s="39">
        <f t="shared" si="66"/>
        <v>1562.5</v>
      </c>
      <c r="W113" s="39"/>
      <c r="X113" s="39">
        <f t="shared" si="57"/>
        <v>1562.5</v>
      </c>
      <c r="Y113" s="39"/>
      <c r="Z113" s="39">
        <f t="shared" si="58"/>
        <v>150000</v>
      </c>
      <c r="AA113" s="39"/>
      <c r="AB113" s="39">
        <f>0</f>
        <v>0</v>
      </c>
      <c r="AC113" s="39"/>
      <c r="AE113" s="45">
        <v>21</v>
      </c>
      <c r="AF113" s="45"/>
      <c r="AG113" s="47">
        <f t="shared" si="67"/>
        <v>107651.00225459898</v>
      </c>
      <c r="AH113" s="47"/>
      <c r="AI113" s="47">
        <f t="shared" si="59"/>
        <v>2763.362781089043</v>
      </c>
      <c r="AJ113" s="47"/>
      <c r="AK113" s="47">
        <f t="shared" si="68"/>
        <v>1121.3646068187393</v>
      </c>
      <c r="AL113" s="47"/>
      <c r="AM113" s="47">
        <f t="shared" si="60"/>
        <v>3884.727387907782</v>
      </c>
      <c r="AN113" s="47"/>
      <c r="AO113" s="47">
        <f t="shared" si="61"/>
        <v>104887.63947350993</v>
      </c>
      <c r="AP113" s="47"/>
      <c r="AQ113" s="47">
        <f>0</f>
        <v>0</v>
      </c>
      <c r="AR113" s="47"/>
      <c r="AT113" s="54">
        <v>21</v>
      </c>
      <c r="AU113" s="54"/>
      <c r="AV113" s="56">
        <f t="shared" si="69"/>
        <v>96397.877083625761</v>
      </c>
      <c r="AW113" s="56"/>
      <c r="AX113" s="56">
        <f t="shared" si="62"/>
        <v>2982.8552808112299</v>
      </c>
      <c r="AY113" s="56"/>
      <c r="AZ113" s="56">
        <f t="shared" si="70"/>
        <v>1004.144552954435</v>
      </c>
      <c r="BA113" s="56"/>
      <c r="BB113" s="56">
        <f t="shared" si="63"/>
        <v>3986.9998337656648</v>
      </c>
      <c r="BC113" s="56"/>
      <c r="BD113" s="56">
        <f t="shared" si="64"/>
        <v>93415.021802814532</v>
      </c>
      <c r="BE113" s="56"/>
      <c r="BF113" s="56">
        <f>0</f>
        <v>0</v>
      </c>
      <c r="BG113" s="56"/>
    </row>
    <row r="114" spans="1:59" x14ac:dyDescent="0.25">
      <c r="A114" s="28">
        <v>22</v>
      </c>
      <c r="B114" s="28"/>
      <c r="C114" s="32">
        <f t="shared" si="54"/>
        <v>84375</v>
      </c>
      <c r="D114" s="32"/>
      <c r="E114" s="32">
        <f t="shared" si="55"/>
        <v>3125</v>
      </c>
      <c r="F114" s="32"/>
      <c r="G114" s="32">
        <f t="shared" si="56"/>
        <v>878.90625</v>
      </c>
      <c r="H114" s="32"/>
      <c r="I114" s="32">
        <f t="shared" si="52"/>
        <v>4003.90625</v>
      </c>
      <c r="J114" s="32"/>
      <c r="K114" s="32">
        <f t="shared" si="53"/>
        <v>81250</v>
      </c>
      <c r="L114" s="32"/>
      <c r="M114" s="32">
        <f>0</f>
        <v>0</v>
      </c>
      <c r="N114" s="32"/>
      <c r="P114" s="38">
        <v>22</v>
      </c>
      <c r="Q114" s="38"/>
      <c r="R114" s="40">
        <f t="shared" si="65"/>
        <v>150000</v>
      </c>
      <c r="S114" s="40"/>
      <c r="T114" s="40">
        <f>0</f>
        <v>0</v>
      </c>
      <c r="U114" s="40"/>
      <c r="V114" s="40">
        <f t="shared" si="66"/>
        <v>1562.5</v>
      </c>
      <c r="W114" s="40"/>
      <c r="X114" s="40">
        <f t="shared" si="57"/>
        <v>1562.5</v>
      </c>
      <c r="Y114" s="40"/>
      <c r="Z114" s="40">
        <f t="shared" si="58"/>
        <v>150000</v>
      </c>
      <c r="AA114" s="40"/>
      <c r="AB114" s="40">
        <f>0</f>
        <v>0</v>
      </c>
      <c r="AC114" s="40"/>
      <c r="AE114" s="46">
        <v>22</v>
      </c>
      <c r="AF114" s="46"/>
      <c r="AG114" s="48">
        <f t="shared" si="67"/>
        <v>104887.63947350993</v>
      </c>
      <c r="AH114" s="48"/>
      <c r="AI114" s="48">
        <f t="shared" si="59"/>
        <v>2832.6137203494263</v>
      </c>
      <c r="AJ114" s="48"/>
      <c r="AK114" s="48">
        <f t="shared" si="68"/>
        <v>1092.5795778490617</v>
      </c>
      <c r="AL114" s="48"/>
      <c r="AM114" s="48">
        <f t="shared" si="60"/>
        <v>3925.1932981984878</v>
      </c>
      <c r="AN114" s="48"/>
      <c r="AO114" s="48">
        <f t="shared" si="61"/>
        <v>102055.0257531605</v>
      </c>
      <c r="AP114" s="48"/>
      <c r="AQ114" s="48">
        <f>0</f>
        <v>0</v>
      </c>
      <c r="AR114" s="48"/>
      <c r="AT114" s="55">
        <v>22</v>
      </c>
      <c r="AU114" s="55"/>
      <c r="AV114" s="57">
        <f t="shared" si="69"/>
        <v>93415.021802814532</v>
      </c>
      <c r="AW114" s="57"/>
      <c r="AX114" s="57">
        <f t="shared" si="62"/>
        <v>3013.9266899863469</v>
      </c>
      <c r="AY114" s="57"/>
      <c r="AZ114" s="57">
        <f t="shared" si="70"/>
        <v>973.073143779318</v>
      </c>
      <c r="BA114" s="57"/>
      <c r="BB114" s="57">
        <f t="shared" si="63"/>
        <v>3986.9998337656648</v>
      </c>
      <c r="BC114" s="57"/>
      <c r="BD114" s="57">
        <f t="shared" si="64"/>
        <v>90401.095112828189</v>
      </c>
      <c r="BE114" s="57"/>
      <c r="BF114" s="57">
        <f>0</f>
        <v>0</v>
      </c>
      <c r="BG114" s="57"/>
    </row>
    <row r="115" spans="1:59" x14ac:dyDescent="0.25">
      <c r="A115" s="27">
        <v>23</v>
      </c>
      <c r="B115" s="27"/>
      <c r="C115" s="31">
        <f t="shared" si="54"/>
        <v>81250</v>
      </c>
      <c r="D115" s="31"/>
      <c r="E115" s="31">
        <f t="shared" si="55"/>
        <v>3125</v>
      </c>
      <c r="F115" s="31"/>
      <c r="G115" s="31">
        <f t="shared" si="56"/>
        <v>846.35416666666663</v>
      </c>
      <c r="H115" s="31"/>
      <c r="I115" s="31">
        <f t="shared" si="52"/>
        <v>3971.3541666666665</v>
      </c>
      <c r="J115" s="31"/>
      <c r="K115" s="31">
        <f t="shared" si="53"/>
        <v>78125</v>
      </c>
      <c r="L115" s="31"/>
      <c r="M115" s="31">
        <f>0</f>
        <v>0</v>
      </c>
      <c r="N115" s="31"/>
      <c r="P115" s="37">
        <v>23</v>
      </c>
      <c r="Q115" s="37"/>
      <c r="R115" s="39">
        <f t="shared" si="65"/>
        <v>150000</v>
      </c>
      <c r="S115" s="39"/>
      <c r="T115" s="39">
        <f>0</f>
        <v>0</v>
      </c>
      <c r="U115" s="39"/>
      <c r="V115" s="39">
        <f t="shared" si="66"/>
        <v>1562.5</v>
      </c>
      <c r="W115" s="39"/>
      <c r="X115" s="39">
        <f t="shared" si="57"/>
        <v>1562.5</v>
      </c>
      <c r="Y115" s="39"/>
      <c r="Z115" s="39">
        <f t="shared" si="58"/>
        <v>150000</v>
      </c>
      <c r="AA115" s="39"/>
      <c r="AB115" s="39">
        <f>0</f>
        <v>0</v>
      </c>
      <c r="AC115" s="39"/>
      <c r="AE115" s="45">
        <v>23</v>
      </c>
      <c r="AF115" s="45"/>
      <c r="AG115" s="47">
        <f t="shared" si="67"/>
        <v>102055.0257531605</v>
      </c>
      <c r="AH115" s="47"/>
      <c r="AI115" s="47">
        <f t="shared" si="59"/>
        <v>2903.0075434593009</v>
      </c>
      <c r="AJ115" s="47"/>
      <c r="AK115" s="47">
        <f t="shared" si="68"/>
        <v>1063.0731849287552</v>
      </c>
      <c r="AL115" s="47"/>
      <c r="AM115" s="47">
        <f t="shared" si="60"/>
        <v>3966.0807283880558</v>
      </c>
      <c r="AN115" s="47"/>
      <c r="AO115" s="47">
        <f t="shared" si="61"/>
        <v>99152.0182097012</v>
      </c>
      <c r="AP115" s="47"/>
      <c r="AQ115" s="47">
        <f>0</f>
        <v>0</v>
      </c>
      <c r="AR115" s="47"/>
      <c r="AT115" s="54">
        <v>23</v>
      </c>
      <c r="AU115" s="54"/>
      <c r="AV115" s="56">
        <f t="shared" si="69"/>
        <v>90401.095112828189</v>
      </c>
      <c r="AW115" s="56"/>
      <c r="AX115" s="56">
        <f t="shared" si="62"/>
        <v>3045.3217596737045</v>
      </c>
      <c r="AY115" s="56"/>
      <c r="AZ115" s="56">
        <f t="shared" si="70"/>
        <v>941.6780740919603</v>
      </c>
      <c r="BA115" s="56"/>
      <c r="BB115" s="56">
        <f t="shared" si="63"/>
        <v>3986.9998337656648</v>
      </c>
      <c r="BC115" s="56"/>
      <c r="BD115" s="56">
        <f t="shared" si="64"/>
        <v>87355.77335315448</v>
      </c>
      <c r="BE115" s="56"/>
      <c r="BF115" s="56">
        <f>0</f>
        <v>0</v>
      </c>
      <c r="BG115" s="56"/>
    </row>
    <row r="116" spans="1:59" x14ac:dyDescent="0.25">
      <c r="A116" s="28">
        <v>24</v>
      </c>
      <c r="B116" s="28"/>
      <c r="C116" s="32">
        <f t="shared" si="54"/>
        <v>78125</v>
      </c>
      <c r="D116" s="32"/>
      <c r="E116" s="32">
        <f t="shared" si="55"/>
        <v>3125</v>
      </c>
      <c r="F116" s="32"/>
      <c r="G116" s="32">
        <f t="shared" si="56"/>
        <v>813.80208333333326</v>
      </c>
      <c r="H116" s="32"/>
      <c r="I116" s="32">
        <f t="shared" si="52"/>
        <v>3938.802083333333</v>
      </c>
      <c r="J116" s="32"/>
      <c r="K116" s="32">
        <f t="shared" si="53"/>
        <v>75000</v>
      </c>
      <c r="L116" s="32"/>
      <c r="M116" s="32">
        <f>0</f>
        <v>0</v>
      </c>
      <c r="N116" s="32"/>
      <c r="P116" s="38">
        <v>24</v>
      </c>
      <c r="Q116" s="38"/>
      <c r="R116" s="40">
        <f t="shared" si="65"/>
        <v>150000</v>
      </c>
      <c r="S116" s="40"/>
      <c r="T116" s="40">
        <f>0</f>
        <v>0</v>
      </c>
      <c r="U116" s="40"/>
      <c r="V116" s="40">
        <f t="shared" si="66"/>
        <v>1562.5</v>
      </c>
      <c r="W116" s="40"/>
      <c r="X116" s="40">
        <f t="shared" si="57"/>
        <v>1562.5</v>
      </c>
      <c r="Y116" s="40"/>
      <c r="Z116" s="40">
        <f t="shared" si="58"/>
        <v>150000</v>
      </c>
      <c r="AA116" s="40"/>
      <c r="AB116" s="40">
        <f>0</f>
        <v>0</v>
      </c>
      <c r="AC116" s="40"/>
      <c r="AE116" s="46">
        <v>24</v>
      </c>
      <c r="AF116" s="46"/>
      <c r="AG116" s="48">
        <f t="shared" si="67"/>
        <v>99152.0182097012</v>
      </c>
      <c r="AH116" s="48"/>
      <c r="AI116" s="48">
        <f t="shared" si="59"/>
        <v>2974.5605462910435</v>
      </c>
      <c r="AJ116" s="48"/>
      <c r="AK116" s="48">
        <f t="shared" si="68"/>
        <v>1032.8335230177208</v>
      </c>
      <c r="AL116" s="48"/>
      <c r="AM116" s="48">
        <f t="shared" si="60"/>
        <v>4007.3940693087643</v>
      </c>
      <c r="AN116" s="48"/>
      <c r="AO116" s="48">
        <f t="shared" si="61"/>
        <v>96177.457663410154</v>
      </c>
      <c r="AP116" s="48"/>
      <c r="AQ116" s="48">
        <f>0</f>
        <v>0</v>
      </c>
      <c r="AR116" s="48"/>
      <c r="AT116" s="55">
        <v>24</v>
      </c>
      <c r="AU116" s="55"/>
      <c r="AV116" s="57">
        <f t="shared" si="69"/>
        <v>87355.77335315448</v>
      </c>
      <c r="AW116" s="57"/>
      <c r="AX116" s="57">
        <f t="shared" si="62"/>
        <v>3077.0438613369724</v>
      </c>
      <c r="AY116" s="57"/>
      <c r="AZ116" s="57">
        <f t="shared" si="70"/>
        <v>909.95597242869246</v>
      </c>
      <c r="BA116" s="57"/>
      <c r="BB116" s="57">
        <f t="shared" si="63"/>
        <v>3986.9998337656648</v>
      </c>
      <c r="BC116" s="57"/>
      <c r="BD116" s="57">
        <f t="shared" si="64"/>
        <v>84278.729491817503</v>
      </c>
      <c r="BE116" s="57"/>
      <c r="BF116" s="57">
        <f>0</f>
        <v>0</v>
      </c>
      <c r="BG116" s="57"/>
    </row>
    <row r="117" spans="1:59" x14ac:dyDescent="0.25">
      <c r="A117" s="27">
        <v>25</v>
      </c>
      <c r="B117" s="27"/>
      <c r="C117" s="31">
        <f t="shared" si="54"/>
        <v>75000</v>
      </c>
      <c r="D117" s="31"/>
      <c r="E117" s="31">
        <f t="shared" si="55"/>
        <v>3125</v>
      </c>
      <c r="F117" s="31"/>
      <c r="G117" s="31">
        <f t="shared" si="56"/>
        <v>781.25</v>
      </c>
      <c r="H117" s="31"/>
      <c r="I117" s="31">
        <f t="shared" si="52"/>
        <v>3906.25</v>
      </c>
      <c r="J117" s="31"/>
      <c r="K117" s="31">
        <f t="shared" si="53"/>
        <v>71875</v>
      </c>
      <c r="L117" s="31"/>
      <c r="M117" s="31">
        <f>0</f>
        <v>0</v>
      </c>
      <c r="N117" s="31"/>
      <c r="P117" s="37">
        <v>25</v>
      </c>
      <c r="Q117" s="37"/>
      <c r="R117" s="39">
        <f t="shared" si="65"/>
        <v>150000</v>
      </c>
      <c r="S117" s="39"/>
      <c r="T117" s="39">
        <f>0</f>
        <v>0</v>
      </c>
      <c r="U117" s="39"/>
      <c r="V117" s="39">
        <f t="shared" si="66"/>
        <v>1562.5</v>
      </c>
      <c r="W117" s="39"/>
      <c r="X117" s="39">
        <f t="shared" si="57"/>
        <v>1562.5</v>
      </c>
      <c r="Y117" s="39"/>
      <c r="Z117" s="39">
        <f t="shared" si="58"/>
        <v>150000</v>
      </c>
      <c r="AA117" s="39"/>
      <c r="AB117" s="39">
        <f>0</f>
        <v>0</v>
      </c>
      <c r="AC117" s="39"/>
      <c r="AE117" s="45">
        <v>25</v>
      </c>
      <c r="AF117" s="45"/>
      <c r="AG117" s="47">
        <f t="shared" si="67"/>
        <v>96177.457663410154</v>
      </c>
      <c r="AH117" s="47"/>
      <c r="AI117" s="47">
        <f t="shared" si="59"/>
        <v>3047.2892402035413</v>
      </c>
      <c r="AJ117" s="47"/>
      <c r="AK117" s="47">
        <f t="shared" si="68"/>
        <v>1001.848517327189</v>
      </c>
      <c r="AL117" s="47"/>
      <c r="AM117" s="47">
        <f t="shared" si="60"/>
        <v>4049.1377575307306</v>
      </c>
      <c r="AN117" s="47"/>
      <c r="AO117" s="47">
        <f t="shared" si="61"/>
        <v>93130.168423206618</v>
      </c>
      <c r="AP117" s="47"/>
      <c r="AQ117" s="47">
        <f>0</f>
        <v>0</v>
      </c>
      <c r="AR117" s="47"/>
      <c r="AT117" s="54">
        <v>25</v>
      </c>
      <c r="AU117" s="54"/>
      <c r="AV117" s="56">
        <f t="shared" si="69"/>
        <v>84278.729491817503</v>
      </c>
      <c r="AW117" s="56"/>
      <c r="AX117" s="56">
        <f t="shared" si="62"/>
        <v>3109.0964015592326</v>
      </c>
      <c r="AY117" s="56"/>
      <c r="AZ117" s="56">
        <f t="shared" si="70"/>
        <v>877.90343220643229</v>
      </c>
      <c r="BA117" s="56"/>
      <c r="BB117" s="56">
        <f t="shared" si="63"/>
        <v>3986.9998337656648</v>
      </c>
      <c r="BC117" s="56"/>
      <c r="BD117" s="56">
        <f t="shared" si="64"/>
        <v>81169.63309025827</v>
      </c>
      <c r="BE117" s="56"/>
      <c r="BF117" s="56">
        <f>0</f>
        <v>0</v>
      </c>
      <c r="BG117" s="56"/>
    </row>
    <row r="118" spans="1:59" x14ac:dyDescent="0.25">
      <c r="A118" s="28">
        <v>26</v>
      </c>
      <c r="B118" s="28"/>
      <c r="C118" s="32">
        <f t="shared" si="54"/>
        <v>71875</v>
      </c>
      <c r="D118" s="32"/>
      <c r="E118" s="32">
        <f t="shared" si="55"/>
        <v>3125</v>
      </c>
      <c r="F118" s="32"/>
      <c r="G118" s="32">
        <f t="shared" si="56"/>
        <v>748.69791666666663</v>
      </c>
      <c r="H118" s="32"/>
      <c r="I118" s="32">
        <f t="shared" si="52"/>
        <v>3873.6979166666665</v>
      </c>
      <c r="J118" s="32"/>
      <c r="K118" s="32">
        <f t="shared" si="53"/>
        <v>68750</v>
      </c>
      <c r="L118" s="32"/>
      <c r="M118" s="32">
        <f>0</f>
        <v>0</v>
      </c>
      <c r="N118" s="32"/>
      <c r="P118" s="38">
        <v>26</v>
      </c>
      <c r="Q118" s="38"/>
      <c r="R118" s="40">
        <f t="shared" si="65"/>
        <v>150000</v>
      </c>
      <c r="S118" s="40"/>
      <c r="T118" s="40">
        <f>0</f>
        <v>0</v>
      </c>
      <c r="U118" s="40"/>
      <c r="V118" s="40">
        <f t="shared" si="66"/>
        <v>1562.5</v>
      </c>
      <c r="W118" s="40"/>
      <c r="X118" s="40">
        <f t="shared" si="57"/>
        <v>1562.5</v>
      </c>
      <c r="Y118" s="40"/>
      <c r="Z118" s="40">
        <f t="shared" si="58"/>
        <v>150000</v>
      </c>
      <c r="AA118" s="40"/>
      <c r="AB118" s="40">
        <f>0</f>
        <v>0</v>
      </c>
      <c r="AC118" s="40"/>
      <c r="AE118" s="46">
        <v>26</v>
      </c>
      <c r="AF118" s="46"/>
      <c r="AG118" s="48">
        <f t="shared" si="67"/>
        <v>93130.168423206618</v>
      </c>
      <c r="AH118" s="48"/>
      <c r="AI118" s="48">
        <f t="shared" si="59"/>
        <v>3121.2103547632732</v>
      </c>
      <c r="AJ118" s="48"/>
      <c r="AK118" s="48">
        <f t="shared" si="68"/>
        <v>970.10592107506886</v>
      </c>
      <c r="AL118" s="48"/>
      <c r="AM118" s="48">
        <f t="shared" si="60"/>
        <v>4091.3162758383423</v>
      </c>
      <c r="AN118" s="48"/>
      <c r="AO118" s="48">
        <f t="shared" si="61"/>
        <v>90008.958068443346</v>
      </c>
      <c r="AP118" s="48"/>
      <c r="AQ118" s="48">
        <f>0</f>
        <v>0</v>
      </c>
      <c r="AR118" s="48"/>
      <c r="AT118" s="55">
        <v>26</v>
      </c>
      <c r="AU118" s="55"/>
      <c r="AV118" s="57">
        <f t="shared" si="69"/>
        <v>81169.63309025827</v>
      </c>
      <c r="AW118" s="57"/>
      <c r="AX118" s="57">
        <f t="shared" si="62"/>
        <v>3141.4828224088078</v>
      </c>
      <c r="AY118" s="57"/>
      <c r="AZ118" s="57">
        <f t="shared" si="70"/>
        <v>845.51701135685698</v>
      </c>
      <c r="BA118" s="57"/>
      <c r="BB118" s="57">
        <f t="shared" si="63"/>
        <v>3986.9998337656648</v>
      </c>
      <c r="BC118" s="57"/>
      <c r="BD118" s="57">
        <f t="shared" si="64"/>
        <v>78028.150267849458</v>
      </c>
      <c r="BE118" s="57"/>
      <c r="BF118" s="57">
        <f>0</f>
        <v>0</v>
      </c>
      <c r="BG118" s="57"/>
    </row>
    <row r="119" spans="1:59" x14ac:dyDescent="0.25">
      <c r="A119" s="27">
        <v>27</v>
      </c>
      <c r="B119" s="27"/>
      <c r="C119" s="31">
        <f t="shared" si="54"/>
        <v>68750</v>
      </c>
      <c r="D119" s="31"/>
      <c r="E119" s="31">
        <f t="shared" si="55"/>
        <v>3125</v>
      </c>
      <c r="F119" s="31"/>
      <c r="G119" s="31">
        <f t="shared" si="56"/>
        <v>716.14583333333326</v>
      </c>
      <c r="H119" s="31"/>
      <c r="I119" s="31">
        <f t="shared" si="52"/>
        <v>3841.145833333333</v>
      </c>
      <c r="J119" s="31"/>
      <c r="K119" s="31">
        <f t="shared" si="53"/>
        <v>65625</v>
      </c>
      <c r="L119" s="31"/>
      <c r="M119" s="31">
        <f>0</f>
        <v>0</v>
      </c>
      <c r="N119" s="31"/>
      <c r="P119" s="37">
        <v>27</v>
      </c>
      <c r="Q119" s="37"/>
      <c r="R119" s="39">
        <f t="shared" si="65"/>
        <v>150000</v>
      </c>
      <c r="S119" s="39"/>
      <c r="T119" s="39">
        <f>0</f>
        <v>0</v>
      </c>
      <c r="U119" s="39"/>
      <c r="V119" s="39">
        <f t="shared" si="66"/>
        <v>1562.5</v>
      </c>
      <c r="W119" s="39"/>
      <c r="X119" s="39">
        <f t="shared" si="57"/>
        <v>1562.5</v>
      </c>
      <c r="Y119" s="39"/>
      <c r="Z119" s="39">
        <f t="shared" si="58"/>
        <v>150000</v>
      </c>
      <c r="AA119" s="39"/>
      <c r="AB119" s="39">
        <f>0</f>
        <v>0</v>
      </c>
      <c r="AC119" s="39"/>
      <c r="AE119" s="45">
        <v>27</v>
      </c>
      <c r="AF119" s="45"/>
      <c r="AG119" s="47">
        <f t="shared" si="67"/>
        <v>90008.958068443346</v>
      </c>
      <c r="AH119" s="47"/>
      <c r="AI119" s="47">
        <f t="shared" si="59"/>
        <v>3196.3408404987076</v>
      </c>
      <c r="AJ119" s="47"/>
      <c r="AK119" s="47">
        <f t="shared" si="68"/>
        <v>937.59331321295144</v>
      </c>
      <c r="AL119" s="47"/>
      <c r="AM119" s="47">
        <f t="shared" si="60"/>
        <v>4133.9341537116588</v>
      </c>
      <c r="AN119" s="47"/>
      <c r="AO119" s="47">
        <f t="shared" si="61"/>
        <v>86812.617227944633</v>
      </c>
      <c r="AP119" s="47"/>
      <c r="AQ119" s="47">
        <f>0</f>
        <v>0</v>
      </c>
      <c r="AR119" s="47"/>
      <c r="AT119" s="54">
        <v>27</v>
      </c>
      <c r="AU119" s="54"/>
      <c r="AV119" s="56">
        <f t="shared" si="69"/>
        <v>78028.150267849458</v>
      </c>
      <c r="AW119" s="56"/>
      <c r="AX119" s="56">
        <f t="shared" si="62"/>
        <v>3174.2066018088999</v>
      </c>
      <c r="AY119" s="56"/>
      <c r="AZ119" s="56">
        <f t="shared" si="70"/>
        <v>812.79323195676511</v>
      </c>
      <c r="BA119" s="56"/>
      <c r="BB119" s="56">
        <f t="shared" si="63"/>
        <v>3986.9998337656648</v>
      </c>
      <c r="BC119" s="56"/>
      <c r="BD119" s="56">
        <f t="shared" si="64"/>
        <v>74853.943666040563</v>
      </c>
      <c r="BE119" s="56"/>
      <c r="BF119" s="56">
        <f>0</f>
        <v>0</v>
      </c>
      <c r="BG119" s="56"/>
    </row>
    <row r="120" spans="1:59" x14ac:dyDescent="0.25">
      <c r="A120" s="28">
        <v>28</v>
      </c>
      <c r="B120" s="28"/>
      <c r="C120" s="32">
        <f t="shared" si="54"/>
        <v>65625</v>
      </c>
      <c r="D120" s="32"/>
      <c r="E120" s="32">
        <f t="shared" si="55"/>
        <v>3125</v>
      </c>
      <c r="F120" s="32"/>
      <c r="G120" s="32">
        <f t="shared" si="56"/>
        <v>683.59375</v>
      </c>
      <c r="H120" s="32"/>
      <c r="I120" s="32">
        <f t="shared" si="52"/>
        <v>3808.59375</v>
      </c>
      <c r="J120" s="32"/>
      <c r="K120" s="32">
        <f t="shared" si="53"/>
        <v>62500</v>
      </c>
      <c r="L120" s="32"/>
      <c r="M120" s="32">
        <f>0</f>
        <v>0</v>
      </c>
      <c r="N120" s="32"/>
      <c r="P120" s="38">
        <v>28</v>
      </c>
      <c r="Q120" s="38"/>
      <c r="R120" s="40">
        <f t="shared" si="65"/>
        <v>150000</v>
      </c>
      <c r="S120" s="40"/>
      <c r="T120" s="40">
        <f>0</f>
        <v>0</v>
      </c>
      <c r="U120" s="40"/>
      <c r="V120" s="40">
        <f t="shared" si="66"/>
        <v>1562.5</v>
      </c>
      <c r="W120" s="40"/>
      <c r="X120" s="40">
        <f t="shared" si="57"/>
        <v>1562.5</v>
      </c>
      <c r="Y120" s="40"/>
      <c r="Z120" s="40">
        <f t="shared" si="58"/>
        <v>150000</v>
      </c>
      <c r="AA120" s="40"/>
      <c r="AB120" s="40">
        <f>0</f>
        <v>0</v>
      </c>
      <c r="AC120" s="40"/>
      <c r="AE120" s="46">
        <v>28</v>
      </c>
      <c r="AF120" s="46"/>
      <c r="AG120" s="48">
        <f t="shared" si="67"/>
        <v>86812.617227944633</v>
      </c>
      <c r="AH120" s="48"/>
      <c r="AI120" s="48">
        <f t="shared" si="59"/>
        <v>3272.6978716883996</v>
      </c>
      <c r="AJ120" s="48"/>
      <c r="AK120" s="48">
        <f t="shared" si="68"/>
        <v>904.29809612442318</v>
      </c>
      <c r="AL120" s="48"/>
      <c r="AM120" s="48">
        <f t="shared" si="60"/>
        <v>4176.9959678128225</v>
      </c>
      <c r="AN120" s="48"/>
      <c r="AO120" s="48">
        <f t="shared" si="61"/>
        <v>83539.919356256229</v>
      </c>
      <c r="AP120" s="48"/>
      <c r="AQ120" s="48">
        <f>0</f>
        <v>0</v>
      </c>
      <c r="AR120" s="48"/>
      <c r="AT120" s="55">
        <v>28</v>
      </c>
      <c r="AU120" s="55"/>
      <c r="AV120" s="57">
        <f t="shared" si="69"/>
        <v>74853.943666040563</v>
      </c>
      <c r="AW120" s="57"/>
      <c r="AX120" s="57">
        <f t="shared" si="62"/>
        <v>3207.2712539110757</v>
      </c>
      <c r="AY120" s="57"/>
      <c r="AZ120" s="57">
        <f t="shared" si="70"/>
        <v>779.72857985458916</v>
      </c>
      <c r="BA120" s="57"/>
      <c r="BB120" s="57">
        <f t="shared" si="63"/>
        <v>3986.9998337656648</v>
      </c>
      <c r="BC120" s="57"/>
      <c r="BD120" s="57">
        <f t="shared" si="64"/>
        <v>71646.672412129483</v>
      </c>
      <c r="BE120" s="57"/>
      <c r="BF120" s="57">
        <f>0</f>
        <v>0</v>
      </c>
      <c r="BG120" s="57"/>
    </row>
    <row r="121" spans="1:59" x14ac:dyDescent="0.25">
      <c r="A121" s="27">
        <v>29</v>
      </c>
      <c r="B121" s="27"/>
      <c r="C121" s="31">
        <f t="shared" si="54"/>
        <v>62500</v>
      </c>
      <c r="D121" s="31"/>
      <c r="E121" s="31">
        <f t="shared" si="55"/>
        <v>3125</v>
      </c>
      <c r="F121" s="31"/>
      <c r="G121" s="31">
        <f t="shared" si="56"/>
        <v>651.04166666666663</v>
      </c>
      <c r="H121" s="31"/>
      <c r="I121" s="31">
        <f t="shared" si="52"/>
        <v>3776.0416666666665</v>
      </c>
      <c r="J121" s="31"/>
      <c r="K121" s="31">
        <f t="shared" si="53"/>
        <v>59375</v>
      </c>
      <c r="L121" s="31"/>
      <c r="M121" s="31">
        <f>0</f>
        <v>0</v>
      </c>
      <c r="N121" s="31"/>
      <c r="P121" s="37">
        <v>29</v>
      </c>
      <c r="Q121" s="37"/>
      <c r="R121" s="39">
        <f t="shared" si="65"/>
        <v>150000</v>
      </c>
      <c r="S121" s="39"/>
      <c r="T121" s="39">
        <f>0</f>
        <v>0</v>
      </c>
      <c r="U121" s="39"/>
      <c r="V121" s="39">
        <f t="shared" si="66"/>
        <v>1562.5</v>
      </c>
      <c r="W121" s="39"/>
      <c r="X121" s="39">
        <f t="shared" si="57"/>
        <v>1562.5</v>
      </c>
      <c r="Y121" s="39"/>
      <c r="Z121" s="39">
        <f t="shared" si="58"/>
        <v>150000</v>
      </c>
      <c r="AA121" s="39"/>
      <c r="AB121" s="39">
        <f>0</f>
        <v>0</v>
      </c>
      <c r="AC121" s="39"/>
      <c r="AE121" s="45">
        <v>29</v>
      </c>
      <c r="AF121" s="45"/>
      <c r="AG121" s="47">
        <f t="shared" si="67"/>
        <v>83539.919356256229</v>
      </c>
      <c r="AH121" s="47"/>
      <c r="AI121" s="47">
        <f t="shared" si="59"/>
        <v>3350.2988491832043</v>
      </c>
      <c r="AJ121" s="47"/>
      <c r="AK121" s="47">
        <f t="shared" si="68"/>
        <v>870.20749329433568</v>
      </c>
      <c r="AL121" s="47"/>
      <c r="AM121" s="47">
        <f t="shared" si="60"/>
        <v>4220.5063424775399</v>
      </c>
      <c r="AN121" s="47"/>
      <c r="AO121" s="47">
        <f t="shared" si="61"/>
        <v>80189.620507073021</v>
      </c>
      <c r="AP121" s="47"/>
      <c r="AQ121" s="47">
        <f>0</f>
        <v>0</v>
      </c>
      <c r="AR121" s="47"/>
      <c r="AT121" s="54">
        <v>29</v>
      </c>
      <c r="AU121" s="54"/>
      <c r="AV121" s="56">
        <f t="shared" si="69"/>
        <v>71646.672412129483</v>
      </c>
      <c r="AW121" s="56"/>
      <c r="AX121" s="56">
        <f t="shared" si="62"/>
        <v>3240.6803294726496</v>
      </c>
      <c r="AY121" s="56"/>
      <c r="AZ121" s="56">
        <f t="shared" si="70"/>
        <v>746.31950429301537</v>
      </c>
      <c r="BA121" s="56"/>
      <c r="BB121" s="56">
        <f t="shared" si="63"/>
        <v>3986.9998337656648</v>
      </c>
      <c r="BC121" s="56"/>
      <c r="BD121" s="56">
        <f t="shared" si="64"/>
        <v>68405.992082656827</v>
      </c>
      <c r="BE121" s="56"/>
      <c r="BF121" s="56">
        <f>0</f>
        <v>0</v>
      </c>
      <c r="BG121" s="56"/>
    </row>
    <row r="122" spans="1:59" x14ac:dyDescent="0.25">
      <c r="A122" s="28">
        <v>30</v>
      </c>
      <c r="B122" s="28"/>
      <c r="C122" s="32">
        <f t="shared" si="54"/>
        <v>59375</v>
      </c>
      <c r="D122" s="32"/>
      <c r="E122" s="32">
        <f t="shared" si="55"/>
        <v>3125</v>
      </c>
      <c r="F122" s="32"/>
      <c r="G122" s="32">
        <f t="shared" si="56"/>
        <v>618.48958333333326</v>
      </c>
      <c r="H122" s="32"/>
      <c r="I122" s="32">
        <f t="shared" si="52"/>
        <v>3743.489583333333</v>
      </c>
      <c r="J122" s="32"/>
      <c r="K122" s="32">
        <f t="shared" si="53"/>
        <v>56250</v>
      </c>
      <c r="L122" s="32"/>
      <c r="M122" s="32">
        <f>0</f>
        <v>0</v>
      </c>
      <c r="N122" s="32"/>
      <c r="P122" s="38">
        <v>30</v>
      </c>
      <c r="Q122" s="38"/>
      <c r="R122" s="40">
        <f t="shared" si="65"/>
        <v>150000</v>
      </c>
      <c r="S122" s="40"/>
      <c r="T122" s="40">
        <f>0</f>
        <v>0</v>
      </c>
      <c r="U122" s="40"/>
      <c r="V122" s="40">
        <f t="shared" si="66"/>
        <v>1562.5</v>
      </c>
      <c r="W122" s="40"/>
      <c r="X122" s="40">
        <f t="shared" si="57"/>
        <v>1562.5</v>
      </c>
      <c r="Y122" s="40"/>
      <c r="Z122" s="40">
        <f t="shared" si="58"/>
        <v>150000</v>
      </c>
      <c r="AA122" s="40"/>
      <c r="AB122" s="40">
        <f>0</f>
        <v>0</v>
      </c>
      <c r="AC122" s="40"/>
      <c r="AE122" s="46">
        <v>30</v>
      </c>
      <c r="AF122" s="46"/>
      <c r="AG122" s="48">
        <f t="shared" si="67"/>
        <v>80189.620507073021</v>
      </c>
      <c r="AH122" s="48"/>
      <c r="AI122" s="48">
        <f t="shared" si="59"/>
        <v>3429.1614032630027</v>
      </c>
      <c r="AJ122" s="48"/>
      <c r="AK122" s="48">
        <f t="shared" si="68"/>
        <v>835.3085469486773</v>
      </c>
      <c r="AL122" s="48"/>
      <c r="AM122" s="48">
        <f t="shared" si="60"/>
        <v>4264.46995021168</v>
      </c>
      <c r="AN122" s="48"/>
      <c r="AO122" s="48">
        <f t="shared" si="61"/>
        <v>76760.459103810019</v>
      </c>
      <c r="AP122" s="48"/>
      <c r="AQ122" s="48">
        <f>0</f>
        <v>0</v>
      </c>
      <c r="AR122" s="48"/>
      <c r="AT122" s="55">
        <v>30</v>
      </c>
      <c r="AU122" s="55"/>
      <c r="AV122" s="57">
        <f t="shared" si="69"/>
        <v>68405.992082656827</v>
      </c>
      <c r="AW122" s="57"/>
      <c r="AX122" s="57">
        <f t="shared" si="62"/>
        <v>3274.4374162379895</v>
      </c>
      <c r="AY122" s="57"/>
      <c r="AZ122" s="57">
        <f t="shared" si="70"/>
        <v>712.56241752767528</v>
      </c>
      <c r="BA122" s="57"/>
      <c r="BB122" s="57">
        <f t="shared" si="63"/>
        <v>3986.9998337656648</v>
      </c>
      <c r="BC122" s="57"/>
      <c r="BD122" s="57">
        <f t="shared" si="64"/>
        <v>65131.554666418837</v>
      </c>
      <c r="BE122" s="57"/>
      <c r="BF122" s="57">
        <f>0</f>
        <v>0</v>
      </c>
      <c r="BG122" s="57"/>
    </row>
    <row r="123" spans="1:59" x14ac:dyDescent="0.25">
      <c r="A123" s="27">
        <v>31</v>
      </c>
      <c r="B123" s="27"/>
      <c r="C123" s="31">
        <f t="shared" si="54"/>
        <v>56250</v>
      </c>
      <c r="D123" s="31"/>
      <c r="E123" s="31">
        <f t="shared" si="55"/>
        <v>3125</v>
      </c>
      <c r="F123" s="31"/>
      <c r="G123" s="31">
        <f t="shared" si="56"/>
        <v>585.9375</v>
      </c>
      <c r="H123" s="31"/>
      <c r="I123" s="31">
        <f t="shared" si="52"/>
        <v>3710.9375</v>
      </c>
      <c r="J123" s="31"/>
      <c r="K123" s="31">
        <f t="shared" si="53"/>
        <v>53125</v>
      </c>
      <c r="L123" s="31"/>
      <c r="M123" s="31">
        <f>0</f>
        <v>0</v>
      </c>
      <c r="N123" s="31"/>
      <c r="P123" s="37">
        <v>31</v>
      </c>
      <c r="Q123" s="37"/>
      <c r="R123" s="39">
        <f t="shared" si="65"/>
        <v>150000</v>
      </c>
      <c r="S123" s="39"/>
      <c r="T123" s="39">
        <f>0</f>
        <v>0</v>
      </c>
      <c r="U123" s="39"/>
      <c r="V123" s="39">
        <f t="shared" si="66"/>
        <v>1562.5</v>
      </c>
      <c r="W123" s="39"/>
      <c r="X123" s="39">
        <f t="shared" si="57"/>
        <v>1562.5</v>
      </c>
      <c r="Y123" s="39"/>
      <c r="Z123" s="39">
        <f t="shared" si="58"/>
        <v>150000</v>
      </c>
      <c r="AA123" s="39"/>
      <c r="AB123" s="39">
        <f>0</f>
        <v>0</v>
      </c>
      <c r="AC123" s="39"/>
      <c r="AE123" s="45">
        <v>31</v>
      </c>
      <c r="AF123" s="45"/>
      <c r="AG123" s="47">
        <f t="shared" si="67"/>
        <v>76760.459103810019</v>
      </c>
      <c r="AH123" s="47"/>
      <c r="AI123" s="47">
        <f t="shared" si="59"/>
        <v>3509.3033965283648</v>
      </c>
      <c r="AJ123" s="47"/>
      <c r="AK123" s="47">
        <f t="shared" si="68"/>
        <v>799.58811566468762</v>
      </c>
      <c r="AL123" s="47"/>
      <c r="AM123" s="47">
        <f t="shared" si="60"/>
        <v>4308.8915121930522</v>
      </c>
      <c r="AN123" s="47"/>
      <c r="AO123" s="47">
        <f t="shared" si="61"/>
        <v>73251.15570728165</v>
      </c>
      <c r="AP123" s="47"/>
      <c r="AQ123" s="47">
        <f>0</f>
        <v>0</v>
      </c>
      <c r="AR123" s="47"/>
      <c r="AT123" s="54">
        <v>31</v>
      </c>
      <c r="AU123" s="54"/>
      <c r="AV123" s="56">
        <f t="shared" si="69"/>
        <v>65131.554666418837</v>
      </c>
      <c r="AW123" s="56"/>
      <c r="AX123" s="56">
        <f t="shared" si="62"/>
        <v>3308.546139323802</v>
      </c>
      <c r="AY123" s="56"/>
      <c r="AZ123" s="56">
        <f t="shared" si="70"/>
        <v>678.45369444186281</v>
      </c>
      <c r="BA123" s="56"/>
      <c r="BB123" s="56">
        <f t="shared" si="63"/>
        <v>3986.9998337656648</v>
      </c>
      <c r="BC123" s="56"/>
      <c r="BD123" s="56">
        <f t="shared" si="64"/>
        <v>61823.008527095037</v>
      </c>
      <c r="BE123" s="56"/>
      <c r="BF123" s="56">
        <f>0</f>
        <v>0</v>
      </c>
      <c r="BG123" s="56"/>
    </row>
    <row r="124" spans="1:59" x14ac:dyDescent="0.25">
      <c r="A124" s="28">
        <v>32</v>
      </c>
      <c r="B124" s="28"/>
      <c r="C124" s="32">
        <f t="shared" si="54"/>
        <v>53125</v>
      </c>
      <c r="D124" s="32"/>
      <c r="E124" s="32">
        <f t="shared" si="55"/>
        <v>3125</v>
      </c>
      <c r="F124" s="32"/>
      <c r="G124" s="32">
        <f t="shared" si="56"/>
        <v>553.38541666666663</v>
      </c>
      <c r="H124" s="32"/>
      <c r="I124" s="32">
        <f t="shared" si="52"/>
        <v>3678.3854166666665</v>
      </c>
      <c r="J124" s="32"/>
      <c r="K124" s="32">
        <f t="shared" si="53"/>
        <v>50000</v>
      </c>
      <c r="L124" s="32"/>
      <c r="M124" s="32">
        <f>0</f>
        <v>0</v>
      </c>
      <c r="N124" s="32"/>
      <c r="P124" s="38">
        <v>32</v>
      </c>
      <c r="Q124" s="38"/>
      <c r="R124" s="40">
        <f t="shared" si="65"/>
        <v>150000</v>
      </c>
      <c r="S124" s="40"/>
      <c r="T124" s="40">
        <f>0</f>
        <v>0</v>
      </c>
      <c r="U124" s="40"/>
      <c r="V124" s="40">
        <f t="shared" si="66"/>
        <v>1562.5</v>
      </c>
      <c r="W124" s="40"/>
      <c r="X124" s="40">
        <f t="shared" si="57"/>
        <v>1562.5</v>
      </c>
      <c r="Y124" s="40"/>
      <c r="Z124" s="40">
        <f t="shared" si="58"/>
        <v>150000</v>
      </c>
      <c r="AA124" s="40"/>
      <c r="AB124" s="40">
        <f>0</f>
        <v>0</v>
      </c>
      <c r="AC124" s="40"/>
      <c r="AE124" s="46">
        <v>32</v>
      </c>
      <c r="AF124" s="46"/>
      <c r="AG124" s="48">
        <f t="shared" si="67"/>
        <v>73251.15570728165</v>
      </c>
      <c r="AH124" s="48"/>
      <c r="AI124" s="48">
        <f t="shared" si="59"/>
        <v>3590.7429268275464</v>
      </c>
      <c r="AJ124" s="48"/>
      <c r="AK124" s="48">
        <f t="shared" si="68"/>
        <v>763.03287195085045</v>
      </c>
      <c r="AL124" s="48"/>
      <c r="AM124" s="48">
        <f t="shared" si="60"/>
        <v>4353.7757987783971</v>
      </c>
      <c r="AN124" s="48"/>
      <c r="AO124" s="48">
        <f t="shared" si="61"/>
        <v>69660.412780454106</v>
      </c>
      <c r="AP124" s="48"/>
      <c r="AQ124" s="48">
        <f>0</f>
        <v>0</v>
      </c>
      <c r="AR124" s="48"/>
      <c r="AT124" s="55">
        <v>32</v>
      </c>
      <c r="AU124" s="55"/>
      <c r="AV124" s="57">
        <f t="shared" si="69"/>
        <v>61823.008527095037</v>
      </c>
      <c r="AW124" s="57"/>
      <c r="AX124" s="57">
        <f t="shared" si="62"/>
        <v>3343.0101616084248</v>
      </c>
      <c r="AY124" s="57"/>
      <c r="AZ124" s="57">
        <f t="shared" si="70"/>
        <v>643.98967215723997</v>
      </c>
      <c r="BA124" s="57"/>
      <c r="BB124" s="57">
        <f t="shared" si="63"/>
        <v>3986.9998337656648</v>
      </c>
      <c r="BC124" s="57"/>
      <c r="BD124" s="57">
        <f t="shared" si="64"/>
        <v>58479.998365486608</v>
      </c>
      <c r="BE124" s="57"/>
      <c r="BF124" s="57">
        <f>0</f>
        <v>0</v>
      </c>
      <c r="BG124" s="57"/>
    </row>
    <row r="125" spans="1:59" x14ac:dyDescent="0.25">
      <c r="A125" s="27">
        <v>33</v>
      </c>
      <c r="B125" s="27"/>
      <c r="C125" s="31">
        <f t="shared" si="54"/>
        <v>50000</v>
      </c>
      <c r="D125" s="31"/>
      <c r="E125" s="31">
        <f t="shared" si="55"/>
        <v>3125</v>
      </c>
      <c r="F125" s="31"/>
      <c r="G125" s="31">
        <f t="shared" si="56"/>
        <v>520.83333333333326</v>
      </c>
      <c r="H125" s="31"/>
      <c r="I125" s="31">
        <f t="shared" si="52"/>
        <v>3645.833333333333</v>
      </c>
      <c r="J125" s="31"/>
      <c r="K125" s="31">
        <f t="shared" si="53"/>
        <v>46875</v>
      </c>
      <c r="L125" s="31"/>
      <c r="M125" s="31">
        <f>0</f>
        <v>0</v>
      </c>
      <c r="N125" s="31"/>
      <c r="P125" s="37">
        <v>33</v>
      </c>
      <c r="Q125" s="37"/>
      <c r="R125" s="39">
        <f t="shared" si="65"/>
        <v>150000</v>
      </c>
      <c r="S125" s="39"/>
      <c r="T125" s="39">
        <f>0</f>
        <v>0</v>
      </c>
      <c r="U125" s="39"/>
      <c r="V125" s="39">
        <f t="shared" si="66"/>
        <v>1562.5</v>
      </c>
      <c r="W125" s="39"/>
      <c r="X125" s="39">
        <f t="shared" si="57"/>
        <v>1562.5</v>
      </c>
      <c r="Y125" s="39"/>
      <c r="Z125" s="39">
        <f t="shared" si="58"/>
        <v>150000</v>
      </c>
      <c r="AA125" s="39"/>
      <c r="AB125" s="39">
        <f>0</f>
        <v>0</v>
      </c>
      <c r="AC125" s="39"/>
      <c r="AE125" s="45">
        <v>33</v>
      </c>
      <c r="AF125" s="45"/>
      <c r="AG125" s="47">
        <f t="shared" si="67"/>
        <v>69660.412780454106</v>
      </c>
      <c r="AH125" s="47"/>
      <c r="AI125" s="47">
        <f t="shared" si="59"/>
        <v>3673.4983302192754</v>
      </c>
      <c r="AJ125" s="47"/>
      <c r="AK125" s="47">
        <f t="shared" si="68"/>
        <v>725.62929979639694</v>
      </c>
      <c r="AL125" s="47"/>
      <c r="AM125" s="47">
        <f t="shared" si="60"/>
        <v>4399.1276300156724</v>
      </c>
      <c r="AN125" s="47"/>
      <c r="AO125" s="47">
        <f t="shared" si="61"/>
        <v>65986.914450234835</v>
      </c>
      <c r="AP125" s="47"/>
      <c r="AQ125" s="47">
        <f>0</f>
        <v>0</v>
      </c>
      <c r="AR125" s="47"/>
      <c r="AT125" s="54">
        <v>33</v>
      </c>
      <c r="AU125" s="54"/>
      <c r="AV125" s="56">
        <f t="shared" si="69"/>
        <v>58479.998365486608</v>
      </c>
      <c r="AW125" s="56"/>
      <c r="AX125" s="56">
        <f t="shared" si="62"/>
        <v>3377.8331841251793</v>
      </c>
      <c r="AY125" s="56"/>
      <c r="AZ125" s="56">
        <f t="shared" si="70"/>
        <v>609.1666496404855</v>
      </c>
      <c r="BA125" s="56"/>
      <c r="BB125" s="56">
        <f t="shared" si="63"/>
        <v>3986.9998337656648</v>
      </c>
      <c r="BC125" s="56"/>
      <c r="BD125" s="56">
        <f t="shared" si="64"/>
        <v>55102.16518136143</v>
      </c>
      <c r="BE125" s="56"/>
      <c r="BF125" s="56">
        <f>0</f>
        <v>0</v>
      </c>
      <c r="BG125" s="56"/>
    </row>
    <row r="126" spans="1:59" x14ac:dyDescent="0.25">
      <c r="A126" s="28">
        <v>34</v>
      </c>
      <c r="B126" s="28"/>
      <c r="C126" s="32">
        <f t="shared" si="54"/>
        <v>46875</v>
      </c>
      <c r="D126" s="32"/>
      <c r="E126" s="32">
        <f t="shared" si="55"/>
        <v>3125</v>
      </c>
      <c r="F126" s="32"/>
      <c r="G126" s="32">
        <f t="shared" si="56"/>
        <v>488.28125</v>
      </c>
      <c r="H126" s="32"/>
      <c r="I126" s="32">
        <f t="shared" si="52"/>
        <v>3613.28125</v>
      </c>
      <c r="J126" s="32"/>
      <c r="K126" s="32">
        <f t="shared" si="53"/>
        <v>43750</v>
      </c>
      <c r="L126" s="32"/>
      <c r="M126" s="32">
        <f>0</f>
        <v>0</v>
      </c>
      <c r="N126" s="32"/>
      <c r="P126" s="38">
        <v>34</v>
      </c>
      <c r="Q126" s="38"/>
      <c r="R126" s="40">
        <f t="shared" si="65"/>
        <v>150000</v>
      </c>
      <c r="S126" s="40"/>
      <c r="T126" s="40">
        <f>0</f>
        <v>0</v>
      </c>
      <c r="U126" s="40"/>
      <c r="V126" s="40">
        <f t="shared" si="66"/>
        <v>1562.5</v>
      </c>
      <c r="W126" s="40"/>
      <c r="X126" s="40">
        <f t="shared" si="57"/>
        <v>1562.5</v>
      </c>
      <c r="Y126" s="40"/>
      <c r="Z126" s="40">
        <f t="shared" si="58"/>
        <v>150000</v>
      </c>
      <c r="AA126" s="40"/>
      <c r="AB126" s="40">
        <f>0</f>
        <v>0</v>
      </c>
      <c r="AC126" s="40"/>
      <c r="AE126" s="46">
        <v>34</v>
      </c>
      <c r="AF126" s="46"/>
      <c r="AG126" s="48">
        <f t="shared" si="67"/>
        <v>65986.914450234835</v>
      </c>
      <c r="AH126" s="48"/>
      <c r="AI126" s="48">
        <f t="shared" si="59"/>
        <v>3757.5881839717222</v>
      </c>
      <c r="AJ126" s="48"/>
      <c r="AK126" s="48">
        <f t="shared" si="68"/>
        <v>687.36369218994616</v>
      </c>
      <c r="AL126" s="48"/>
      <c r="AM126" s="48">
        <f t="shared" si="60"/>
        <v>4444.9518761616682</v>
      </c>
      <c r="AN126" s="48"/>
      <c r="AO126" s="48">
        <f t="shared" si="61"/>
        <v>62229.326266263117</v>
      </c>
      <c r="AP126" s="48"/>
      <c r="AQ126" s="48">
        <f>0</f>
        <v>0</v>
      </c>
      <c r="AR126" s="48"/>
      <c r="AT126" s="55">
        <v>34</v>
      </c>
      <c r="AU126" s="55"/>
      <c r="AV126" s="57">
        <f t="shared" si="69"/>
        <v>55102.16518136143</v>
      </c>
      <c r="AW126" s="57"/>
      <c r="AX126" s="57">
        <f t="shared" si="62"/>
        <v>3413.0189464598166</v>
      </c>
      <c r="AY126" s="57"/>
      <c r="AZ126" s="57">
        <f t="shared" si="70"/>
        <v>573.98088730584823</v>
      </c>
      <c r="BA126" s="57"/>
      <c r="BB126" s="57">
        <f t="shared" si="63"/>
        <v>3986.9998337656648</v>
      </c>
      <c r="BC126" s="57"/>
      <c r="BD126" s="57">
        <f t="shared" si="64"/>
        <v>51689.146234901615</v>
      </c>
      <c r="BE126" s="57"/>
      <c r="BF126" s="57">
        <f>0</f>
        <v>0</v>
      </c>
      <c r="BG126" s="57"/>
    </row>
    <row r="127" spans="1:59" x14ac:dyDescent="0.25">
      <c r="A127" s="27">
        <v>35</v>
      </c>
      <c r="B127" s="27"/>
      <c r="C127" s="31">
        <f t="shared" si="54"/>
        <v>43750</v>
      </c>
      <c r="D127" s="31"/>
      <c r="E127" s="31">
        <f t="shared" si="55"/>
        <v>3125</v>
      </c>
      <c r="F127" s="31"/>
      <c r="G127" s="31">
        <f t="shared" si="56"/>
        <v>455.72916666666663</v>
      </c>
      <c r="H127" s="31"/>
      <c r="I127" s="31">
        <f t="shared" si="52"/>
        <v>3580.7291666666665</v>
      </c>
      <c r="J127" s="31"/>
      <c r="K127" s="31">
        <f t="shared" si="53"/>
        <v>40625</v>
      </c>
      <c r="L127" s="31"/>
      <c r="M127" s="31">
        <f>0</f>
        <v>0</v>
      </c>
      <c r="N127" s="31"/>
      <c r="P127" s="37">
        <v>35</v>
      </c>
      <c r="Q127" s="37"/>
      <c r="R127" s="39">
        <f t="shared" si="65"/>
        <v>150000</v>
      </c>
      <c r="S127" s="39"/>
      <c r="T127" s="39">
        <f>0</f>
        <v>0</v>
      </c>
      <c r="U127" s="39"/>
      <c r="V127" s="39">
        <f t="shared" si="66"/>
        <v>1562.5</v>
      </c>
      <c r="W127" s="39"/>
      <c r="X127" s="39">
        <f t="shared" si="57"/>
        <v>1562.5</v>
      </c>
      <c r="Y127" s="39"/>
      <c r="Z127" s="39">
        <f t="shared" si="58"/>
        <v>150000</v>
      </c>
      <c r="AA127" s="39"/>
      <c r="AB127" s="39">
        <f>0</f>
        <v>0</v>
      </c>
      <c r="AC127" s="39"/>
      <c r="AE127" s="45">
        <v>35</v>
      </c>
      <c r="AF127" s="45"/>
      <c r="AG127" s="47">
        <f t="shared" si="67"/>
        <v>62229.326266263117</v>
      </c>
      <c r="AH127" s="47"/>
      <c r="AI127" s="47">
        <f t="shared" si="59"/>
        <v>3843.0313095981119</v>
      </c>
      <c r="AJ127" s="47"/>
      <c r="AK127" s="47">
        <f t="shared" si="68"/>
        <v>648.22214860690747</v>
      </c>
      <c r="AL127" s="47"/>
      <c r="AM127" s="47">
        <f t="shared" si="60"/>
        <v>4491.2534582050193</v>
      </c>
      <c r="AN127" s="47"/>
      <c r="AO127" s="47">
        <f t="shared" si="61"/>
        <v>58386.294956665006</v>
      </c>
      <c r="AP127" s="47"/>
      <c r="AQ127" s="47">
        <f>0</f>
        <v>0</v>
      </c>
      <c r="AR127" s="47"/>
      <c r="AT127" s="54">
        <v>35</v>
      </c>
      <c r="AU127" s="54"/>
      <c r="AV127" s="56">
        <f t="shared" si="69"/>
        <v>51689.146234901615</v>
      </c>
      <c r="AW127" s="56"/>
      <c r="AX127" s="56">
        <f t="shared" si="62"/>
        <v>3448.5712271521061</v>
      </c>
      <c r="AY127" s="56"/>
      <c r="AZ127" s="56">
        <f t="shared" si="70"/>
        <v>538.42860661355849</v>
      </c>
      <c r="BA127" s="56"/>
      <c r="BB127" s="56">
        <f t="shared" si="63"/>
        <v>3986.9998337656648</v>
      </c>
      <c r="BC127" s="56"/>
      <c r="BD127" s="56">
        <f t="shared" si="64"/>
        <v>48240.57500774951</v>
      </c>
      <c r="BE127" s="56"/>
      <c r="BF127" s="56">
        <f>0</f>
        <v>0</v>
      </c>
      <c r="BG127" s="56"/>
    </row>
    <row r="128" spans="1:59" x14ac:dyDescent="0.25">
      <c r="A128" s="28">
        <v>36</v>
      </c>
      <c r="B128" s="28"/>
      <c r="C128" s="32">
        <f t="shared" si="54"/>
        <v>40625</v>
      </c>
      <c r="D128" s="32"/>
      <c r="E128" s="32">
        <f t="shared" si="55"/>
        <v>3125</v>
      </c>
      <c r="F128" s="32"/>
      <c r="G128" s="32">
        <f t="shared" si="56"/>
        <v>423.17708333333331</v>
      </c>
      <c r="H128" s="32"/>
      <c r="I128" s="32">
        <f t="shared" si="52"/>
        <v>3548.1770833333335</v>
      </c>
      <c r="J128" s="32"/>
      <c r="K128" s="32">
        <f t="shared" si="53"/>
        <v>37500</v>
      </c>
      <c r="L128" s="32"/>
      <c r="M128" s="32">
        <f>0</f>
        <v>0</v>
      </c>
      <c r="N128" s="32"/>
      <c r="P128" s="38">
        <v>36</v>
      </c>
      <c r="Q128" s="38"/>
      <c r="R128" s="40">
        <f t="shared" si="65"/>
        <v>150000</v>
      </c>
      <c r="S128" s="40"/>
      <c r="T128" s="40">
        <f>0</f>
        <v>0</v>
      </c>
      <c r="U128" s="40"/>
      <c r="V128" s="40">
        <f t="shared" si="66"/>
        <v>1562.5</v>
      </c>
      <c r="W128" s="40"/>
      <c r="X128" s="40">
        <f t="shared" si="57"/>
        <v>1562.5</v>
      </c>
      <c r="Y128" s="40"/>
      <c r="Z128" s="40">
        <f t="shared" si="58"/>
        <v>150000</v>
      </c>
      <c r="AA128" s="40"/>
      <c r="AB128" s="40">
        <f>0</f>
        <v>0</v>
      </c>
      <c r="AC128" s="40"/>
      <c r="AE128" s="46">
        <v>36</v>
      </c>
      <c r="AF128" s="46"/>
      <c r="AG128" s="48">
        <f t="shared" si="67"/>
        <v>58386.294956665006</v>
      </c>
      <c r="AH128" s="48"/>
      <c r="AI128" s="48">
        <f t="shared" si="59"/>
        <v>3929.8467759293953</v>
      </c>
      <c r="AJ128" s="48"/>
      <c r="AK128" s="48">
        <f t="shared" si="68"/>
        <v>608.1905724652604</v>
      </c>
      <c r="AL128" s="48"/>
      <c r="AM128" s="48">
        <f t="shared" si="60"/>
        <v>4538.037348394656</v>
      </c>
      <c r="AN128" s="48"/>
      <c r="AO128" s="48">
        <f t="shared" si="61"/>
        <v>54456.448180735613</v>
      </c>
      <c r="AP128" s="48"/>
      <c r="AQ128" s="48">
        <f>0</f>
        <v>0</v>
      </c>
      <c r="AR128" s="48"/>
      <c r="AT128" s="55">
        <v>36</v>
      </c>
      <c r="AU128" s="55"/>
      <c r="AV128" s="57">
        <f t="shared" si="69"/>
        <v>48240.57500774951</v>
      </c>
      <c r="AW128" s="57"/>
      <c r="AX128" s="57">
        <f t="shared" si="62"/>
        <v>3484.4938441016075</v>
      </c>
      <c r="AY128" s="57"/>
      <c r="AZ128" s="57">
        <f t="shared" si="70"/>
        <v>502.50598966405738</v>
      </c>
      <c r="BA128" s="57"/>
      <c r="BB128" s="57">
        <f t="shared" si="63"/>
        <v>3986.9998337656648</v>
      </c>
      <c r="BC128" s="57"/>
      <c r="BD128" s="57">
        <f t="shared" si="64"/>
        <v>44756.081163647905</v>
      </c>
      <c r="BE128" s="57"/>
      <c r="BF128" s="57">
        <f>0</f>
        <v>0</v>
      </c>
      <c r="BG128" s="57"/>
    </row>
    <row r="129" spans="1:59" x14ac:dyDescent="0.25">
      <c r="A129" s="27">
        <v>37</v>
      </c>
      <c r="B129" s="27"/>
      <c r="C129" s="31">
        <f t="shared" si="54"/>
        <v>37500</v>
      </c>
      <c r="D129" s="31"/>
      <c r="E129" s="31">
        <f t="shared" si="55"/>
        <v>3125</v>
      </c>
      <c r="F129" s="31"/>
      <c r="G129" s="31">
        <f t="shared" si="56"/>
        <v>390.625</v>
      </c>
      <c r="H129" s="31"/>
      <c r="I129" s="31">
        <f t="shared" si="52"/>
        <v>3515.625</v>
      </c>
      <c r="J129" s="31"/>
      <c r="K129" s="31">
        <f t="shared" si="53"/>
        <v>34375</v>
      </c>
      <c r="L129" s="31"/>
      <c r="M129" s="31">
        <f>0</f>
        <v>0</v>
      </c>
      <c r="N129" s="31"/>
      <c r="P129" s="37">
        <v>37</v>
      </c>
      <c r="Q129" s="37"/>
      <c r="R129" s="39">
        <f t="shared" si="65"/>
        <v>150000</v>
      </c>
      <c r="S129" s="39"/>
      <c r="T129" s="39">
        <f>0</f>
        <v>0</v>
      </c>
      <c r="U129" s="39"/>
      <c r="V129" s="39">
        <f t="shared" si="66"/>
        <v>1562.5</v>
      </c>
      <c r="W129" s="39"/>
      <c r="X129" s="39">
        <f t="shared" si="57"/>
        <v>1562.5</v>
      </c>
      <c r="Y129" s="39"/>
      <c r="Z129" s="39">
        <f t="shared" si="58"/>
        <v>150000</v>
      </c>
      <c r="AA129" s="39"/>
      <c r="AB129" s="39">
        <f>0</f>
        <v>0</v>
      </c>
      <c r="AC129" s="39"/>
      <c r="AE129" s="45">
        <v>37</v>
      </c>
      <c r="AF129" s="45"/>
      <c r="AG129" s="47">
        <f t="shared" si="67"/>
        <v>54456.448180735613</v>
      </c>
      <c r="AH129" s="47"/>
      <c r="AI129" s="47">
        <f t="shared" si="59"/>
        <v>4018.0539022244379</v>
      </c>
      <c r="AJ129" s="47"/>
      <c r="AK129" s="47">
        <f t="shared" si="68"/>
        <v>567.25466854932927</v>
      </c>
      <c r="AL129" s="47"/>
      <c r="AM129" s="47">
        <f t="shared" si="60"/>
        <v>4585.3085707737673</v>
      </c>
      <c r="AN129" s="47"/>
      <c r="AO129" s="47">
        <f t="shared" si="61"/>
        <v>50438.394278511172</v>
      </c>
      <c r="AP129" s="47"/>
      <c r="AQ129" s="47">
        <f>0</f>
        <v>0</v>
      </c>
      <c r="AR129" s="47"/>
      <c r="AT129" s="54">
        <v>37</v>
      </c>
      <c r="AU129" s="54"/>
      <c r="AV129" s="56">
        <f t="shared" si="69"/>
        <v>44756.081163647905</v>
      </c>
      <c r="AW129" s="56"/>
      <c r="AX129" s="56">
        <f t="shared" si="62"/>
        <v>3520.7906549776658</v>
      </c>
      <c r="AY129" s="56"/>
      <c r="AZ129" s="56">
        <f t="shared" si="70"/>
        <v>466.20917878799901</v>
      </c>
      <c r="BA129" s="56"/>
      <c r="BB129" s="56">
        <f t="shared" si="63"/>
        <v>3986.9998337656648</v>
      </c>
      <c r="BC129" s="56"/>
      <c r="BD129" s="56">
        <f t="shared" si="64"/>
        <v>41235.290508670238</v>
      </c>
      <c r="BE129" s="56"/>
      <c r="BF129" s="56">
        <f>0</f>
        <v>0</v>
      </c>
      <c r="BG129" s="56"/>
    </row>
    <row r="130" spans="1:59" x14ac:dyDescent="0.25">
      <c r="A130" s="28">
        <v>38</v>
      </c>
      <c r="B130" s="28"/>
      <c r="C130" s="32">
        <f t="shared" si="54"/>
        <v>34375</v>
      </c>
      <c r="D130" s="32"/>
      <c r="E130" s="32">
        <f t="shared" si="55"/>
        <v>3125</v>
      </c>
      <c r="F130" s="32"/>
      <c r="G130" s="32">
        <f t="shared" si="56"/>
        <v>358.07291666666663</v>
      </c>
      <c r="H130" s="32"/>
      <c r="I130" s="32">
        <f t="shared" si="52"/>
        <v>3483.0729166666665</v>
      </c>
      <c r="J130" s="32"/>
      <c r="K130" s="32">
        <f t="shared" si="53"/>
        <v>31250</v>
      </c>
      <c r="L130" s="32"/>
      <c r="M130" s="32">
        <f>0</f>
        <v>0</v>
      </c>
      <c r="N130" s="32"/>
      <c r="P130" s="38">
        <v>38</v>
      </c>
      <c r="Q130" s="38"/>
      <c r="R130" s="40">
        <f t="shared" si="65"/>
        <v>150000</v>
      </c>
      <c r="S130" s="40"/>
      <c r="T130" s="40">
        <f>0</f>
        <v>0</v>
      </c>
      <c r="U130" s="40"/>
      <c r="V130" s="40">
        <f t="shared" si="66"/>
        <v>1562.5</v>
      </c>
      <c r="W130" s="40"/>
      <c r="X130" s="40">
        <f t="shared" si="57"/>
        <v>1562.5</v>
      </c>
      <c r="Y130" s="40"/>
      <c r="Z130" s="40">
        <f t="shared" si="58"/>
        <v>150000</v>
      </c>
      <c r="AA130" s="40"/>
      <c r="AB130" s="40">
        <f>0</f>
        <v>0</v>
      </c>
      <c r="AC130" s="40"/>
      <c r="AE130" s="46">
        <v>38</v>
      </c>
      <c r="AF130" s="46"/>
      <c r="AG130" s="48">
        <f t="shared" si="67"/>
        <v>50438.394278511172</v>
      </c>
      <c r="AH130" s="48"/>
      <c r="AI130" s="48">
        <f t="shared" si="59"/>
        <v>4107.6722613181691</v>
      </c>
      <c r="AJ130" s="48"/>
      <c r="AK130" s="48">
        <f t="shared" si="68"/>
        <v>525.39994040115801</v>
      </c>
      <c r="AL130" s="48"/>
      <c r="AM130" s="48">
        <f t="shared" si="60"/>
        <v>4633.0722017193275</v>
      </c>
      <c r="AN130" s="48"/>
      <c r="AO130" s="48">
        <f t="shared" si="61"/>
        <v>46330.722017193002</v>
      </c>
      <c r="AP130" s="48"/>
      <c r="AQ130" s="48">
        <f>0</f>
        <v>0</v>
      </c>
      <c r="AR130" s="48"/>
      <c r="AT130" s="55">
        <v>38</v>
      </c>
      <c r="AU130" s="55"/>
      <c r="AV130" s="57">
        <f t="shared" si="69"/>
        <v>41235.290508670238</v>
      </c>
      <c r="AW130" s="57"/>
      <c r="AX130" s="57">
        <f t="shared" si="62"/>
        <v>3557.4655576336831</v>
      </c>
      <c r="AY130" s="57"/>
      <c r="AZ130" s="57">
        <f t="shared" si="70"/>
        <v>429.53427613198164</v>
      </c>
      <c r="BA130" s="57"/>
      <c r="BB130" s="57">
        <f t="shared" si="63"/>
        <v>3986.9998337656648</v>
      </c>
      <c r="BC130" s="57"/>
      <c r="BD130" s="57">
        <f t="shared" si="64"/>
        <v>37677.824951036557</v>
      </c>
      <c r="BE130" s="57"/>
      <c r="BF130" s="57">
        <f>0</f>
        <v>0</v>
      </c>
      <c r="BG130" s="57"/>
    </row>
    <row r="131" spans="1:59" x14ac:dyDescent="0.25">
      <c r="A131" s="27">
        <v>39</v>
      </c>
      <c r="B131" s="27"/>
      <c r="C131" s="31">
        <f t="shared" si="54"/>
        <v>31250</v>
      </c>
      <c r="D131" s="31"/>
      <c r="E131" s="31">
        <f t="shared" si="55"/>
        <v>3125</v>
      </c>
      <c r="F131" s="31"/>
      <c r="G131" s="31">
        <f t="shared" si="56"/>
        <v>325.52083333333331</v>
      </c>
      <c r="H131" s="31"/>
      <c r="I131" s="31">
        <f t="shared" si="52"/>
        <v>3450.5208333333335</v>
      </c>
      <c r="J131" s="31"/>
      <c r="K131" s="31">
        <f t="shared" si="53"/>
        <v>28125</v>
      </c>
      <c r="L131" s="31"/>
      <c r="M131" s="31">
        <f>0</f>
        <v>0</v>
      </c>
      <c r="N131" s="31"/>
      <c r="P131" s="37">
        <v>39</v>
      </c>
      <c r="Q131" s="37"/>
      <c r="R131" s="39">
        <f t="shared" si="65"/>
        <v>150000</v>
      </c>
      <c r="S131" s="39"/>
      <c r="T131" s="39">
        <f>0</f>
        <v>0</v>
      </c>
      <c r="U131" s="39"/>
      <c r="V131" s="39">
        <f t="shared" si="66"/>
        <v>1562.5</v>
      </c>
      <c r="W131" s="39"/>
      <c r="X131" s="39">
        <f t="shared" si="57"/>
        <v>1562.5</v>
      </c>
      <c r="Y131" s="39"/>
      <c r="Z131" s="39">
        <f t="shared" si="58"/>
        <v>150000</v>
      </c>
      <c r="AA131" s="39"/>
      <c r="AB131" s="39">
        <f>0</f>
        <v>0</v>
      </c>
      <c r="AC131" s="39"/>
      <c r="AE131" s="45">
        <v>39</v>
      </c>
      <c r="AF131" s="45"/>
      <c r="AG131" s="47">
        <f t="shared" si="67"/>
        <v>46330.722017193002</v>
      </c>
      <c r="AH131" s="47"/>
      <c r="AI131" s="47">
        <f t="shared" si="59"/>
        <v>4198.7216828081437</v>
      </c>
      <c r="AJ131" s="47"/>
      <c r="AK131" s="47">
        <f t="shared" si="68"/>
        <v>482.61168767909373</v>
      </c>
      <c r="AL131" s="47"/>
      <c r="AM131" s="47">
        <f t="shared" si="60"/>
        <v>4681.3333704872375</v>
      </c>
      <c r="AN131" s="47"/>
      <c r="AO131" s="47">
        <f t="shared" si="61"/>
        <v>42132.000334384858</v>
      </c>
      <c r="AP131" s="47"/>
      <c r="AQ131" s="47">
        <f>0</f>
        <v>0</v>
      </c>
      <c r="AR131" s="47"/>
      <c r="AT131" s="54">
        <v>39</v>
      </c>
      <c r="AU131" s="54"/>
      <c r="AV131" s="56">
        <f t="shared" si="69"/>
        <v>37677.824951036557</v>
      </c>
      <c r="AW131" s="56"/>
      <c r="AX131" s="56">
        <f t="shared" si="62"/>
        <v>3594.5224905257005</v>
      </c>
      <c r="AY131" s="56"/>
      <c r="AZ131" s="56">
        <f t="shared" si="70"/>
        <v>392.47734323996411</v>
      </c>
      <c r="BA131" s="56"/>
      <c r="BB131" s="56">
        <f t="shared" si="63"/>
        <v>3986.9998337656648</v>
      </c>
      <c r="BC131" s="56"/>
      <c r="BD131" s="56">
        <f t="shared" si="64"/>
        <v>34083.302460510859</v>
      </c>
      <c r="BE131" s="56"/>
      <c r="BF131" s="56">
        <f>0</f>
        <v>0</v>
      </c>
      <c r="BG131" s="56"/>
    </row>
    <row r="132" spans="1:59" x14ac:dyDescent="0.25">
      <c r="A132" s="28">
        <v>40</v>
      </c>
      <c r="B132" s="28"/>
      <c r="C132" s="32">
        <f t="shared" si="54"/>
        <v>28125</v>
      </c>
      <c r="D132" s="32"/>
      <c r="E132" s="32">
        <f t="shared" si="55"/>
        <v>3125</v>
      </c>
      <c r="F132" s="32"/>
      <c r="G132" s="32">
        <f t="shared" si="56"/>
        <v>292.96875</v>
      </c>
      <c r="H132" s="32"/>
      <c r="I132" s="32">
        <f t="shared" si="52"/>
        <v>3417.96875</v>
      </c>
      <c r="J132" s="32"/>
      <c r="K132" s="32">
        <f t="shared" si="53"/>
        <v>25000</v>
      </c>
      <c r="L132" s="32"/>
      <c r="M132" s="32">
        <f>0</f>
        <v>0</v>
      </c>
      <c r="N132" s="32"/>
      <c r="P132" s="38">
        <v>40</v>
      </c>
      <c r="Q132" s="38"/>
      <c r="R132" s="40">
        <f t="shared" si="65"/>
        <v>150000</v>
      </c>
      <c r="S132" s="40"/>
      <c r="T132" s="40">
        <f>0</f>
        <v>0</v>
      </c>
      <c r="U132" s="40"/>
      <c r="V132" s="40">
        <f t="shared" si="66"/>
        <v>1562.5</v>
      </c>
      <c r="W132" s="40"/>
      <c r="X132" s="40">
        <f t="shared" si="57"/>
        <v>1562.5</v>
      </c>
      <c r="Y132" s="40"/>
      <c r="Z132" s="40">
        <f t="shared" si="58"/>
        <v>150000</v>
      </c>
      <c r="AA132" s="40"/>
      <c r="AB132" s="40">
        <f>0</f>
        <v>0</v>
      </c>
      <c r="AC132" s="40"/>
      <c r="AE132" s="46">
        <v>40</v>
      </c>
      <c r="AF132" s="46"/>
      <c r="AG132" s="48">
        <f t="shared" si="67"/>
        <v>42132.000334384858</v>
      </c>
      <c r="AH132" s="48"/>
      <c r="AI132" s="48">
        <f t="shared" si="59"/>
        <v>4291.2222562799698</v>
      </c>
      <c r="AJ132" s="48"/>
      <c r="AK132" s="48">
        <f t="shared" si="68"/>
        <v>438.87500348317559</v>
      </c>
      <c r="AL132" s="48"/>
      <c r="AM132" s="48">
        <f t="shared" si="60"/>
        <v>4730.0972597631453</v>
      </c>
      <c r="AN132" s="48"/>
      <c r="AO132" s="48">
        <f t="shared" si="61"/>
        <v>37840.778078104886</v>
      </c>
      <c r="AP132" s="48"/>
      <c r="AQ132" s="48">
        <f>0</f>
        <v>0</v>
      </c>
      <c r="AR132" s="48"/>
      <c r="AT132" s="55">
        <v>40</v>
      </c>
      <c r="AU132" s="55"/>
      <c r="AV132" s="57">
        <f t="shared" si="69"/>
        <v>34083.302460510859</v>
      </c>
      <c r="AW132" s="57"/>
      <c r="AX132" s="57">
        <f t="shared" si="62"/>
        <v>3631.9654331353431</v>
      </c>
      <c r="AY132" s="57"/>
      <c r="AZ132" s="57">
        <f t="shared" si="70"/>
        <v>355.03440063032144</v>
      </c>
      <c r="BA132" s="57"/>
      <c r="BB132" s="57">
        <f t="shared" si="63"/>
        <v>3986.9998337656648</v>
      </c>
      <c r="BC132" s="57"/>
      <c r="BD132" s="57">
        <f t="shared" si="64"/>
        <v>30451.337027375514</v>
      </c>
      <c r="BE132" s="57"/>
      <c r="BF132" s="57">
        <f>0</f>
        <v>0</v>
      </c>
      <c r="BG132" s="57"/>
    </row>
    <row r="133" spans="1:59" x14ac:dyDescent="0.25">
      <c r="A133" s="27">
        <v>41</v>
      </c>
      <c r="B133" s="27"/>
      <c r="C133" s="31">
        <f t="shared" si="54"/>
        <v>25000</v>
      </c>
      <c r="D133" s="31"/>
      <c r="E133" s="31">
        <f t="shared" si="55"/>
        <v>3125</v>
      </c>
      <c r="F133" s="31"/>
      <c r="G133" s="31">
        <f t="shared" si="56"/>
        <v>260.41666666666663</v>
      </c>
      <c r="H133" s="31"/>
      <c r="I133" s="31">
        <f t="shared" si="52"/>
        <v>3385.4166666666665</v>
      </c>
      <c r="J133" s="31"/>
      <c r="K133" s="31">
        <f t="shared" si="53"/>
        <v>21875</v>
      </c>
      <c r="L133" s="31"/>
      <c r="M133" s="31">
        <f>0</f>
        <v>0</v>
      </c>
      <c r="N133" s="31"/>
      <c r="P133" s="37">
        <v>41</v>
      </c>
      <c r="Q133" s="37"/>
      <c r="R133" s="39">
        <f t="shared" si="65"/>
        <v>150000</v>
      </c>
      <c r="S133" s="39"/>
      <c r="T133" s="39">
        <f>0</f>
        <v>0</v>
      </c>
      <c r="U133" s="39"/>
      <c r="V133" s="39">
        <f t="shared" si="66"/>
        <v>1562.5</v>
      </c>
      <c r="W133" s="39"/>
      <c r="X133" s="39">
        <f t="shared" si="57"/>
        <v>1562.5</v>
      </c>
      <c r="Y133" s="39"/>
      <c r="Z133" s="39">
        <f t="shared" si="58"/>
        <v>150000</v>
      </c>
      <c r="AA133" s="39"/>
      <c r="AB133" s="39">
        <f>0</f>
        <v>0</v>
      </c>
      <c r="AC133" s="39"/>
      <c r="AE133" s="45">
        <v>41</v>
      </c>
      <c r="AF133" s="45"/>
      <c r="AG133" s="47">
        <f t="shared" si="67"/>
        <v>37840.778078104886</v>
      </c>
      <c r="AH133" s="47"/>
      <c r="AI133" s="47">
        <f t="shared" si="59"/>
        <v>4385.1943345720856</v>
      </c>
      <c r="AJ133" s="47"/>
      <c r="AK133" s="47">
        <f t="shared" si="68"/>
        <v>394.17477164692588</v>
      </c>
      <c r="AL133" s="47"/>
      <c r="AM133" s="47">
        <f t="shared" si="60"/>
        <v>4779.3691062190119</v>
      </c>
      <c r="AN133" s="47"/>
      <c r="AO133" s="47">
        <f t="shared" si="61"/>
        <v>33455.583743532799</v>
      </c>
      <c r="AP133" s="47"/>
      <c r="AQ133" s="47">
        <f>0</f>
        <v>0</v>
      </c>
      <c r="AR133" s="47"/>
      <c r="AT133" s="54">
        <v>41</v>
      </c>
      <c r="AU133" s="54"/>
      <c r="AV133" s="56">
        <f t="shared" si="69"/>
        <v>30451.337027375514</v>
      </c>
      <c r="AW133" s="56"/>
      <c r="AX133" s="56">
        <f t="shared" si="62"/>
        <v>3669.7984063971699</v>
      </c>
      <c r="AY133" s="56"/>
      <c r="AZ133" s="56">
        <f t="shared" si="70"/>
        <v>317.20142736849493</v>
      </c>
      <c r="BA133" s="56"/>
      <c r="BB133" s="56">
        <f t="shared" si="63"/>
        <v>3986.9998337656648</v>
      </c>
      <c r="BC133" s="56"/>
      <c r="BD133" s="56">
        <f t="shared" si="64"/>
        <v>26781.538620978343</v>
      </c>
      <c r="BE133" s="56"/>
      <c r="BF133" s="56">
        <f>0</f>
        <v>0</v>
      </c>
      <c r="BG133" s="56"/>
    </row>
    <row r="134" spans="1:59" x14ac:dyDescent="0.25">
      <c r="A134" s="28">
        <v>42</v>
      </c>
      <c r="B134" s="28"/>
      <c r="C134" s="32">
        <f t="shared" si="54"/>
        <v>21875</v>
      </c>
      <c r="D134" s="32"/>
      <c r="E134" s="32">
        <f t="shared" si="55"/>
        <v>3125</v>
      </c>
      <c r="F134" s="32"/>
      <c r="G134" s="32">
        <f t="shared" si="56"/>
        <v>227.86458333333331</v>
      </c>
      <c r="H134" s="32"/>
      <c r="I134" s="32">
        <f t="shared" si="52"/>
        <v>3352.8645833333335</v>
      </c>
      <c r="J134" s="32"/>
      <c r="K134" s="32">
        <f t="shared" si="53"/>
        <v>18750</v>
      </c>
      <c r="L134" s="32"/>
      <c r="M134" s="32">
        <f>0</f>
        <v>0</v>
      </c>
      <c r="N134" s="32"/>
      <c r="P134" s="38">
        <v>42</v>
      </c>
      <c r="Q134" s="38"/>
      <c r="R134" s="40">
        <f t="shared" si="65"/>
        <v>150000</v>
      </c>
      <c r="S134" s="40"/>
      <c r="T134" s="40">
        <f>0</f>
        <v>0</v>
      </c>
      <c r="U134" s="40"/>
      <c r="V134" s="40">
        <f t="shared" si="66"/>
        <v>1562.5</v>
      </c>
      <c r="W134" s="40"/>
      <c r="X134" s="40">
        <f t="shared" si="57"/>
        <v>1562.5</v>
      </c>
      <c r="Y134" s="40"/>
      <c r="Z134" s="40">
        <f t="shared" si="58"/>
        <v>150000</v>
      </c>
      <c r="AA134" s="40"/>
      <c r="AB134" s="40">
        <f>0</f>
        <v>0</v>
      </c>
      <c r="AC134" s="40"/>
      <c r="AE134" s="46">
        <v>42</v>
      </c>
      <c r="AF134" s="46"/>
      <c r="AG134" s="48">
        <f t="shared" si="67"/>
        <v>33455.583743532799</v>
      </c>
      <c r="AH134" s="48"/>
      <c r="AI134" s="48">
        <f t="shared" si="59"/>
        <v>4480.6585370803268</v>
      </c>
      <c r="AJ134" s="48"/>
      <c r="AK134" s="48">
        <f t="shared" si="68"/>
        <v>348.49566399513333</v>
      </c>
      <c r="AL134" s="48"/>
      <c r="AM134" s="48">
        <f t="shared" si="60"/>
        <v>4829.1542010754602</v>
      </c>
      <c r="AN134" s="48"/>
      <c r="AO134" s="48">
        <f t="shared" si="61"/>
        <v>28974.925206452474</v>
      </c>
      <c r="AP134" s="48"/>
      <c r="AQ134" s="48">
        <f>0</f>
        <v>0</v>
      </c>
      <c r="AR134" s="48"/>
      <c r="AT134" s="55">
        <v>42</v>
      </c>
      <c r="AU134" s="55"/>
      <c r="AV134" s="57">
        <f t="shared" si="69"/>
        <v>26781.538620978343</v>
      </c>
      <c r="AW134" s="57"/>
      <c r="AX134" s="57">
        <f t="shared" si="62"/>
        <v>3708.025473130474</v>
      </c>
      <c r="AY134" s="57"/>
      <c r="AZ134" s="57">
        <f t="shared" si="70"/>
        <v>278.97436063519103</v>
      </c>
      <c r="BA134" s="57"/>
      <c r="BB134" s="57">
        <f t="shared" si="63"/>
        <v>3986.9998337656648</v>
      </c>
      <c r="BC134" s="57"/>
      <c r="BD134" s="57">
        <f t="shared" si="64"/>
        <v>23073.513147847869</v>
      </c>
      <c r="BE134" s="57"/>
      <c r="BF134" s="57">
        <f>0</f>
        <v>0</v>
      </c>
      <c r="BG134" s="57"/>
    </row>
    <row r="135" spans="1:59" x14ac:dyDescent="0.25">
      <c r="A135" s="27">
        <v>43</v>
      </c>
      <c r="B135" s="27"/>
      <c r="C135" s="31">
        <f t="shared" si="54"/>
        <v>18750</v>
      </c>
      <c r="D135" s="31"/>
      <c r="E135" s="31">
        <f t="shared" si="55"/>
        <v>3125</v>
      </c>
      <c r="F135" s="31"/>
      <c r="G135" s="31">
        <f t="shared" si="56"/>
        <v>195.3125</v>
      </c>
      <c r="H135" s="31"/>
      <c r="I135" s="31">
        <f t="shared" si="52"/>
        <v>3320.3125</v>
      </c>
      <c r="J135" s="31"/>
      <c r="K135" s="31">
        <f t="shared" si="53"/>
        <v>15625</v>
      </c>
      <c r="L135" s="31"/>
      <c r="M135" s="31">
        <f>0</f>
        <v>0</v>
      </c>
      <c r="N135" s="31"/>
      <c r="P135" s="37">
        <v>43</v>
      </c>
      <c r="Q135" s="37"/>
      <c r="R135" s="39">
        <f t="shared" si="65"/>
        <v>150000</v>
      </c>
      <c r="S135" s="39"/>
      <c r="T135" s="39">
        <f>0</f>
        <v>0</v>
      </c>
      <c r="U135" s="39"/>
      <c r="V135" s="39">
        <f t="shared" si="66"/>
        <v>1562.5</v>
      </c>
      <c r="W135" s="39"/>
      <c r="X135" s="39">
        <f t="shared" si="57"/>
        <v>1562.5</v>
      </c>
      <c r="Y135" s="39"/>
      <c r="Z135" s="39">
        <f t="shared" si="58"/>
        <v>150000</v>
      </c>
      <c r="AA135" s="39"/>
      <c r="AB135" s="39">
        <f>0</f>
        <v>0</v>
      </c>
      <c r="AC135" s="39"/>
      <c r="AE135" s="45">
        <v>43</v>
      </c>
      <c r="AF135" s="45"/>
      <c r="AG135" s="47">
        <f t="shared" si="67"/>
        <v>28974.925206452474</v>
      </c>
      <c r="AH135" s="47"/>
      <c r="AI135" s="47">
        <f t="shared" si="59"/>
        <v>4577.6357531027834</v>
      </c>
      <c r="AJ135" s="47"/>
      <c r="AK135" s="47">
        <f t="shared" si="68"/>
        <v>301.82213756721325</v>
      </c>
      <c r="AL135" s="47"/>
      <c r="AM135" s="47">
        <f t="shared" si="60"/>
        <v>4879.4578906699962</v>
      </c>
      <c r="AN135" s="47"/>
      <c r="AO135" s="47">
        <f t="shared" si="61"/>
        <v>24397.289453349691</v>
      </c>
      <c r="AP135" s="47"/>
      <c r="AQ135" s="47">
        <f>0</f>
        <v>0</v>
      </c>
      <c r="AR135" s="47"/>
      <c r="AT135" s="54">
        <v>43</v>
      </c>
      <c r="AU135" s="54"/>
      <c r="AV135" s="56">
        <f t="shared" si="69"/>
        <v>23073.513147847869</v>
      </c>
      <c r="AW135" s="56"/>
      <c r="AX135" s="56">
        <f t="shared" si="62"/>
        <v>3746.6507384755828</v>
      </c>
      <c r="AY135" s="56"/>
      <c r="AZ135" s="56">
        <f t="shared" si="70"/>
        <v>240.34909529008195</v>
      </c>
      <c r="BA135" s="56"/>
      <c r="BB135" s="56">
        <f t="shared" si="63"/>
        <v>3986.9998337656648</v>
      </c>
      <c r="BC135" s="56"/>
      <c r="BD135" s="56">
        <f t="shared" si="64"/>
        <v>19326.862409372286</v>
      </c>
      <c r="BE135" s="56"/>
      <c r="BF135" s="56">
        <f>0</f>
        <v>0</v>
      </c>
      <c r="BG135" s="56"/>
    </row>
    <row r="136" spans="1:59" x14ac:dyDescent="0.25">
      <c r="A136" s="28">
        <v>44</v>
      </c>
      <c r="B136" s="28"/>
      <c r="C136" s="32">
        <f t="shared" si="54"/>
        <v>15625</v>
      </c>
      <c r="D136" s="32"/>
      <c r="E136" s="32">
        <f t="shared" si="55"/>
        <v>3125</v>
      </c>
      <c r="F136" s="32"/>
      <c r="G136" s="32">
        <f t="shared" si="56"/>
        <v>162.76041666666666</v>
      </c>
      <c r="H136" s="32"/>
      <c r="I136" s="32">
        <f t="shared" si="52"/>
        <v>3287.7604166666665</v>
      </c>
      <c r="J136" s="32"/>
      <c r="K136" s="32">
        <f t="shared" si="53"/>
        <v>12500</v>
      </c>
      <c r="L136" s="32"/>
      <c r="M136" s="32">
        <f>0</f>
        <v>0</v>
      </c>
      <c r="N136" s="32"/>
      <c r="P136" s="38">
        <v>44</v>
      </c>
      <c r="Q136" s="38"/>
      <c r="R136" s="40">
        <f t="shared" si="65"/>
        <v>150000</v>
      </c>
      <c r="S136" s="40"/>
      <c r="T136" s="40">
        <f>0</f>
        <v>0</v>
      </c>
      <c r="U136" s="40"/>
      <c r="V136" s="40">
        <f t="shared" si="66"/>
        <v>1562.5</v>
      </c>
      <c r="W136" s="40"/>
      <c r="X136" s="40">
        <f t="shared" si="57"/>
        <v>1562.5</v>
      </c>
      <c r="Y136" s="40"/>
      <c r="Z136" s="40">
        <f t="shared" si="58"/>
        <v>150000</v>
      </c>
      <c r="AA136" s="40"/>
      <c r="AB136" s="40">
        <f>0</f>
        <v>0</v>
      </c>
      <c r="AC136" s="40"/>
      <c r="AE136" s="46">
        <v>44</v>
      </c>
      <c r="AF136" s="46"/>
      <c r="AG136" s="48">
        <f t="shared" si="67"/>
        <v>24397.289453349691</v>
      </c>
      <c r="AH136" s="48"/>
      <c r="AI136" s="48">
        <f t="shared" si="59"/>
        <v>4676.1471452254154</v>
      </c>
      <c r="AJ136" s="48"/>
      <c r="AK136" s="48">
        <f t="shared" si="68"/>
        <v>254.13843180572593</v>
      </c>
      <c r="AL136" s="48"/>
      <c r="AM136" s="48">
        <f t="shared" si="60"/>
        <v>4930.2855770311417</v>
      </c>
      <c r="AN136" s="48"/>
      <c r="AO136" s="48">
        <f t="shared" si="61"/>
        <v>19721.142308124276</v>
      </c>
      <c r="AP136" s="48"/>
      <c r="AQ136" s="48">
        <f>0</f>
        <v>0</v>
      </c>
      <c r="AR136" s="48"/>
      <c r="AT136" s="55">
        <v>44</v>
      </c>
      <c r="AU136" s="55"/>
      <c r="AV136" s="57">
        <f t="shared" si="69"/>
        <v>19326.862409372286</v>
      </c>
      <c r="AW136" s="57"/>
      <c r="AX136" s="57">
        <f t="shared" si="62"/>
        <v>3785.6783503347033</v>
      </c>
      <c r="AY136" s="57"/>
      <c r="AZ136" s="57">
        <f t="shared" si="70"/>
        <v>201.32148343096131</v>
      </c>
      <c r="BA136" s="57"/>
      <c r="BB136" s="57">
        <f t="shared" si="63"/>
        <v>3986.9998337656648</v>
      </c>
      <c r="BC136" s="57"/>
      <c r="BD136" s="57">
        <f t="shared" si="64"/>
        <v>15541.184059037583</v>
      </c>
      <c r="BE136" s="57"/>
      <c r="BF136" s="57">
        <f>0</f>
        <v>0</v>
      </c>
      <c r="BG136" s="57"/>
    </row>
    <row r="137" spans="1:59" x14ac:dyDescent="0.25">
      <c r="A137" s="27">
        <v>45</v>
      </c>
      <c r="B137" s="27"/>
      <c r="C137" s="31">
        <f t="shared" si="54"/>
        <v>12500</v>
      </c>
      <c r="D137" s="31"/>
      <c r="E137" s="31">
        <f t="shared" si="55"/>
        <v>3125</v>
      </c>
      <c r="F137" s="31"/>
      <c r="G137" s="31">
        <f t="shared" si="56"/>
        <v>130.20833333333331</v>
      </c>
      <c r="H137" s="31"/>
      <c r="I137" s="31">
        <f t="shared" si="52"/>
        <v>3255.2083333333335</v>
      </c>
      <c r="J137" s="31"/>
      <c r="K137" s="31">
        <f t="shared" si="53"/>
        <v>9375</v>
      </c>
      <c r="L137" s="31"/>
      <c r="M137" s="31">
        <f>0</f>
        <v>0</v>
      </c>
      <c r="N137" s="31"/>
      <c r="P137" s="37">
        <v>45</v>
      </c>
      <c r="Q137" s="37"/>
      <c r="R137" s="39">
        <f t="shared" si="65"/>
        <v>150000</v>
      </c>
      <c r="S137" s="39"/>
      <c r="T137" s="39">
        <f>0</f>
        <v>0</v>
      </c>
      <c r="U137" s="39"/>
      <c r="V137" s="39">
        <f t="shared" si="66"/>
        <v>1562.5</v>
      </c>
      <c r="W137" s="39"/>
      <c r="X137" s="39">
        <f t="shared" si="57"/>
        <v>1562.5</v>
      </c>
      <c r="Y137" s="39"/>
      <c r="Z137" s="39">
        <f t="shared" si="58"/>
        <v>150000</v>
      </c>
      <c r="AA137" s="39"/>
      <c r="AB137" s="39">
        <f>0</f>
        <v>0</v>
      </c>
      <c r="AC137" s="39"/>
      <c r="AE137" s="45">
        <v>45</v>
      </c>
      <c r="AF137" s="45"/>
      <c r="AG137" s="47">
        <f t="shared" si="67"/>
        <v>19721.142308124276</v>
      </c>
      <c r="AH137" s="47"/>
      <c r="AI137" s="47">
        <f t="shared" si="59"/>
        <v>4776.214152748923</v>
      </c>
      <c r="AJ137" s="47"/>
      <c r="AK137" s="47">
        <f t="shared" si="68"/>
        <v>205.42856570962786</v>
      </c>
      <c r="AL137" s="47"/>
      <c r="AM137" s="47">
        <f t="shared" si="60"/>
        <v>4981.6427184585509</v>
      </c>
      <c r="AN137" s="47"/>
      <c r="AO137" s="47">
        <f t="shared" si="61"/>
        <v>14944.928155375354</v>
      </c>
      <c r="AP137" s="47"/>
      <c r="AQ137" s="47">
        <f>0</f>
        <v>0</v>
      </c>
      <c r="AR137" s="47"/>
      <c r="AT137" s="54">
        <v>45</v>
      </c>
      <c r="AU137" s="54"/>
      <c r="AV137" s="56">
        <f t="shared" si="69"/>
        <v>15541.184059037583</v>
      </c>
      <c r="AW137" s="56"/>
      <c r="AX137" s="56">
        <f t="shared" si="62"/>
        <v>3825.1124998173568</v>
      </c>
      <c r="AY137" s="56"/>
      <c r="AZ137" s="56">
        <f t="shared" si="70"/>
        <v>161.88733394830814</v>
      </c>
      <c r="BA137" s="56"/>
      <c r="BB137" s="56">
        <f t="shared" si="63"/>
        <v>3986.9998337656648</v>
      </c>
      <c r="BC137" s="56"/>
      <c r="BD137" s="56">
        <f t="shared" si="64"/>
        <v>11716.071559220227</v>
      </c>
      <c r="BE137" s="56"/>
      <c r="BF137" s="56">
        <f>0</f>
        <v>0</v>
      </c>
      <c r="BG137" s="56"/>
    </row>
    <row r="138" spans="1:59" x14ac:dyDescent="0.25">
      <c r="A138" s="28">
        <v>46</v>
      </c>
      <c r="B138" s="28"/>
      <c r="C138" s="32">
        <f t="shared" si="54"/>
        <v>9375</v>
      </c>
      <c r="D138" s="32"/>
      <c r="E138" s="32">
        <f t="shared" si="55"/>
        <v>3125</v>
      </c>
      <c r="F138" s="32"/>
      <c r="G138" s="32">
        <f t="shared" si="56"/>
        <v>97.65625</v>
      </c>
      <c r="H138" s="32"/>
      <c r="I138" s="32">
        <f t="shared" si="52"/>
        <v>3222.65625</v>
      </c>
      <c r="J138" s="32"/>
      <c r="K138" s="32">
        <f t="shared" si="53"/>
        <v>6250</v>
      </c>
      <c r="L138" s="32"/>
      <c r="M138" s="32">
        <f>0</f>
        <v>0</v>
      </c>
      <c r="N138" s="32"/>
      <c r="P138" s="38">
        <v>46</v>
      </c>
      <c r="Q138" s="38"/>
      <c r="R138" s="40">
        <f t="shared" si="65"/>
        <v>150000</v>
      </c>
      <c r="S138" s="40"/>
      <c r="T138" s="40">
        <f>0</f>
        <v>0</v>
      </c>
      <c r="U138" s="40"/>
      <c r="V138" s="40">
        <f t="shared" si="66"/>
        <v>1562.5</v>
      </c>
      <c r="W138" s="40"/>
      <c r="X138" s="40">
        <f t="shared" si="57"/>
        <v>1562.5</v>
      </c>
      <c r="Y138" s="40"/>
      <c r="Z138" s="40">
        <f t="shared" si="58"/>
        <v>150000</v>
      </c>
      <c r="AA138" s="40"/>
      <c r="AB138" s="40">
        <f>0</f>
        <v>0</v>
      </c>
      <c r="AC138" s="40"/>
      <c r="AE138" s="46">
        <v>46</v>
      </c>
      <c r="AF138" s="46"/>
      <c r="AG138" s="48">
        <f t="shared" si="67"/>
        <v>14944.928155375354</v>
      </c>
      <c r="AH138" s="48"/>
      <c r="AI138" s="48">
        <f t="shared" si="59"/>
        <v>4877.858495157333</v>
      </c>
      <c r="AJ138" s="48"/>
      <c r="AK138" s="48">
        <f t="shared" si="68"/>
        <v>155.67633495182659</v>
      </c>
      <c r="AL138" s="48"/>
      <c r="AM138" s="48">
        <f t="shared" si="60"/>
        <v>5033.5348301091599</v>
      </c>
      <c r="AN138" s="48"/>
      <c r="AO138" s="48">
        <f t="shared" si="61"/>
        <v>10067.069660218021</v>
      </c>
      <c r="AP138" s="48"/>
      <c r="AQ138" s="48">
        <f>0</f>
        <v>0</v>
      </c>
      <c r="AR138" s="48"/>
      <c r="AT138" s="55">
        <v>46</v>
      </c>
      <c r="AU138" s="55"/>
      <c r="AV138" s="57">
        <f t="shared" si="69"/>
        <v>11716.071559220227</v>
      </c>
      <c r="AW138" s="57"/>
      <c r="AX138" s="57">
        <f t="shared" si="62"/>
        <v>3864.9574216904539</v>
      </c>
      <c r="AY138" s="57"/>
      <c r="AZ138" s="57">
        <f t="shared" si="70"/>
        <v>122.04241207521069</v>
      </c>
      <c r="BA138" s="57"/>
      <c r="BB138" s="57">
        <f t="shared" si="63"/>
        <v>3986.9998337656648</v>
      </c>
      <c r="BC138" s="57"/>
      <c r="BD138" s="57">
        <f t="shared" si="64"/>
        <v>7851.114137529773</v>
      </c>
      <c r="BE138" s="57"/>
      <c r="BF138" s="57">
        <f>0</f>
        <v>0</v>
      </c>
      <c r="BG138" s="57"/>
    </row>
    <row r="139" spans="1:59" x14ac:dyDescent="0.25">
      <c r="A139" s="27">
        <v>47</v>
      </c>
      <c r="B139" s="27"/>
      <c r="C139" s="31">
        <f t="shared" si="54"/>
        <v>6250</v>
      </c>
      <c r="D139" s="31"/>
      <c r="E139" s="31">
        <f t="shared" si="55"/>
        <v>3125</v>
      </c>
      <c r="F139" s="31"/>
      <c r="G139" s="31">
        <f t="shared" si="56"/>
        <v>65.104166666666657</v>
      </c>
      <c r="H139" s="31"/>
      <c r="I139" s="31">
        <f t="shared" si="52"/>
        <v>3190.1041666666665</v>
      </c>
      <c r="J139" s="31"/>
      <c r="K139" s="31">
        <f t="shared" si="53"/>
        <v>3125</v>
      </c>
      <c r="L139" s="31"/>
      <c r="M139" s="31">
        <f>0</f>
        <v>0</v>
      </c>
      <c r="N139" s="31"/>
      <c r="P139" s="37">
        <v>47</v>
      </c>
      <c r="Q139" s="37"/>
      <c r="R139" s="39">
        <f t="shared" si="65"/>
        <v>150000</v>
      </c>
      <c r="S139" s="39"/>
      <c r="T139" s="39">
        <f>0</f>
        <v>0</v>
      </c>
      <c r="U139" s="39"/>
      <c r="V139" s="39">
        <f t="shared" si="66"/>
        <v>1562.5</v>
      </c>
      <c r="W139" s="39"/>
      <c r="X139" s="39">
        <f t="shared" si="57"/>
        <v>1562.5</v>
      </c>
      <c r="Y139" s="39"/>
      <c r="Z139" s="39">
        <f t="shared" si="58"/>
        <v>150000</v>
      </c>
      <c r="AA139" s="39"/>
      <c r="AB139" s="39">
        <f>0</f>
        <v>0</v>
      </c>
      <c r="AC139" s="39"/>
      <c r="AE139" s="45">
        <v>47</v>
      </c>
      <c r="AF139" s="45"/>
      <c r="AG139" s="47">
        <f t="shared" si="67"/>
        <v>10067.069660218021</v>
      </c>
      <c r="AH139" s="47"/>
      <c r="AI139" s="47">
        <f t="shared" si="59"/>
        <v>4981.102175628861</v>
      </c>
      <c r="AJ139" s="47"/>
      <c r="AK139" s="47">
        <f t="shared" si="68"/>
        <v>104.86530896060438</v>
      </c>
      <c r="AL139" s="47"/>
      <c r="AM139" s="47">
        <f t="shared" si="60"/>
        <v>5085.9674845894651</v>
      </c>
      <c r="AN139" s="47"/>
      <c r="AO139" s="47">
        <f t="shared" si="61"/>
        <v>5085.9674845891604</v>
      </c>
      <c r="AP139" s="47"/>
      <c r="AQ139" s="47">
        <f>0</f>
        <v>0</v>
      </c>
      <c r="AR139" s="47"/>
      <c r="AT139" s="54">
        <v>47</v>
      </c>
      <c r="AU139" s="54"/>
      <c r="AV139" s="56">
        <f t="shared" si="69"/>
        <v>7851.114137529773</v>
      </c>
      <c r="AW139" s="56"/>
      <c r="AX139" s="56">
        <f t="shared" si="62"/>
        <v>3905.2173948330628</v>
      </c>
      <c r="AY139" s="56"/>
      <c r="AZ139" s="56">
        <f t="shared" si="70"/>
        <v>81.782438932601792</v>
      </c>
      <c r="BA139" s="56"/>
      <c r="BB139" s="56">
        <f t="shared" si="63"/>
        <v>3986.9998337656648</v>
      </c>
      <c r="BC139" s="56"/>
      <c r="BD139" s="56">
        <f t="shared" si="64"/>
        <v>3945.8967426967101</v>
      </c>
      <c r="BE139" s="56"/>
      <c r="BF139" s="56">
        <f>0</f>
        <v>0</v>
      </c>
      <c r="BG139" s="56"/>
    </row>
    <row r="140" spans="1:59" x14ac:dyDescent="0.25">
      <c r="A140" s="28">
        <v>48</v>
      </c>
      <c r="B140" s="28"/>
      <c r="C140" s="32">
        <f t="shared" si="54"/>
        <v>3125</v>
      </c>
      <c r="D140" s="32"/>
      <c r="E140" s="32">
        <f t="shared" si="55"/>
        <v>3125</v>
      </c>
      <c r="F140" s="32"/>
      <c r="G140" s="32">
        <f t="shared" si="56"/>
        <v>32.552083333333329</v>
      </c>
      <c r="H140" s="32"/>
      <c r="I140" s="32">
        <f t="shared" si="52"/>
        <v>3157.5520833333335</v>
      </c>
      <c r="J140" s="32"/>
      <c r="K140" s="32">
        <f t="shared" si="53"/>
        <v>0</v>
      </c>
      <c r="L140" s="32"/>
      <c r="M140" s="32">
        <f>0</f>
        <v>0</v>
      </c>
      <c r="N140" s="32"/>
      <c r="P140" s="38">
        <v>48</v>
      </c>
      <c r="Q140" s="38"/>
      <c r="R140" s="40">
        <f t="shared" si="65"/>
        <v>150000</v>
      </c>
      <c r="S140" s="40"/>
      <c r="T140" s="40">
        <f>C4</f>
        <v>150000</v>
      </c>
      <c r="U140" s="40"/>
      <c r="V140" s="40">
        <f t="shared" si="66"/>
        <v>1562.5</v>
      </c>
      <c r="W140" s="40"/>
      <c r="X140" s="40">
        <f t="shared" si="57"/>
        <v>151562.5</v>
      </c>
      <c r="Y140" s="40"/>
      <c r="Z140" s="40">
        <f t="shared" si="58"/>
        <v>0</v>
      </c>
      <c r="AA140" s="40"/>
      <c r="AB140" s="40">
        <f>0</f>
        <v>0</v>
      </c>
      <c r="AC140" s="40"/>
      <c r="AE140" s="46">
        <v>48</v>
      </c>
      <c r="AF140" s="46"/>
      <c r="AG140" s="48">
        <f t="shared" si="67"/>
        <v>5085.9674845891604</v>
      </c>
      <c r="AH140" s="48"/>
      <c r="AI140" s="48">
        <f t="shared" si="59"/>
        <v>5085.9674845894679</v>
      </c>
      <c r="AJ140" s="48"/>
      <c r="AK140" s="48">
        <f t="shared" si="68"/>
        <v>52.978827964470419</v>
      </c>
      <c r="AL140" s="48"/>
      <c r="AM140" s="48">
        <f t="shared" si="60"/>
        <v>5138.9463125539387</v>
      </c>
      <c r="AN140" s="48"/>
      <c r="AO140" s="48">
        <f t="shared" si="61"/>
        <v>-3.0740920919924974E-10</v>
      </c>
      <c r="AP140" s="48"/>
      <c r="AQ140" s="48">
        <f>0</f>
        <v>0</v>
      </c>
      <c r="AR140" s="48"/>
      <c r="AT140" s="55">
        <v>48</v>
      </c>
      <c r="AU140" s="55"/>
      <c r="AV140" s="57">
        <f t="shared" si="69"/>
        <v>3945.8967426967101</v>
      </c>
      <c r="AW140" s="57"/>
      <c r="AX140" s="57">
        <f t="shared" si="62"/>
        <v>3945.8967426959075</v>
      </c>
      <c r="AY140" s="57"/>
      <c r="AZ140" s="57">
        <f t="shared" si="70"/>
        <v>41.103091069757397</v>
      </c>
      <c r="BA140" s="57"/>
      <c r="BB140" s="57">
        <f t="shared" si="63"/>
        <v>3986.9998337656648</v>
      </c>
      <c r="BC140" s="57"/>
      <c r="BD140" s="57">
        <f t="shared" si="64"/>
        <v>8.0262907431460917E-10</v>
      </c>
      <c r="BE140" s="57"/>
      <c r="BF140" s="57">
        <f>0</f>
        <v>0</v>
      </c>
      <c r="BG140" s="57"/>
    </row>
    <row r="141" spans="1:59" ht="15.75" x14ac:dyDescent="0.3">
      <c r="A141" s="34" t="s">
        <v>43</v>
      </c>
      <c r="B141" s="34"/>
      <c r="C141" s="34"/>
      <c r="D141" s="34"/>
      <c r="E141" s="34"/>
      <c r="F141" s="34"/>
      <c r="G141" s="34"/>
      <c r="H141" s="34"/>
      <c r="I141" s="33">
        <f>I140+I139+I138+I137+I136+I135+I134+I133+I132+I131+I130+I129+I128+I127+I126+I125+I124+I123+I122+I121+I120+I119+I118+I117+I116+I115+I114+I113+I112+I111+I110+I109+I108+I107+I106+I105+I104+I103+I102+I101+I100+I99+I98+I97+I96+I95+I94+I93</f>
        <v>188281.25</v>
      </c>
      <c r="J141" s="27"/>
      <c r="K141" s="5"/>
      <c r="L141" s="9"/>
      <c r="M141" s="9"/>
      <c r="N141" s="9"/>
      <c r="P141" s="42" t="s">
        <v>43</v>
      </c>
      <c r="Q141" s="42"/>
      <c r="R141" s="42"/>
      <c r="S141" s="42"/>
      <c r="T141" s="42"/>
      <c r="U141" s="42"/>
      <c r="V141" s="42"/>
      <c r="W141" s="42"/>
      <c r="X141" s="41">
        <f>X140+X139+X138+X137+X136+X135+X134+X133+X132+X131+X130+X129+X128+X127+X126+X125+X124+X123+X122+X121+X120+X119+X118+X117+X116+X115+X114+X113+X112+X111+X110+X109+X108+X107+X106+X105+X104+X103+X102+X101+X100+X99+X98+X97+X96+X95+X94+X93</f>
        <v>225000</v>
      </c>
      <c r="Y141" s="37"/>
      <c r="Z141" s="6"/>
      <c r="AA141" s="6"/>
      <c r="AB141" s="39"/>
      <c r="AC141" s="39"/>
      <c r="AE141" s="51" t="s">
        <v>43</v>
      </c>
      <c r="AF141" s="51"/>
      <c r="AG141" s="51"/>
      <c r="AH141" s="51"/>
      <c r="AI141" s="51"/>
      <c r="AJ141" s="51"/>
      <c r="AK141" s="51"/>
      <c r="AL141" s="51"/>
      <c r="AM141" s="49">
        <f>AM140+AM139+AM138+AM137+AM136+AM135+AM134+AM133+AM132+AM131+AM130+AM129+AM128+AM127+AM126+AM125+AM124+AM123+AM122+AM121+AM120+AM119+AM118+AM117+AM116+AM115+AM114+AM113+AM112+AM111+AM110+AM109+AM108+AM107+AM106+AM105+AM104+AM103+AM102+AM101+AM100+AM99+AM98+AM97+AM96+AM95+AM94+AM93</f>
        <v>195352.79231773125</v>
      </c>
      <c r="AN141" s="45"/>
      <c r="AO141" s="7"/>
      <c r="AP141" s="7"/>
      <c r="AQ141" s="47"/>
      <c r="AR141" s="47"/>
      <c r="AT141" s="59" t="s">
        <v>43</v>
      </c>
      <c r="AU141" s="59"/>
      <c r="AV141" s="59"/>
      <c r="AW141" s="59"/>
      <c r="AX141" s="59"/>
      <c r="AY141" s="59"/>
      <c r="AZ141" s="59"/>
      <c r="BA141" s="59"/>
      <c r="BB141" s="58">
        <f>BB140+BB139+BB138+BB137+BB136+BB135+BB134+BB133+BB132+BB131+BB130+BB129+BB128+BB127+BB126+BB125+BB124+BB123+BB122+BB121+BB120+BB119+BB118+BB117+BB116+BB115+BB114+BB113+BB112+BB111+BB110+BB109+BB108+BB107+BB106+BB105+BB104+BB103+BB102+BB101+BB100+BB99+BB98+BB97+BB96+BB95+BB94+BB93</f>
        <v>191375.99202075193</v>
      </c>
      <c r="BC141" s="54"/>
      <c r="BD141" s="8"/>
      <c r="BE141" s="10"/>
      <c r="BF141" s="10"/>
      <c r="BG141" s="10"/>
    </row>
    <row r="142" spans="1:59" x14ac:dyDescent="0.25">
      <c r="AB142" s="72"/>
      <c r="AC142" s="72"/>
      <c r="AQ142" s="72"/>
      <c r="AR142" s="72"/>
    </row>
    <row r="143" spans="1:59" x14ac:dyDescent="0.25">
      <c r="A143" s="27" t="s">
        <v>44</v>
      </c>
      <c r="B143" s="27"/>
      <c r="C143" s="27"/>
      <c r="D143" s="27"/>
      <c r="E143" s="27"/>
      <c r="F143" s="27"/>
      <c r="G143" s="27"/>
      <c r="H143" s="27"/>
      <c r="I143" s="27"/>
      <c r="J143" s="27"/>
      <c r="K143" s="27"/>
      <c r="L143" s="27"/>
      <c r="M143" s="27"/>
      <c r="N143" s="27"/>
      <c r="P143" s="37" t="s">
        <v>44</v>
      </c>
      <c r="Q143" s="37"/>
      <c r="R143" s="37"/>
      <c r="S143" s="37"/>
      <c r="T143" s="37"/>
      <c r="U143" s="37"/>
      <c r="V143" s="37"/>
      <c r="W143" s="37"/>
      <c r="X143" s="37"/>
      <c r="Y143" s="37"/>
      <c r="Z143" s="37"/>
      <c r="AA143" s="37"/>
      <c r="AB143" s="39"/>
      <c r="AC143" s="39"/>
      <c r="AE143" s="45" t="s">
        <v>44</v>
      </c>
      <c r="AF143" s="45"/>
      <c r="AG143" s="45"/>
      <c r="AH143" s="45"/>
      <c r="AI143" s="45"/>
      <c r="AJ143" s="45"/>
      <c r="AK143" s="45"/>
      <c r="AL143" s="45"/>
      <c r="AM143" s="45"/>
      <c r="AN143" s="45"/>
      <c r="AO143" s="45"/>
      <c r="AP143" s="45"/>
      <c r="AQ143" s="47"/>
      <c r="AR143" s="47"/>
      <c r="AT143" s="54" t="s">
        <v>44</v>
      </c>
      <c r="AU143" s="54"/>
      <c r="AV143" s="54"/>
      <c r="AW143" s="54"/>
      <c r="AX143" s="54"/>
      <c r="AY143" s="54"/>
      <c r="AZ143" s="54"/>
      <c r="BA143" s="54"/>
      <c r="BB143" s="54"/>
      <c r="BC143" s="54"/>
      <c r="BD143" s="54"/>
      <c r="BE143" s="54"/>
      <c r="BF143" s="54"/>
      <c r="BG143" s="54"/>
    </row>
    <row r="144" spans="1:59" x14ac:dyDescent="0.25">
      <c r="A144" s="28" t="s">
        <v>29</v>
      </c>
      <c r="B144" s="28"/>
      <c r="C144" s="28" t="s">
        <v>30</v>
      </c>
      <c r="D144" s="28"/>
      <c r="E144" s="28" t="s">
        <v>31</v>
      </c>
      <c r="F144" s="28"/>
      <c r="G144" s="28" t="s">
        <v>32</v>
      </c>
      <c r="H144" s="28"/>
      <c r="I144" s="28" t="s">
        <v>33</v>
      </c>
      <c r="J144" s="28"/>
      <c r="K144" s="28" t="s">
        <v>34</v>
      </c>
      <c r="L144" s="28"/>
      <c r="M144" s="28" t="s">
        <v>58</v>
      </c>
      <c r="N144" s="28"/>
      <c r="P144" s="38" t="s">
        <v>29</v>
      </c>
      <c r="Q144" s="38"/>
      <c r="R144" s="38" t="s">
        <v>30</v>
      </c>
      <c r="S144" s="38"/>
      <c r="T144" s="38" t="s">
        <v>31</v>
      </c>
      <c r="U144" s="38"/>
      <c r="V144" s="38" t="s">
        <v>32</v>
      </c>
      <c r="W144" s="38"/>
      <c r="X144" s="38" t="s">
        <v>33</v>
      </c>
      <c r="Y144" s="38"/>
      <c r="Z144" s="38" t="s">
        <v>34</v>
      </c>
      <c r="AA144" s="38"/>
      <c r="AB144" s="40" t="s">
        <v>58</v>
      </c>
      <c r="AC144" s="40"/>
      <c r="AE144" s="46" t="s">
        <v>29</v>
      </c>
      <c r="AF144" s="46"/>
      <c r="AG144" s="46" t="s">
        <v>30</v>
      </c>
      <c r="AH144" s="46"/>
      <c r="AI144" s="46" t="s">
        <v>31</v>
      </c>
      <c r="AJ144" s="46"/>
      <c r="AK144" s="46" t="s">
        <v>32</v>
      </c>
      <c r="AL144" s="46"/>
      <c r="AM144" s="46" t="s">
        <v>33</v>
      </c>
      <c r="AN144" s="46"/>
      <c r="AO144" s="46" t="s">
        <v>34</v>
      </c>
      <c r="AP144" s="46"/>
      <c r="AQ144" s="48" t="s">
        <v>58</v>
      </c>
      <c r="AR144" s="48"/>
      <c r="AT144" s="55" t="s">
        <v>29</v>
      </c>
      <c r="AU144" s="55"/>
      <c r="AV144" s="55" t="s">
        <v>30</v>
      </c>
      <c r="AW144" s="55"/>
      <c r="AX144" s="55" t="s">
        <v>31</v>
      </c>
      <c r="AY144" s="55"/>
      <c r="AZ144" s="55" t="s">
        <v>32</v>
      </c>
      <c r="BA144" s="55"/>
      <c r="BB144" s="55" t="s">
        <v>33</v>
      </c>
      <c r="BC144" s="55"/>
      <c r="BD144" s="55" t="s">
        <v>34</v>
      </c>
      <c r="BE144" s="55"/>
      <c r="BF144" s="55" t="s">
        <v>58</v>
      </c>
      <c r="BG144" s="55"/>
    </row>
    <row r="145" spans="1:59" x14ac:dyDescent="0.25">
      <c r="A145" s="27">
        <v>1</v>
      </c>
      <c r="B145" s="27"/>
      <c r="C145" s="31">
        <f>C4-M145</f>
        <v>150000</v>
      </c>
      <c r="D145" s="31"/>
      <c r="E145" s="31">
        <f>$C$4/60</f>
        <v>2500</v>
      </c>
      <c r="F145" s="31"/>
      <c r="G145" s="31">
        <f>C4*$E$4</f>
        <v>1562.5</v>
      </c>
      <c r="H145" s="31"/>
      <c r="I145" s="31">
        <f t="shared" ref="I145:I176" si="71">E145+G145</f>
        <v>4062.5</v>
      </c>
      <c r="J145" s="31"/>
      <c r="K145" s="31">
        <f t="shared" ref="K145:K176" si="72">C145-E145</f>
        <v>147500</v>
      </c>
      <c r="L145" s="31"/>
      <c r="M145" s="31">
        <f>0</f>
        <v>0</v>
      </c>
      <c r="N145" s="31"/>
      <c r="P145" s="37">
        <v>1</v>
      </c>
      <c r="Q145" s="37"/>
      <c r="R145" s="39">
        <f>C4-AB145</f>
        <v>150000</v>
      </c>
      <c r="S145" s="39"/>
      <c r="T145" s="39">
        <f>0</f>
        <v>0</v>
      </c>
      <c r="U145" s="39"/>
      <c r="V145" s="39">
        <f>E4*$E$4</f>
        <v>1.0850694444444444E-4</v>
      </c>
      <c r="W145" s="39"/>
      <c r="X145" s="39">
        <f>T145+V145</f>
        <v>1.0850694444444444E-4</v>
      </c>
      <c r="Y145" s="39"/>
      <c r="Z145" s="39">
        <f>R145-T145</f>
        <v>150000</v>
      </c>
      <c r="AA145" s="39"/>
      <c r="AB145" s="39">
        <f>0</f>
        <v>0</v>
      </c>
      <c r="AC145" s="39"/>
      <c r="AE145" s="45">
        <v>1</v>
      </c>
      <c r="AF145" s="45"/>
      <c r="AG145" s="47">
        <f>C4-AQ145</f>
        <v>150000</v>
      </c>
      <c r="AH145" s="47"/>
      <c r="AI145" s="47">
        <f>AM145-AK145</f>
        <v>963.54166666666697</v>
      </c>
      <c r="AJ145" s="47"/>
      <c r="AK145" s="47">
        <f>AG145*$E$4</f>
        <v>1562.5</v>
      </c>
      <c r="AL145" s="47"/>
      <c r="AM145" s="47">
        <f>($AG$145/60)*((1+$E$4)^AE145)</f>
        <v>2526.041666666667</v>
      </c>
      <c r="AN145" s="47"/>
      <c r="AO145" s="47">
        <f>AG145-AI145</f>
        <v>149036.45833333334</v>
      </c>
      <c r="AP145" s="47"/>
      <c r="AQ145" s="47">
        <f>0</f>
        <v>0</v>
      </c>
      <c r="AR145" s="47"/>
      <c r="AT145" s="54">
        <v>1</v>
      </c>
      <c r="AU145" s="54"/>
      <c r="AV145" s="56">
        <f>C4-BF145</f>
        <v>150000</v>
      </c>
      <c r="AW145" s="56"/>
      <c r="AX145" s="56">
        <f>BB145-AZ145</f>
        <v>1812.190733812366</v>
      </c>
      <c r="AY145" s="56"/>
      <c r="AZ145" s="56">
        <f>AV145*$E$4</f>
        <v>1562.5</v>
      </c>
      <c r="BA145" s="56"/>
      <c r="BB145" s="56">
        <f>$AV$145*($E$4/(1-((1+$E$4)^(-60))))</f>
        <v>3374.690733812366</v>
      </c>
      <c r="BC145" s="56"/>
      <c r="BD145" s="56">
        <f>AV145-AX145</f>
        <v>148187.80926618763</v>
      </c>
      <c r="BE145" s="56"/>
      <c r="BF145" s="56">
        <f>0</f>
        <v>0</v>
      </c>
      <c r="BG145" s="56"/>
    </row>
    <row r="146" spans="1:59" x14ac:dyDescent="0.25">
      <c r="A146" s="28">
        <v>2</v>
      </c>
      <c r="B146" s="28"/>
      <c r="C146" s="32">
        <f t="shared" ref="C146:C177" si="73">K145-M146</f>
        <v>147500</v>
      </c>
      <c r="D146" s="32"/>
      <c r="E146" s="32">
        <f t="shared" ref="E146:E204" si="74">$C$4/60</f>
        <v>2500</v>
      </c>
      <c r="F146" s="32"/>
      <c r="G146" s="32">
        <f t="shared" ref="G146:G177" si="75">C146*$E$4</f>
        <v>1536.4583333333333</v>
      </c>
      <c r="H146" s="32"/>
      <c r="I146" s="32">
        <f t="shared" si="71"/>
        <v>4036.458333333333</v>
      </c>
      <c r="J146" s="32"/>
      <c r="K146" s="32">
        <f t="shared" si="72"/>
        <v>145000</v>
      </c>
      <c r="L146" s="32"/>
      <c r="M146" s="32">
        <f>0</f>
        <v>0</v>
      </c>
      <c r="N146" s="32"/>
      <c r="P146" s="38">
        <v>2</v>
      </c>
      <c r="Q146" s="38"/>
      <c r="R146" s="40">
        <f>Z145-AB146</f>
        <v>150000</v>
      </c>
      <c r="S146" s="40"/>
      <c r="T146" s="40">
        <f>0</f>
        <v>0</v>
      </c>
      <c r="U146" s="40"/>
      <c r="V146" s="40">
        <f>R146*$E$4</f>
        <v>1562.5</v>
      </c>
      <c r="W146" s="40"/>
      <c r="X146" s="40">
        <f t="shared" ref="X146:X204" si="76">T146+V146</f>
        <v>1562.5</v>
      </c>
      <c r="Y146" s="40"/>
      <c r="Z146" s="40">
        <f t="shared" ref="Z146:Z204" si="77">R146-T146</f>
        <v>150000</v>
      </c>
      <c r="AA146" s="40"/>
      <c r="AB146" s="40">
        <f>0</f>
        <v>0</v>
      </c>
      <c r="AC146" s="40"/>
      <c r="AE146" s="46">
        <v>2</v>
      </c>
      <c r="AF146" s="46"/>
      <c r="AG146" s="48">
        <f>AO145-AQ146</f>
        <v>149036.45833333334</v>
      </c>
      <c r="AH146" s="48"/>
      <c r="AI146" s="48">
        <f t="shared" ref="AI146:AI204" si="78">AM146-AK146</f>
        <v>999.89149305555588</v>
      </c>
      <c r="AJ146" s="48"/>
      <c r="AK146" s="48">
        <f>AG146*$E$4</f>
        <v>1552.4631076388889</v>
      </c>
      <c r="AL146" s="48"/>
      <c r="AM146" s="48">
        <f t="shared" ref="AM146:AM204" si="79">($AG$145/60)*((1+$E$4)^AE146)</f>
        <v>2552.3546006944448</v>
      </c>
      <c r="AN146" s="48"/>
      <c r="AO146" s="48">
        <f t="shared" ref="AO146:AO204" si="80">AG146-AI146</f>
        <v>148036.56684027778</v>
      </c>
      <c r="AP146" s="48"/>
      <c r="AQ146" s="48">
        <f>0</f>
        <v>0</v>
      </c>
      <c r="AR146" s="48"/>
      <c r="AT146" s="55">
        <v>2</v>
      </c>
      <c r="AU146" s="55"/>
      <c r="AV146" s="57">
        <f>BD145-BF146</f>
        <v>148187.80926618763</v>
      </c>
      <c r="AW146" s="57"/>
      <c r="AX146" s="57">
        <f t="shared" ref="AX146:AX204" si="81">BB146-AZ146</f>
        <v>1831.0677206229116</v>
      </c>
      <c r="AY146" s="57"/>
      <c r="AZ146" s="57">
        <f>AV146*$E$4</f>
        <v>1543.6230131894545</v>
      </c>
      <c r="BA146" s="57"/>
      <c r="BB146" s="57">
        <f t="shared" ref="BB146:BB204" si="82">$AV$145*($E$4/(1-((1+$E$4)^(-60))))</f>
        <v>3374.690733812366</v>
      </c>
      <c r="BC146" s="57"/>
      <c r="BD146" s="57">
        <f t="shared" ref="BD146:BD204" si="83">AV146-AX146</f>
        <v>146356.74154556473</v>
      </c>
      <c r="BE146" s="57"/>
      <c r="BF146" s="57">
        <f>0</f>
        <v>0</v>
      </c>
      <c r="BG146" s="57"/>
    </row>
    <row r="147" spans="1:59" x14ac:dyDescent="0.25">
      <c r="A147" s="27">
        <v>3</v>
      </c>
      <c r="B147" s="27"/>
      <c r="C147" s="31">
        <f t="shared" si="73"/>
        <v>145000</v>
      </c>
      <c r="D147" s="31"/>
      <c r="E147" s="31">
        <f t="shared" si="74"/>
        <v>2500</v>
      </c>
      <c r="F147" s="31"/>
      <c r="G147" s="31">
        <f t="shared" si="75"/>
        <v>1510.4166666666665</v>
      </c>
      <c r="H147" s="31"/>
      <c r="I147" s="31">
        <f t="shared" si="71"/>
        <v>4010.4166666666665</v>
      </c>
      <c r="J147" s="31"/>
      <c r="K147" s="31">
        <f t="shared" si="72"/>
        <v>142500</v>
      </c>
      <c r="L147" s="31"/>
      <c r="M147" s="31">
        <f>0</f>
        <v>0</v>
      </c>
      <c r="N147" s="31"/>
      <c r="P147" s="37">
        <v>3</v>
      </c>
      <c r="Q147" s="37"/>
      <c r="R147" s="39">
        <f t="shared" ref="R147:R204" si="84">Z146-AB147</f>
        <v>150000</v>
      </c>
      <c r="S147" s="39"/>
      <c r="T147" s="39">
        <f>0</f>
        <v>0</v>
      </c>
      <c r="U147" s="39"/>
      <c r="V147" s="39">
        <f t="shared" ref="V147:V204" si="85">R147*$E$4</f>
        <v>1562.5</v>
      </c>
      <c r="W147" s="39"/>
      <c r="X147" s="39">
        <f t="shared" si="76"/>
        <v>1562.5</v>
      </c>
      <c r="Y147" s="39"/>
      <c r="Z147" s="39">
        <f t="shared" si="77"/>
        <v>150000</v>
      </c>
      <c r="AA147" s="39"/>
      <c r="AB147" s="39">
        <f>0</f>
        <v>0</v>
      </c>
      <c r="AC147" s="39"/>
      <c r="AE147" s="45">
        <v>3</v>
      </c>
      <c r="AF147" s="45"/>
      <c r="AG147" s="47">
        <f t="shared" ref="AG147:AG204" si="86">AO146-AQ147</f>
        <v>148036.56684027778</v>
      </c>
      <c r="AH147" s="47"/>
      <c r="AI147" s="47">
        <f t="shared" si="78"/>
        <v>1036.8940565321184</v>
      </c>
      <c r="AJ147" s="47"/>
      <c r="AK147" s="47">
        <f t="shared" ref="AK147:AK204" si="87">AG147*$E$4</f>
        <v>1542.0475712528935</v>
      </c>
      <c r="AL147" s="47"/>
      <c r="AM147" s="47">
        <f t="shared" si="79"/>
        <v>2578.9416277850119</v>
      </c>
      <c r="AN147" s="47"/>
      <c r="AO147" s="47">
        <f t="shared" si="80"/>
        <v>146999.67278374566</v>
      </c>
      <c r="AP147" s="47"/>
      <c r="AQ147" s="47">
        <f>0</f>
        <v>0</v>
      </c>
      <c r="AR147" s="47"/>
      <c r="AT147" s="54">
        <v>3</v>
      </c>
      <c r="AU147" s="54"/>
      <c r="AV147" s="56">
        <f t="shared" ref="AV147:AV204" si="88">BD146-BF147</f>
        <v>146356.74154556473</v>
      </c>
      <c r="AW147" s="56"/>
      <c r="AX147" s="56">
        <f t="shared" si="81"/>
        <v>1850.1413427127336</v>
      </c>
      <c r="AY147" s="56"/>
      <c r="AZ147" s="56">
        <f t="shared" ref="AZ147:AZ204" si="89">AV147*$E$4</f>
        <v>1524.5493910996324</v>
      </c>
      <c r="BA147" s="56"/>
      <c r="BB147" s="56">
        <f t="shared" si="82"/>
        <v>3374.690733812366</v>
      </c>
      <c r="BC147" s="56"/>
      <c r="BD147" s="56">
        <f t="shared" si="83"/>
        <v>144506.60020285199</v>
      </c>
      <c r="BE147" s="56"/>
      <c r="BF147" s="56">
        <f>0</f>
        <v>0</v>
      </c>
      <c r="BG147" s="56"/>
    </row>
    <row r="148" spans="1:59" x14ac:dyDescent="0.25">
      <c r="A148" s="28">
        <v>4</v>
      </c>
      <c r="B148" s="28"/>
      <c r="C148" s="32">
        <f t="shared" si="73"/>
        <v>142500</v>
      </c>
      <c r="D148" s="32"/>
      <c r="E148" s="32">
        <f t="shared" si="74"/>
        <v>2500</v>
      </c>
      <c r="F148" s="32"/>
      <c r="G148" s="32">
        <f t="shared" si="75"/>
        <v>1484.375</v>
      </c>
      <c r="H148" s="32"/>
      <c r="I148" s="32">
        <f t="shared" si="71"/>
        <v>3984.375</v>
      </c>
      <c r="J148" s="32"/>
      <c r="K148" s="32">
        <f t="shared" si="72"/>
        <v>140000</v>
      </c>
      <c r="L148" s="32"/>
      <c r="M148" s="32">
        <f>0</f>
        <v>0</v>
      </c>
      <c r="N148" s="32"/>
      <c r="P148" s="38">
        <v>4</v>
      </c>
      <c r="Q148" s="38"/>
      <c r="R148" s="40">
        <f t="shared" si="84"/>
        <v>150000</v>
      </c>
      <c r="S148" s="40"/>
      <c r="T148" s="40">
        <f>0</f>
        <v>0</v>
      </c>
      <c r="U148" s="40"/>
      <c r="V148" s="40">
        <f t="shared" si="85"/>
        <v>1562.5</v>
      </c>
      <c r="W148" s="40"/>
      <c r="X148" s="40">
        <f t="shared" si="76"/>
        <v>1562.5</v>
      </c>
      <c r="Y148" s="40"/>
      <c r="Z148" s="40">
        <f t="shared" si="77"/>
        <v>150000</v>
      </c>
      <c r="AA148" s="40"/>
      <c r="AB148" s="40">
        <f>0</f>
        <v>0</v>
      </c>
      <c r="AC148" s="40"/>
      <c r="AE148" s="46">
        <v>4</v>
      </c>
      <c r="AF148" s="46"/>
      <c r="AG148" s="48">
        <f t="shared" si="86"/>
        <v>146999.67278374566</v>
      </c>
      <c r="AH148" s="48"/>
      <c r="AI148" s="48">
        <f t="shared" si="78"/>
        <v>1074.5590115770888</v>
      </c>
      <c r="AJ148" s="48"/>
      <c r="AK148" s="48">
        <f t="shared" si="87"/>
        <v>1531.2465914973504</v>
      </c>
      <c r="AL148" s="48"/>
      <c r="AM148" s="48">
        <f t="shared" si="79"/>
        <v>2605.8056030744392</v>
      </c>
      <c r="AN148" s="48"/>
      <c r="AO148" s="48">
        <f t="shared" si="80"/>
        <v>145925.11377216858</v>
      </c>
      <c r="AP148" s="48"/>
      <c r="AQ148" s="48">
        <f>0</f>
        <v>0</v>
      </c>
      <c r="AR148" s="48"/>
      <c r="AT148" s="55">
        <v>4</v>
      </c>
      <c r="AU148" s="55"/>
      <c r="AV148" s="57">
        <f t="shared" si="88"/>
        <v>144506.60020285199</v>
      </c>
      <c r="AW148" s="57"/>
      <c r="AX148" s="57">
        <f t="shared" si="81"/>
        <v>1869.4136483659913</v>
      </c>
      <c r="AY148" s="57"/>
      <c r="AZ148" s="57">
        <f t="shared" si="89"/>
        <v>1505.2770854463747</v>
      </c>
      <c r="BA148" s="57"/>
      <c r="BB148" s="57">
        <f t="shared" si="82"/>
        <v>3374.690733812366</v>
      </c>
      <c r="BC148" s="57"/>
      <c r="BD148" s="57">
        <f t="shared" si="83"/>
        <v>142637.18655448599</v>
      </c>
      <c r="BE148" s="57"/>
      <c r="BF148" s="57">
        <f>0</f>
        <v>0</v>
      </c>
      <c r="BG148" s="57"/>
    </row>
    <row r="149" spans="1:59" x14ac:dyDescent="0.25">
      <c r="A149" s="27">
        <v>5</v>
      </c>
      <c r="B149" s="27"/>
      <c r="C149" s="31">
        <f t="shared" si="73"/>
        <v>140000</v>
      </c>
      <c r="D149" s="31"/>
      <c r="E149" s="31">
        <f t="shared" si="74"/>
        <v>2500</v>
      </c>
      <c r="F149" s="31"/>
      <c r="G149" s="31">
        <f t="shared" si="75"/>
        <v>1458.3333333333333</v>
      </c>
      <c r="H149" s="31"/>
      <c r="I149" s="31">
        <f t="shared" si="71"/>
        <v>3958.333333333333</v>
      </c>
      <c r="J149" s="31"/>
      <c r="K149" s="31">
        <f t="shared" si="72"/>
        <v>137500</v>
      </c>
      <c r="L149" s="31"/>
      <c r="M149" s="31">
        <f>0</f>
        <v>0</v>
      </c>
      <c r="N149" s="31"/>
      <c r="P149" s="37">
        <v>5</v>
      </c>
      <c r="Q149" s="37"/>
      <c r="R149" s="39">
        <f t="shared" si="84"/>
        <v>150000</v>
      </c>
      <c r="S149" s="39"/>
      <c r="T149" s="39">
        <f>0</f>
        <v>0</v>
      </c>
      <c r="U149" s="39"/>
      <c r="V149" s="39">
        <f t="shared" si="85"/>
        <v>1562.5</v>
      </c>
      <c r="W149" s="39"/>
      <c r="X149" s="39">
        <f t="shared" si="76"/>
        <v>1562.5</v>
      </c>
      <c r="Y149" s="39"/>
      <c r="Z149" s="39">
        <f t="shared" si="77"/>
        <v>150000</v>
      </c>
      <c r="AA149" s="39"/>
      <c r="AB149" s="39">
        <f>0</f>
        <v>0</v>
      </c>
      <c r="AC149" s="39"/>
      <c r="AE149" s="45">
        <v>5</v>
      </c>
      <c r="AF149" s="45"/>
      <c r="AG149" s="47">
        <f t="shared" si="86"/>
        <v>145925.11377216858</v>
      </c>
      <c r="AH149" s="47"/>
      <c r="AI149" s="47">
        <f t="shared" si="78"/>
        <v>1112.8961429797091</v>
      </c>
      <c r="AJ149" s="47"/>
      <c r="AK149" s="47">
        <f t="shared" si="87"/>
        <v>1520.0532684600894</v>
      </c>
      <c r="AL149" s="47"/>
      <c r="AM149" s="47">
        <f t="shared" si="79"/>
        <v>2632.9494114397985</v>
      </c>
      <c r="AN149" s="47"/>
      <c r="AO149" s="47">
        <f t="shared" si="80"/>
        <v>144812.21762918888</v>
      </c>
      <c r="AP149" s="47"/>
      <c r="AQ149" s="47">
        <f>0</f>
        <v>0</v>
      </c>
      <c r="AR149" s="47"/>
      <c r="AT149" s="54">
        <v>5</v>
      </c>
      <c r="AU149" s="54"/>
      <c r="AV149" s="56">
        <f t="shared" si="88"/>
        <v>142637.18655448599</v>
      </c>
      <c r="AW149" s="56"/>
      <c r="AX149" s="56">
        <f t="shared" si="81"/>
        <v>1888.8867072031371</v>
      </c>
      <c r="AY149" s="56"/>
      <c r="AZ149" s="56">
        <f t="shared" si="89"/>
        <v>1485.8040266092289</v>
      </c>
      <c r="BA149" s="56"/>
      <c r="BB149" s="56">
        <f t="shared" si="82"/>
        <v>3374.690733812366</v>
      </c>
      <c r="BC149" s="56"/>
      <c r="BD149" s="56">
        <f t="shared" si="83"/>
        <v>140748.29984728285</v>
      </c>
      <c r="BE149" s="56"/>
      <c r="BF149" s="56">
        <f>0</f>
        <v>0</v>
      </c>
      <c r="BG149" s="56"/>
    </row>
    <row r="150" spans="1:59" x14ac:dyDescent="0.25">
      <c r="A150" s="28">
        <v>6</v>
      </c>
      <c r="B150" s="28"/>
      <c r="C150" s="32">
        <f t="shared" si="73"/>
        <v>137500</v>
      </c>
      <c r="D150" s="32"/>
      <c r="E150" s="32">
        <f t="shared" si="74"/>
        <v>2500</v>
      </c>
      <c r="F150" s="32"/>
      <c r="G150" s="32">
        <f t="shared" si="75"/>
        <v>1432.2916666666665</v>
      </c>
      <c r="H150" s="32"/>
      <c r="I150" s="32">
        <f t="shared" si="71"/>
        <v>3932.2916666666665</v>
      </c>
      <c r="J150" s="32"/>
      <c r="K150" s="32">
        <f t="shared" si="72"/>
        <v>135000</v>
      </c>
      <c r="L150" s="32"/>
      <c r="M150" s="32">
        <f>0</f>
        <v>0</v>
      </c>
      <c r="N150" s="32"/>
      <c r="P150" s="38">
        <v>6</v>
      </c>
      <c r="Q150" s="38"/>
      <c r="R150" s="40">
        <f t="shared" si="84"/>
        <v>150000</v>
      </c>
      <c r="S150" s="40"/>
      <c r="T150" s="40">
        <f>0</f>
        <v>0</v>
      </c>
      <c r="U150" s="40"/>
      <c r="V150" s="40">
        <f t="shared" si="85"/>
        <v>1562.5</v>
      </c>
      <c r="W150" s="40"/>
      <c r="X150" s="40">
        <f t="shared" si="76"/>
        <v>1562.5</v>
      </c>
      <c r="Y150" s="40"/>
      <c r="Z150" s="40">
        <f t="shared" si="77"/>
        <v>150000</v>
      </c>
      <c r="AA150" s="40"/>
      <c r="AB150" s="40">
        <f>0</f>
        <v>0</v>
      </c>
      <c r="AC150" s="40"/>
      <c r="AE150" s="46">
        <v>6</v>
      </c>
      <c r="AF150" s="46"/>
      <c r="AG150" s="48">
        <f t="shared" si="86"/>
        <v>144812.21762918888</v>
      </c>
      <c r="AH150" s="48"/>
      <c r="AI150" s="48">
        <f t="shared" si="78"/>
        <v>1151.915367504912</v>
      </c>
      <c r="AJ150" s="48"/>
      <c r="AK150" s="48">
        <f t="shared" si="87"/>
        <v>1508.4606003040508</v>
      </c>
      <c r="AL150" s="48"/>
      <c r="AM150" s="48">
        <f t="shared" si="79"/>
        <v>2660.3759678089627</v>
      </c>
      <c r="AN150" s="48"/>
      <c r="AO150" s="48">
        <f t="shared" si="80"/>
        <v>143660.30226168397</v>
      </c>
      <c r="AP150" s="48"/>
      <c r="AQ150" s="48">
        <f>0</f>
        <v>0</v>
      </c>
      <c r="AR150" s="48"/>
      <c r="AT150" s="55">
        <v>6</v>
      </c>
      <c r="AU150" s="55"/>
      <c r="AV150" s="57">
        <f t="shared" si="88"/>
        <v>140748.29984728285</v>
      </c>
      <c r="AW150" s="57"/>
      <c r="AX150" s="57">
        <f t="shared" si="81"/>
        <v>1908.5626104031699</v>
      </c>
      <c r="AY150" s="57"/>
      <c r="AZ150" s="57">
        <f t="shared" si="89"/>
        <v>1466.1281234091962</v>
      </c>
      <c r="BA150" s="57"/>
      <c r="BB150" s="57">
        <f t="shared" si="82"/>
        <v>3374.690733812366</v>
      </c>
      <c r="BC150" s="57"/>
      <c r="BD150" s="57">
        <f t="shared" si="83"/>
        <v>138839.73723687968</v>
      </c>
      <c r="BE150" s="57"/>
      <c r="BF150" s="57">
        <f>0</f>
        <v>0</v>
      </c>
      <c r="BG150" s="57"/>
    </row>
    <row r="151" spans="1:59" x14ac:dyDescent="0.25">
      <c r="A151" s="27">
        <v>7</v>
      </c>
      <c r="B151" s="27"/>
      <c r="C151" s="31">
        <f t="shared" si="73"/>
        <v>135000</v>
      </c>
      <c r="D151" s="31"/>
      <c r="E151" s="31">
        <f t="shared" si="74"/>
        <v>2500</v>
      </c>
      <c r="F151" s="31"/>
      <c r="G151" s="31">
        <f t="shared" si="75"/>
        <v>1406.25</v>
      </c>
      <c r="H151" s="31"/>
      <c r="I151" s="31">
        <f t="shared" si="71"/>
        <v>3906.25</v>
      </c>
      <c r="J151" s="31"/>
      <c r="K151" s="31">
        <f t="shared" si="72"/>
        <v>132500</v>
      </c>
      <c r="L151" s="31"/>
      <c r="M151" s="31">
        <f>0</f>
        <v>0</v>
      </c>
      <c r="N151" s="31"/>
      <c r="P151" s="37">
        <v>7</v>
      </c>
      <c r="Q151" s="37"/>
      <c r="R151" s="39">
        <f t="shared" si="84"/>
        <v>150000</v>
      </c>
      <c r="S151" s="39"/>
      <c r="T151" s="39">
        <f>0</f>
        <v>0</v>
      </c>
      <c r="U151" s="39"/>
      <c r="V151" s="39">
        <f t="shared" si="85"/>
        <v>1562.5</v>
      </c>
      <c r="W151" s="39"/>
      <c r="X151" s="39">
        <f t="shared" si="76"/>
        <v>1562.5</v>
      </c>
      <c r="Y151" s="39"/>
      <c r="Z151" s="39">
        <f t="shared" si="77"/>
        <v>150000</v>
      </c>
      <c r="AA151" s="39"/>
      <c r="AB151" s="39">
        <f>0</f>
        <v>0</v>
      </c>
      <c r="AC151" s="39"/>
      <c r="AE151" s="45">
        <v>7</v>
      </c>
      <c r="AF151" s="45"/>
      <c r="AG151" s="47">
        <f t="shared" si="86"/>
        <v>143660.30226168397</v>
      </c>
      <c r="AH151" s="47"/>
      <c r="AI151" s="47">
        <f t="shared" si="78"/>
        <v>1191.6267355810985</v>
      </c>
      <c r="AJ151" s="47"/>
      <c r="AK151" s="47">
        <f t="shared" si="87"/>
        <v>1496.4614818925413</v>
      </c>
      <c r="AL151" s="47"/>
      <c r="AM151" s="47">
        <f t="shared" si="79"/>
        <v>2688.0882174736398</v>
      </c>
      <c r="AN151" s="47"/>
      <c r="AO151" s="47">
        <f t="shared" si="80"/>
        <v>142468.67552610289</v>
      </c>
      <c r="AP151" s="47"/>
      <c r="AQ151" s="47">
        <f>0</f>
        <v>0</v>
      </c>
      <c r="AR151" s="47"/>
      <c r="AT151" s="54">
        <v>7</v>
      </c>
      <c r="AU151" s="54"/>
      <c r="AV151" s="56">
        <f t="shared" si="88"/>
        <v>138839.73723687968</v>
      </c>
      <c r="AW151" s="56"/>
      <c r="AX151" s="56">
        <f t="shared" si="81"/>
        <v>1928.4434709282027</v>
      </c>
      <c r="AY151" s="56"/>
      <c r="AZ151" s="56">
        <f t="shared" si="89"/>
        <v>1446.2472628841633</v>
      </c>
      <c r="BA151" s="56"/>
      <c r="BB151" s="56">
        <f t="shared" si="82"/>
        <v>3374.690733812366</v>
      </c>
      <c r="BC151" s="56"/>
      <c r="BD151" s="56">
        <f t="shared" si="83"/>
        <v>136911.29376595147</v>
      </c>
      <c r="BE151" s="56"/>
      <c r="BF151" s="56">
        <f>0</f>
        <v>0</v>
      </c>
      <c r="BG151" s="56"/>
    </row>
    <row r="152" spans="1:59" x14ac:dyDescent="0.25">
      <c r="A152" s="28">
        <v>8</v>
      </c>
      <c r="B152" s="28"/>
      <c r="C152" s="32">
        <f t="shared" si="73"/>
        <v>132500</v>
      </c>
      <c r="D152" s="32"/>
      <c r="E152" s="32">
        <f t="shared" si="74"/>
        <v>2500</v>
      </c>
      <c r="F152" s="32"/>
      <c r="G152" s="32">
        <f t="shared" si="75"/>
        <v>1380.2083333333333</v>
      </c>
      <c r="H152" s="32"/>
      <c r="I152" s="32">
        <f t="shared" si="71"/>
        <v>3880.208333333333</v>
      </c>
      <c r="J152" s="32"/>
      <c r="K152" s="32">
        <f t="shared" si="72"/>
        <v>130000</v>
      </c>
      <c r="L152" s="32"/>
      <c r="M152" s="32">
        <f>0</f>
        <v>0</v>
      </c>
      <c r="N152" s="32"/>
      <c r="P152" s="38">
        <v>8</v>
      </c>
      <c r="Q152" s="38"/>
      <c r="R152" s="40">
        <f t="shared" si="84"/>
        <v>150000</v>
      </c>
      <c r="S152" s="40"/>
      <c r="T152" s="40">
        <f>0</f>
        <v>0</v>
      </c>
      <c r="U152" s="40"/>
      <c r="V152" s="40">
        <f t="shared" si="85"/>
        <v>1562.5</v>
      </c>
      <c r="W152" s="40"/>
      <c r="X152" s="40">
        <f t="shared" si="76"/>
        <v>1562.5</v>
      </c>
      <c r="Y152" s="40"/>
      <c r="Z152" s="40">
        <f t="shared" si="77"/>
        <v>150000</v>
      </c>
      <c r="AA152" s="40"/>
      <c r="AB152" s="40">
        <f>0</f>
        <v>0</v>
      </c>
      <c r="AC152" s="40"/>
      <c r="AE152" s="46">
        <v>8</v>
      </c>
      <c r="AF152" s="46"/>
      <c r="AG152" s="48">
        <f t="shared" si="86"/>
        <v>142468.67552610289</v>
      </c>
      <c r="AH152" s="48"/>
      <c r="AI152" s="48">
        <f t="shared" si="78"/>
        <v>1232.0404330087515</v>
      </c>
      <c r="AJ152" s="48"/>
      <c r="AK152" s="48">
        <f t="shared" si="87"/>
        <v>1484.048703396905</v>
      </c>
      <c r="AL152" s="48"/>
      <c r="AM152" s="48">
        <f t="shared" si="79"/>
        <v>2716.0891364056565</v>
      </c>
      <c r="AN152" s="48"/>
      <c r="AO152" s="48">
        <f t="shared" si="80"/>
        <v>141236.63509309414</v>
      </c>
      <c r="AP152" s="48"/>
      <c r="AQ152" s="48">
        <f>0</f>
        <v>0</v>
      </c>
      <c r="AR152" s="48"/>
      <c r="AT152" s="55">
        <v>8</v>
      </c>
      <c r="AU152" s="55"/>
      <c r="AV152" s="57">
        <f t="shared" si="88"/>
        <v>136911.29376595147</v>
      </c>
      <c r="AW152" s="57"/>
      <c r="AX152" s="57">
        <f t="shared" si="81"/>
        <v>1948.5314237503717</v>
      </c>
      <c r="AY152" s="57"/>
      <c r="AZ152" s="57">
        <f t="shared" si="89"/>
        <v>1426.1593100619943</v>
      </c>
      <c r="BA152" s="57"/>
      <c r="BB152" s="57">
        <f t="shared" si="82"/>
        <v>3374.690733812366</v>
      </c>
      <c r="BC152" s="57"/>
      <c r="BD152" s="57">
        <f t="shared" si="83"/>
        <v>134962.76234220111</v>
      </c>
      <c r="BE152" s="57"/>
      <c r="BF152" s="57">
        <f>0</f>
        <v>0</v>
      </c>
      <c r="BG152" s="57"/>
    </row>
    <row r="153" spans="1:59" x14ac:dyDescent="0.25">
      <c r="A153" s="27">
        <v>9</v>
      </c>
      <c r="B153" s="27"/>
      <c r="C153" s="31">
        <f t="shared" si="73"/>
        <v>130000</v>
      </c>
      <c r="D153" s="31"/>
      <c r="E153" s="31">
        <f t="shared" si="74"/>
        <v>2500</v>
      </c>
      <c r="F153" s="31"/>
      <c r="G153" s="31">
        <f t="shared" si="75"/>
        <v>1354.1666666666665</v>
      </c>
      <c r="H153" s="31"/>
      <c r="I153" s="31">
        <f t="shared" si="71"/>
        <v>3854.1666666666665</v>
      </c>
      <c r="J153" s="31"/>
      <c r="K153" s="31">
        <f t="shared" si="72"/>
        <v>127500</v>
      </c>
      <c r="L153" s="31"/>
      <c r="M153" s="31">
        <f>0</f>
        <v>0</v>
      </c>
      <c r="N153" s="31"/>
      <c r="P153" s="37">
        <v>9</v>
      </c>
      <c r="Q153" s="37"/>
      <c r="R153" s="39">
        <f t="shared" si="84"/>
        <v>150000</v>
      </c>
      <c r="S153" s="39"/>
      <c r="T153" s="39">
        <f>0</f>
        <v>0</v>
      </c>
      <c r="U153" s="39"/>
      <c r="V153" s="39">
        <f t="shared" si="85"/>
        <v>1562.5</v>
      </c>
      <c r="W153" s="39"/>
      <c r="X153" s="39">
        <f t="shared" si="76"/>
        <v>1562.5</v>
      </c>
      <c r="Y153" s="39"/>
      <c r="Z153" s="39">
        <f t="shared" si="77"/>
        <v>150000</v>
      </c>
      <c r="AA153" s="39"/>
      <c r="AB153" s="39">
        <f>0</f>
        <v>0</v>
      </c>
      <c r="AC153" s="39"/>
      <c r="AE153" s="45">
        <v>9</v>
      </c>
      <c r="AF153" s="45"/>
      <c r="AG153" s="47">
        <f t="shared" si="86"/>
        <v>141236.63509309414</v>
      </c>
      <c r="AH153" s="47"/>
      <c r="AI153" s="47">
        <f t="shared" si="78"/>
        <v>1273.1667826901519</v>
      </c>
      <c r="AJ153" s="47"/>
      <c r="AK153" s="47">
        <f t="shared" si="87"/>
        <v>1471.2149488863972</v>
      </c>
      <c r="AL153" s="47"/>
      <c r="AM153" s="47">
        <f t="shared" si="79"/>
        <v>2744.3817315765491</v>
      </c>
      <c r="AN153" s="47"/>
      <c r="AO153" s="47">
        <f t="shared" si="80"/>
        <v>139963.46831040399</v>
      </c>
      <c r="AP153" s="47"/>
      <c r="AQ153" s="47">
        <f>0</f>
        <v>0</v>
      </c>
      <c r="AR153" s="47"/>
      <c r="AT153" s="54">
        <v>9</v>
      </c>
      <c r="AU153" s="54"/>
      <c r="AV153" s="56">
        <f t="shared" si="88"/>
        <v>134962.76234220111</v>
      </c>
      <c r="AW153" s="56"/>
      <c r="AX153" s="56">
        <f t="shared" si="81"/>
        <v>1968.8286260811046</v>
      </c>
      <c r="AY153" s="56"/>
      <c r="AZ153" s="56">
        <f t="shared" si="89"/>
        <v>1405.8621077312614</v>
      </c>
      <c r="BA153" s="56"/>
      <c r="BB153" s="56">
        <f t="shared" si="82"/>
        <v>3374.690733812366</v>
      </c>
      <c r="BC153" s="56"/>
      <c r="BD153" s="56">
        <f t="shared" si="83"/>
        <v>132993.93371611999</v>
      </c>
      <c r="BE153" s="56"/>
      <c r="BF153" s="56">
        <f>0</f>
        <v>0</v>
      </c>
      <c r="BG153" s="56"/>
    </row>
    <row r="154" spans="1:59" x14ac:dyDescent="0.25">
      <c r="A154" s="28">
        <v>10</v>
      </c>
      <c r="B154" s="28"/>
      <c r="C154" s="32">
        <f t="shared" si="73"/>
        <v>127500</v>
      </c>
      <c r="D154" s="32"/>
      <c r="E154" s="32">
        <f t="shared" si="74"/>
        <v>2500</v>
      </c>
      <c r="F154" s="32"/>
      <c r="G154" s="32">
        <f t="shared" si="75"/>
        <v>1328.125</v>
      </c>
      <c r="H154" s="32"/>
      <c r="I154" s="32">
        <f t="shared" si="71"/>
        <v>3828.125</v>
      </c>
      <c r="J154" s="32"/>
      <c r="K154" s="32">
        <f t="shared" si="72"/>
        <v>125000</v>
      </c>
      <c r="L154" s="32"/>
      <c r="M154" s="32">
        <f>0</f>
        <v>0</v>
      </c>
      <c r="N154" s="32"/>
      <c r="P154" s="38">
        <v>10</v>
      </c>
      <c r="Q154" s="38"/>
      <c r="R154" s="40">
        <f t="shared" si="84"/>
        <v>150000</v>
      </c>
      <c r="S154" s="40"/>
      <c r="T154" s="40">
        <f>0</f>
        <v>0</v>
      </c>
      <c r="U154" s="40"/>
      <c r="V154" s="40">
        <f t="shared" si="85"/>
        <v>1562.5</v>
      </c>
      <c r="W154" s="40"/>
      <c r="X154" s="40">
        <f t="shared" si="76"/>
        <v>1562.5</v>
      </c>
      <c r="Y154" s="40"/>
      <c r="Z154" s="40">
        <f t="shared" si="77"/>
        <v>150000</v>
      </c>
      <c r="AA154" s="40"/>
      <c r="AB154" s="40">
        <f>0</f>
        <v>0</v>
      </c>
      <c r="AC154" s="40"/>
      <c r="AE154" s="46">
        <v>10</v>
      </c>
      <c r="AF154" s="46"/>
      <c r="AG154" s="48">
        <f t="shared" si="86"/>
        <v>139963.46831040399</v>
      </c>
      <c r="AH154" s="48"/>
      <c r="AI154" s="48">
        <f t="shared" si="78"/>
        <v>1315.0162463804297</v>
      </c>
      <c r="AJ154" s="48"/>
      <c r="AK154" s="48">
        <f t="shared" si="87"/>
        <v>1457.9527949000415</v>
      </c>
      <c r="AL154" s="48"/>
      <c r="AM154" s="48">
        <f t="shared" si="79"/>
        <v>2772.9690412804712</v>
      </c>
      <c r="AN154" s="48"/>
      <c r="AO154" s="48">
        <f t="shared" si="80"/>
        <v>138648.45206402356</v>
      </c>
      <c r="AP154" s="48"/>
      <c r="AQ154" s="48">
        <f>0</f>
        <v>0</v>
      </c>
      <c r="AR154" s="48"/>
      <c r="AT154" s="55">
        <v>10</v>
      </c>
      <c r="AU154" s="55"/>
      <c r="AV154" s="57">
        <f t="shared" si="88"/>
        <v>132993.93371611999</v>
      </c>
      <c r="AW154" s="57"/>
      <c r="AX154" s="57">
        <f t="shared" si="81"/>
        <v>1989.3372576027828</v>
      </c>
      <c r="AY154" s="57"/>
      <c r="AZ154" s="57">
        <f t="shared" si="89"/>
        <v>1385.3534762095833</v>
      </c>
      <c r="BA154" s="57"/>
      <c r="BB154" s="57">
        <f t="shared" si="82"/>
        <v>3374.690733812366</v>
      </c>
      <c r="BC154" s="57"/>
      <c r="BD154" s="57">
        <f t="shared" si="83"/>
        <v>131004.59645851722</v>
      </c>
      <c r="BE154" s="57"/>
      <c r="BF154" s="57">
        <f>0</f>
        <v>0</v>
      </c>
      <c r="BG154" s="57"/>
    </row>
    <row r="155" spans="1:59" x14ac:dyDescent="0.25">
      <c r="A155" s="27">
        <v>11</v>
      </c>
      <c r="B155" s="27"/>
      <c r="C155" s="31">
        <f t="shared" si="73"/>
        <v>125000</v>
      </c>
      <c r="D155" s="31"/>
      <c r="E155" s="31">
        <f t="shared" si="74"/>
        <v>2500</v>
      </c>
      <c r="F155" s="31"/>
      <c r="G155" s="31">
        <f t="shared" si="75"/>
        <v>1302.0833333333333</v>
      </c>
      <c r="H155" s="31"/>
      <c r="I155" s="31">
        <f t="shared" si="71"/>
        <v>3802.083333333333</v>
      </c>
      <c r="J155" s="31"/>
      <c r="K155" s="31">
        <f t="shared" si="72"/>
        <v>122500</v>
      </c>
      <c r="L155" s="31"/>
      <c r="M155" s="31">
        <f>0</f>
        <v>0</v>
      </c>
      <c r="N155" s="31"/>
      <c r="P155" s="37">
        <v>11</v>
      </c>
      <c r="Q155" s="37"/>
      <c r="R155" s="39">
        <f t="shared" si="84"/>
        <v>150000</v>
      </c>
      <c r="S155" s="39"/>
      <c r="T155" s="39">
        <f>0</f>
        <v>0</v>
      </c>
      <c r="U155" s="39"/>
      <c r="V155" s="39">
        <f t="shared" si="85"/>
        <v>1562.5</v>
      </c>
      <c r="W155" s="39"/>
      <c r="X155" s="39">
        <f t="shared" si="76"/>
        <v>1562.5</v>
      </c>
      <c r="Y155" s="39"/>
      <c r="Z155" s="39">
        <f t="shared" si="77"/>
        <v>150000</v>
      </c>
      <c r="AA155" s="39"/>
      <c r="AB155" s="39">
        <f>0</f>
        <v>0</v>
      </c>
      <c r="AC155" s="39"/>
      <c r="AE155" s="45">
        <v>11</v>
      </c>
      <c r="AF155" s="45"/>
      <c r="AG155" s="47">
        <f t="shared" si="86"/>
        <v>138648.45206402356</v>
      </c>
      <c r="AH155" s="47"/>
      <c r="AI155" s="47">
        <f t="shared" si="78"/>
        <v>1357.5994264602309</v>
      </c>
      <c r="AJ155" s="47"/>
      <c r="AK155" s="47">
        <f t="shared" si="87"/>
        <v>1444.2547090002454</v>
      </c>
      <c r="AL155" s="47"/>
      <c r="AM155" s="47">
        <f t="shared" si="79"/>
        <v>2801.8541354604763</v>
      </c>
      <c r="AN155" s="47"/>
      <c r="AO155" s="47">
        <f t="shared" si="80"/>
        <v>137290.85263756334</v>
      </c>
      <c r="AP155" s="47"/>
      <c r="AQ155" s="47">
        <f>0</f>
        <v>0</v>
      </c>
      <c r="AR155" s="47"/>
      <c r="AT155" s="54">
        <v>11</v>
      </c>
      <c r="AU155" s="54"/>
      <c r="AV155" s="56">
        <f t="shared" si="88"/>
        <v>131004.59645851722</v>
      </c>
      <c r="AW155" s="56"/>
      <c r="AX155" s="56">
        <f t="shared" si="81"/>
        <v>2010.0595207028118</v>
      </c>
      <c r="AY155" s="56"/>
      <c r="AZ155" s="56">
        <f t="shared" si="89"/>
        <v>1364.6312131095542</v>
      </c>
      <c r="BA155" s="56"/>
      <c r="BB155" s="56">
        <f t="shared" si="82"/>
        <v>3374.690733812366</v>
      </c>
      <c r="BC155" s="56"/>
      <c r="BD155" s="56">
        <f t="shared" si="83"/>
        <v>128994.53693781441</v>
      </c>
      <c r="BE155" s="56"/>
      <c r="BF155" s="56">
        <f>0</f>
        <v>0</v>
      </c>
      <c r="BG155" s="56"/>
    </row>
    <row r="156" spans="1:59" x14ac:dyDescent="0.25">
      <c r="A156" s="28">
        <v>12</v>
      </c>
      <c r="B156" s="28"/>
      <c r="C156" s="32">
        <f t="shared" si="73"/>
        <v>122500</v>
      </c>
      <c r="D156" s="32"/>
      <c r="E156" s="32">
        <f t="shared" si="74"/>
        <v>2500</v>
      </c>
      <c r="F156" s="32"/>
      <c r="G156" s="32">
        <f t="shared" si="75"/>
        <v>1276.0416666666665</v>
      </c>
      <c r="H156" s="32"/>
      <c r="I156" s="32">
        <f t="shared" si="71"/>
        <v>3776.0416666666665</v>
      </c>
      <c r="J156" s="32"/>
      <c r="K156" s="32">
        <f t="shared" si="72"/>
        <v>120000</v>
      </c>
      <c r="L156" s="32"/>
      <c r="M156" s="32">
        <f>0</f>
        <v>0</v>
      </c>
      <c r="N156" s="32"/>
      <c r="P156" s="38">
        <v>12</v>
      </c>
      <c r="Q156" s="38"/>
      <c r="R156" s="40">
        <f t="shared" si="84"/>
        <v>150000</v>
      </c>
      <c r="S156" s="40"/>
      <c r="T156" s="40">
        <f>0</f>
        <v>0</v>
      </c>
      <c r="U156" s="40"/>
      <c r="V156" s="40">
        <f t="shared" si="85"/>
        <v>1562.5</v>
      </c>
      <c r="W156" s="40"/>
      <c r="X156" s="40">
        <f t="shared" si="76"/>
        <v>1562.5</v>
      </c>
      <c r="Y156" s="40"/>
      <c r="Z156" s="40">
        <f t="shared" si="77"/>
        <v>150000</v>
      </c>
      <c r="AA156" s="40"/>
      <c r="AB156" s="40">
        <f>0</f>
        <v>0</v>
      </c>
      <c r="AC156" s="40"/>
      <c r="AE156" s="46">
        <v>12</v>
      </c>
      <c r="AF156" s="46"/>
      <c r="AG156" s="48">
        <f t="shared" si="86"/>
        <v>137290.85263756334</v>
      </c>
      <c r="AH156" s="48"/>
      <c r="AI156" s="48">
        <f t="shared" si="78"/>
        <v>1400.9270677302384</v>
      </c>
      <c r="AJ156" s="48"/>
      <c r="AK156" s="48">
        <f t="shared" si="87"/>
        <v>1430.1130483079514</v>
      </c>
      <c r="AL156" s="48"/>
      <c r="AM156" s="48">
        <f t="shared" si="79"/>
        <v>2831.0401160381898</v>
      </c>
      <c r="AN156" s="48"/>
      <c r="AO156" s="48">
        <f t="shared" si="80"/>
        <v>135889.92556983311</v>
      </c>
      <c r="AP156" s="48"/>
      <c r="AQ156" s="48">
        <f>0</f>
        <v>0</v>
      </c>
      <c r="AR156" s="48"/>
      <c r="AT156" s="55">
        <v>12</v>
      </c>
      <c r="AU156" s="55"/>
      <c r="AV156" s="57">
        <f t="shared" si="88"/>
        <v>128994.53693781441</v>
      </c>
      <c r="AW156" s="57"/>
      <c r="AX156" s="57">
        <f t="shared" si="81"/>
        <v>2030.9976407101326</v>
      </c>
      <c r="AY156" s="57"/>
      <c r="AZ156" s="57">
        <f t="shared" si="89"/>
        <v>1343.6930931022334</v>
      </c>
      <c r="BA156" s="57"/>
      <c r="BB156" s="57">
        <f t="shared" si="82"/>
        <v>3374.690733812366</v>
      </c>
      <c r="BC156" s="57"/>
      <c r="BD156" s="57">
        <f t="shared" si="83"/>
        <v>126963.53929710427</v>
      </c>
      <c r="BE156" s="57"/>
      <c r="BF156" s="57">
        <f>0</f>
        <v>0</v>
      </c>
      <c r="BG156" s="57"/>
    </row>
    <row r="157" spans="1:59" x14ac:dyDescent="0.25">
      <c r="A157" s="27">
        <v>13</v>
      </c>
      <c r="B157" s="27"/>
      <c r="C157" s="31">
        <f t="shared" si="73"/>
        <v>120000</v>
      </c>
      <c r="D157" s="31"/>
      <c r="E157" s="31">
        <f t="shared" si="74"/>
        <v>2500</v>
      </c>
      <c r="F157" s="31"/>
      <c r="G157" s="31">
        <f t="shared" si="75"/>
        <v>1250</v>
      </c>
      <c r="H157" s="31"/>
      <c r="I157" s="31">
        <f t="shared" si="71"/>
        <v>3750</v>
      </c>
      <c r="J157" s="31"/>
      <c r="K157" s="31">
        <f t="shared" si="72"/>
        <v>117500</v>
      </c>
      <c r="L157" s="31"/>
      <c r="M157" s="31">
        <f>0</f>
        <v>0</v>
      </c>
      <c r="N157" s="31"/>
      <c r="P157" s="37">
        <v>13</v>
      </c>
      <c r="Q157" s="37"/>
      <c r="R157" s="39">
        <f t="shared" si="84"/>
        <v>150000</v>
      </c>
      <c r="S157" s="39"/>
      <c r="T157" s="39">
        <f>0</f>
        <v>0</v>
      </c>
      <c r="U157" s="39"/>
      <c r="V157" s="39">
        <f t="shared" si="85"/>
        <v>1562.5</v>
      </c>
      <c r="W157" s="39"/>
      <c r="X157" s="39">
        <f t="shared" si="76"/>
        <v>1562.5</v>
      </c>
      <c r="Y157" s="39"/>
      <c r="Z157" s="39">
        <f t="shared" si="77"/>
        <v>150000</v>
      </c>
      <c r="AA157" s="39"/>
      <c r="AB157" s="39">
        <f>0</f>
        <v>0</v>
      </c>
      <c r="AC157" s="39"/>
      <c r="AE157" s="45">
        <v>13</v>
      </c>
      <c r="AF157" s="45"/>
      <c r="AG157" s="47">
        <f t="shared" si="86"/>
        <v>135889.92556983311</v>
      </c>
      <c r="AH157" s="47"/>
      <c r="AI157" s="47">
        <f t="shared" si="78"/>
        <v>1445.0100592278268</v>
      </c>
      <c r="AJ157" s="47"/>
      <c r="AK157" s="47">
        <f t="shared" si="87"/>
        <v>1415.5200580190949</v>
      </c>
      <c r="AL157" s="47"/>
      <c r="AM157" s="47">
        <f t="shared" si="79"/>
        <v>2860.5301172469217</v>
      </c>
      <c r="AN157" s="47"/>
      <c r="AO157" s="47">
        <f t="shared" si="80"/>
        <v>134444.91551060529</v>
      </c>
      <c r="AP157" s="47"/>
      <c r="AQ157" s="47">
        <f>0</f>
        <v>0</v>
      </c>
      <c r="AR157" s="47"/>
      <c r="AT157" s="54">
        <v>13</v>
      </c>
      <c r="AU157" s="54"/>
      <c r="AV157" s="56">
        <f t="shared" si="88"/>
        <v>126963.53929710427</v>
      </c>
      <c r="AW157" s="56"/>
      <c r="AX157" s="56">
        <f t="shared" si="81"/>
        <v>2052.1538661341965</v>
      </c>
      <c r="AY157" s="56"/>
      <c r="AZ157" s="56">
        <f t="shared" si="89"/>
        <v>1322.5368676781695</v>
      </c>
      <c r="BA157" s="56"/>
      <c r="BB157" s="56">
        <f t="shared" si="82"/>
        <v>3374.690733812366</v>
      </c>
      <c r="BC157" s="56"/>
      <c r="BD157" s="56">
        <f t="shared" si="83"/>
        <v>124911.38543097008</v>
      </c>
      <c r="BE157" s="56"/>
      <c r="BF157" s="56">
        <f>0</f>
        <v>0</v>
      </c>
      <c r="BG157" s="56"/>
    </row>
    <row r="158" spans="1:59" x14ac:dyDescent="0.25">
      <c r="A158" s="28">
        <v>14</v>
      </c>
      <c r="B158" s="28"/>
      <c r="C158" s="32">
        <f t="shared" si="73"/>
        <v>117500</v>
      </c>
      <c r="D158" s="32"/>
      <c r="E158" s="32">
        <f t="shared" si="74"/>
        <v>2500</v>
      </c>
      <c r="F158" s="32"/>
      <c r="G158" s="32">
        <f t="shared" si="75"/>
        <v>1223.9583333333333</v>
      </c>
      <c r="H158" s="32"/>
      <c r="I158" s="32">
        <f t="shared" si="71"/>
        <v>3723.958333333333</v>
      </c>
      <c r="J158" s="32"/>
      <c r="K158" s="32">
        <f t="shared" si="72"/>
        <v>115000</v>
      </c>
      <c r="L158" s="32"/>
      <c r="M158" s="32">
        <f>0</f>
        <v>0</v>
      </c>
      <c r="N158" s="32"/>
      <c r="P158" s="38">
        <v>14</v>
      </c>
      <c r="Q158" s="38"/>
      <c r="R158" s="40">
        <f t="shared" si="84"/>
        <v>150000</v>
      </c>
      <c r="S158" s="40"/>
      <c r="T158" s="40">
        <f>0</f>
        <v>0</v>
      </c>
      <c r="U158" s="40"/>
      <c r="V158" s="40">
        <f t="shared" si="85"/>
        <v>1562.5</v>
      </c>
      <c r="W158" s="40"/>
      <c r="X158" s="40">
        <f t="shared" si="76"/>
        <v>1562.5</v>
      </c>
      <c r="Y158" s="40"/>
      <c r="Z158" s="40">
        <f t="shared" si="77"/>
        <v>150000</v>
      </c>
      <c r="AA158" s="40"/>
      <c r="AB158" s="40">
        <f>0</f>
        <v>0</v>
      </c>
      <c r="AC158" s="40"/>
      <c r="AE158" s="46">
        <v>14</v>
      </c>
      <c r="AF158" s="46"/>
      <c r="AG158" s="48">
        <f t="shared" si="86"/>
        <v>134444.91551060529</v>
      </c>
      <c r="AH158" s="48"/>
      <c r="AI158" s="48">
        <f t="shared" si="78"/>
        <v>1489.859436066105</v>
      </c>
      <c r="AJ158" s="48"/>
      <c r="AK158" s="48">
        <f t="shared" si="87"/>
        <v>1400.4678699021383</v>
      </c>
      <c r="AL158" s="48"/>
      <c r="AM158" s="48">
        <f t="shared" si="79"/>
        <v>2890.3273059682433</v>
      </c>
      <c r="AN158" s="48"/>
      <c r="AO158" s="48">
        <f t="shared" si="80"/>
        <v>132955.0560745392</v>
      </c>
      <c r="AP158" s="48"/>
      <c r="AQ158" s="48">
        <f>0</f>
        <v>0</v>
      </c>
      <c r="AR158" s="48"/>
      <c r="AT158" s="55">
        <v>14</v>
      </c>
      <c r="AU158" s="55"/>
      <c r="AV158" s="57">
        <f t="shared" si="88"/>
        <v>124911.38543097008</v>
      </c>
      <c r="AW158" s="57"/>
      <c r="AX158" s="57">
        <f t="shared" si="81"/>
        <v>2073.5304689064278</v>
      </c>
      <c r="AY158" s="57"/>
      <c r="AZ158" s="57">
        <f t="shared" si="89"/>
        <v>1301.1602649059382</v>
      </c>
      <c r="BA158" s="57"/>
      <c r="BB158" s="57">
        <f t="shared" si="82"/>
        <v>3374.690733812366</v>
      </c>
      <c r="BC158" s="57"/>
      <c r="BD158" s="57">
        <f t="shared" si="83"/>
        <v>122837.85496206366</v>
      </c>
      <c r="BE158" s="57"/>
      <c r="BF158" s="57">
        <f>0</f>
        <v>0</v>
      </c>
      <c r="BG158" s="57"/>
    </row>
    <row r="159" spans="1:59" x14ac:dyDescent="0.25">
      <c r="A159" s="27">
        <v>15</v>
      </c>
      <c r="B159" s="27"/>
      <c r="C159" s="31">
        <f t="shared" si="73"/>
        <v>115000</v>
      </c>
      <c r="D159" s="31"/>
      <c r="E159" s="31">
        <f t="shared" si="74"/>
        <v>2500</v>
      </c>
      <c r="F159" s="31"/>
      <c r="G159" s="31">
        <f t="shared" si="75"/>
        <v>1197.9166666666665</v>
      </c>
      <c r="H159" s="31"/>
      <c r="I159" s="31">
        <f t="shared" si="71"/>
        <v>3697.9166666666665</v>
      </c>
      <c r="J159" s="31"/>
      <c r="K159" s="31">
        <f t="shared" si="72"/>
        <v>112500</v>
      </c>
      <c r="L159" s="31"/>
      <c r="M159" s="31">
        <f>0</f>
        <v>0</v>
      </c>
      <c r="N159" s="31"/>
      <c r="P159" s="37">
        <v>15</v>
      </c>
      <c r="Q159" s="37"/>
      <c r="R159" s="39">
        <f t="shared" si="84"/>
        <v>150000</v>
      </c>
      <c r="S159" s="39"/>
      <c r="T159" s="39">
        <f>0</f>
        <v>0</v>
      </c>
      <c r="U159" s="39"/>
      <c r="V159" s="39">
        <f t="shared" si="85"/>
        <v>1562.5</v>
      </c>
      <c r="W159" s="39"/>
      <c r="X159" s="39">
        <f t="shared" si="76"/>
        <v>1562.5</v>
      </c>
      <c r="Y159" s="39"/>
      <c r="Z159" s="39">
        <f t="shared" si="77"/>
        <v>150000</v>
      </c>
      <c r="AA159" s="39"/>
      <c r="AB159" s="39">
        <f>0</f>
        <v>0</v>
      </c>
      <c r="AC159" s="39"/>
      <c r="AE159" s="45">
        <v>15</v>
      </c>
      <c r="AF159" s="45"/>
      <c r="AG159" s="47">
        <f t="shared" si="86"/>
        <v>132955.0560745392</v>
      </c>
      <c r="AH159" s="47"/>
      <c r="AI159" s="47">
        <f t="shared" si="78"/>
        <v>1535.4863812956298</v>
      </c>
      <c r="AJ159" s="47"/>
      <c r="AK159" s="47">
        <f t="shared" si="87"/>
        <v>1384.9485007764499</v>
      </c>
      <c r="AL159" s="47"/>
      <c r="AM159" s="47">
        <f t="shared" si="79"/>
        <v>2920.4348820720797</v>
      </c>
      <c r="AN159" s="47"/>
      <c r="AO159" s="47">
        <f t="shared" si="80"/>
        <v>131419.56969324357</v>
      </c>
      <c r="AP159" s="47"/>
      <c r="AQ159" s="47">
        <f>0</f>
        <v>0</v>
      </c>
      <c r="AR159" s="47"/>
      <c r="AT159" s="54">
        <v>15</v>
      </c>
      <c r="AU159" s="54"/>
      <c r="AV159" s="56">
        <f t="shared" si="88"/>
        <v>122837.85496206366</v>
      </c>
      <c r="AW159" s="56"/>
      <c r="AX159" s="56">
        <f t="shared" si="81"/>
        <v>2095.1297446242029</v>
      </c>
      <c r="AY159" s="56"/>
      <c r="AZ159" s="56">
        <f t="shared" si="89"/>
        <v>1279.5609891881631</v>
      </c>
      <c r="BA159" s="56"/>
      <c r="BB159" s="56">
        <f t="shared" si="82"/>
        <v>3374.690733812366</v>
      </c>
      <c r="BC159" s="56"/>
      <c r="BD159" s="56">
        <f t="shared" si="83"/>
        <v>120742.72521743945</v>
      </c>
      <c r="BE159" s="56"/>
      <c r="BF159" s="56">
        <f>0</f>
        <v>0</v>
      </c>
      <c r="BG159" s="56"/>
    </row>
    <row r="160" spans="1:59" x14ac:dyDescent="0.25">
      <c r="A160" s="28">
        <v>16</v>
      </c>
      <c r="B160" s="28"/>
      <c r="C160" s="32">
        <f t="shared" si="73"/>
        <v>112500</v>
      </c>
      <c r="D160" s="32"/>
      <c r="E160" s="32">
        <f t="shared" si="74"/>
        <v>2500</v>
      </c>
      <c r="F160" s="32"/>
      <c r="G160" s="32">
        <f t="shared" si="75"/>
        <v>1171.875</v>
      </c>
      <c r="H160" s="32"/>
      <c r="I160" s="32">
        <f t="shared" si="71"/>
        <v>3671.875</v>
      </c>
      <c r="J160" s="32"/>
      <c r="K160" s="32">
        <f t="shared" si="72"/>
        <v>110000</v>
      </c>
      <c r="L160" s="32"/>
      <c r="M160" s="32">
        <f>0</f>
        <v>0</v>
      </c>
      <c r="N160" s="32"/>
      <c r="P160" s="38">
        <v>16</v>
      </c>
      <c r="Q160" s="38"/>
      <c r="R160" s="40">
        <f t="shared" si="84"/>
        <v>150000</v>
      </c>
      <c r="S160" s="40"/>
      <c r="T160" s="40">
        <f>0</f>
        <v>0</v>
      </c>
      <c r="U160" s="40"/>
      <c r="V160" s="40">
        <f t="shared" si="85"/>
        <v>1562.5</v>
      </c>
      <c r="W160" s="40"/>
      <c r="X160" s="40">
        <f t="shared" si="76"/>
        <v>1562.5</v>
      </c>
      <c r="Y160" s="40"/>
      <c r="Z160" s="40">
        <f t="shared" si="77"/>
        <v>150000</v>
      </c>
      <c r="AA160" s="40"/>
      <c r="AB160" s="40">
        <f>0</f>
        <v>0</v>
      </c>
      <c r="AC160" s="40"/>
      <c r="AE160" s="46">
        <v>16</v>
      </c>
      <c r="AF160" s="46"/>
      <c r="AG160" s="48">
        <f t="shared" si="86"/>
        <v>131419.56969324357</v>
      </c>
      <c r="AH160" s="48"/>
      <c r="AI160" s="48">
        <f t="shared" si="78"/>
        <v>1581.9022277890435</v>
      </c>
      <c r="AJ160" s="48"/>
      <c r="AK160" s="48">
        <f t="shared" si="87"/>
        <v>1368.953850971287</v>
      </c>
      <c r="AL160" s="48"/>
      <c r="AM160" s="48">
        <f t="shared" si="79"/>
        <v>2950.8560787603305</v>
      </c>
      <c r="AN160" s="48"/>
      <c r="AO160" s="48">
        <f t="shared" si="80"/>
        <v>129837.66746545452</v>
      </c>
      <c r="AP160" s="48"/>
      <c r="AQ160" s="48">
        <f>0</f>
        <v>0</v>
      </c>
      <c r="AR160" s="48"/>
      <c r="AT160" s="55">
        <v>16</v>
      </c>
      <c r="AU160" s="55"/>
      <c r="AV160" s="57">
        <f t="shared" si="88"/>
        <v>120742.72521743945</v>
      </c>
      <c r="AW160" s="57"/>
      <c r="AX160" s="57">
        <f t="shared" si="81"/>
        <v>2116.9540127973719</v>
      </c>
      <c r="AY160" s="57"/>
      <c r="AZ160" s="57">
        <f t="shared" si="89"/>
        <v>1257.7367210149941</v>
      </c>
      <c r="BA160" s="57"/>
      <c r="BB160" s="57">
        <f t="shared" si="82"/>
        <v>3374.690733812366</v>
      </c>
      <c r="BC160" s="57"/>
      <c r="BD160" s="57">
        <f t="shared" si="83"/>
        <v>118625.77120464208</v>
      </c>
      <c r="BE160" s="57"/>
      <c r="BF160" s="57">
        <f>0</f>
        <v>0</v>
      </c>
      <c r="BG160" s="57"/>
    </row>
    <row r="161" spans="1:59" x14ac:dyDescent="0.25">
      <c r="A161" s="27">
        <v>17</v>
      </c>
      <c r="B161" s="27"/>
      <c r="C161" s="31">
        <f t="shared" si="73"/>
        <v>110000</v>
      </c>
      <c r="D161" s="31"/>
      <c r="E161" s="31">
        <f t="shared" si="74"/>
        <v>2500</v>
      </c>
      <c r="F161" s="31"/>
      <c r="G161" s="31">
        <f t="shared" si="75"/>
        <v>1145.8333333333333</v>
      </c>
      <c r="H161" s="31"/>
      <c r="I161" s="31">
        <f t="shared" si="71"/>
        <v>3645.833333333333</v>
      </c>
      <c r="J161" s="31"/>
      <c r="K161" s="31">
        <f t="shared" si="72"/>
        <v>107500</v>
      </c>
      <c r="L161" s="31"/>
      <c r="M161" s="31">
        <f>0</f>
        <v>0</v>
      </c>
      <c r="N161" s="31"/>
      <c r="P161" s="37">
        <v>17</v>
      </c>
      <c r="Q161" s="37"/>
      <c r="R161" s="39">
        <f t="shared" si="84"/>
        <v>150000</v>
      </c>
      <c r="S161" s="39"/>
      <c r="T161" s="39">
        <f>0</f>
        <v>0</v>
      </c>
      <c r="U161" s="39"/>
      <c r="V161" s="39">
        <f t="shared" si="85"/>
        <v>1562.5</v>
      </c>
      <c r="W161" s="39"/>
      <c r="X161" s="39">
        <f t="shared" si="76"/>
        <v>1562.5</v>
      </c>
      <c r="Y161" s="39"/>
      <c r="Z161" s="39">
        <f t="shared" si="77"/>
        <v>150000</v>
      </c>
      <c r="AA161" s="39"/>
      <c r="AB161" s="39">
        <f>0</f>
        <v>0</v>
      </c>
      <c r="AC161" s="39"/>
      <c r="AE161" s="45">
        <v>17</v>
      </c>
      <c r="AF161" s="45"/>
      <c r="AG161" s="47">
        <f t="shared" si="86"/>
        <v>129837.66746545452</v>
      </c>
      <c r="AH161" s="47"/>
      <c r="AI161" s="47">
        <f t="shared" si="78"/>
        <v>1629.1184601489326</v>
      </c>
      <c r="AJ161" s="47"/>
      <c r="AK161" s="47">
        <f t="shared" si="87"/>
        <v>1352.4757027651513</v>
      </c>
      <c r="AL161" s="47"/>
      <c r="AM161" s="47">
        <f t="shared" si="79"/>
        <v>2981.5941629140839</v>
      </c>
      <c r="AN161" s="47"/>
      <c r="AO161" s="47">
        <f t="shared" si="80"/>
        <v>128208.54900530558</v>
      </c>
      <c r="AP161" s="47"/>
      <c r="AQ161" s="47">
        <f>0</f>
        <v>0</v>
      </c>
      <c r="AR161" s="47"/>
      <c r="AT161" s="54">
        <v>17</v>
      </c>
      <c r="AU161" s="54"/>
      <c r="AV161" s="56">
        <f t="shared" si="88"/>
        <v>118625.77120464208</v>
      </c>
      <c r="AW161" s="56"/>
      <c r="AX161" s="56">
        <f t="shared" si="81"/>
        <v>2139.0056170973444</v>
      </c>
      <c r="AY161" s="56"/>
      <c r="AZ161" s="56">
        <f t="shared" si="89"/>
        <v>1235.6851167150216</v>
      </c>
      <c r="BA161" s="56"/>
      <c r="BB161" s="56">
        <f t="shared" si="82"/>
        <v>3374.690733812366</v>
      </c>
      <c r="BC161" s="56"/>
      <c r="BD161" s="56">
        <f t="shared" si="83"/>
        <v>116486.76558754474</v>
      </c>
      <c r="BE161" s="56"/>
      <c r="BF161" s="56">
        <f>0</f>
        <v>0</v>
      </c>
      <c r="BG161" s="56"/>
    </row>
    <row r="162" spans="1:59" x14ac:dyDescent="0.25">
      <c r="A162" s="28">
        <v>18</v>
      </c>
      <c r="B162" s="28"/>
      <c r="C162" s="32">
        <f t="shared" si="73"/>
        <v>107500</v>
      </c>
      <c r="D162" s="32"/>
      <c r="E162" s="32">
        <f t="shared" si="74"/>
        <v>2500</v>
      </c>
      <c r="F162" s="32"/>
      <c r="G162" s="32">
        <f t="shared" si="75"/>
        <v>1119.7916666666665</v>
      </c>
      <c r="H162" s="32"/>
      <c r="I162" s="32">
        <f t="shared" si="71"/>
        <v>3619.7916666666665</v>
      </c>
      <c r="J162" s="32"/>
      <c r="K162" s="32">
        <f t="shared" si="72"/>
        <v>105000</v>
      </c>
      <c r="L162" s="32"/>
      <c r="M162" s="32">
        <f>0</f>
        <v>0</v>
      </c>
      <c r="N162" s="32"/>
      <c r="P162" s="38">
        <v>18</v>
      </c>
      <c r="Q162" s="38"/>
      <c r="R162" s="40">
        <f t="shared" si="84"/>
        <v>150000</v>
      </c>
      <c r="S162" s="40"/>
      <c r="T162" s="40">
        <f>0</f>
        <v>0</v>
      </c>
      <c r="U162" s="40"/>
      <c r="V162" s="40">
        <f t="shared" si="85"/>
        <v>1562.5</v>
      </c>
      <c r="W162" s="40"/>
      <c r="X162" s="40">
        <f t="shared" si="76"/>
        <v>1562.5</v>
      </c>
      <c r="Y162" s="40"/>
      <c r="Z162" s="40">
        <f t="shared" si="77"/>
        <v>150000</v>
      </c>
      <c r="AA162" s="40"/>
      <c r="AB162" s="40">
        <f>0</f>
        <v>0</v>
      </c>
      <c r="AC162" s="40"/>
      <c r="AE162" s="46">
        <v>18</v>
      </c>
      <c r="AF162" s="46"/>
      <c r="AG162" s="48">
        <f t="shared" si="86"/>
        <v>128208.54900530558</v>
      </c>
      <c r="AH162" s="48"/>
      <c r="AI162" s="48">
        <f t="shared" si="78"/>
        <v>1677.1467166391731</v>
      </c>
      <c r="AJ162" s="48"/>
      <c r="AK162" s="48">
        <f t="shared" si="87"/>
        <v>1335.5057188052665</v>
      </c>
      <c r="AL162" s="48"/>
      <c r="AM162" s="48">
        <f t="shared" si="79"/>
        <v>3012.6524354444396</v>
      </c>
      <c r="AN162" s="48"/>
      <c r="AO162" s="48">
        <f t="shared" si="80"/>
        <v>126531.40228866642</v>
      </c>
      <c r="AP162" s="48"/>
      <c r="AQ162" s="48">
        <f>0</f>
        <v>0</v>
      </c>
      <c r="AR162" s="48"/>
      <c r="AT162" s="55">
        <v>18</v>
      </c>
      <c r="AU162" s="55"/>
      <c r="AV162" s="57">
        <f t="shared" si="88"/>
        <v>116486.76558754474</v>
      </c>
      <c r="AW162" s="57"/>
      <c r="AX162" s="57">
        <f t="shared" si="81"/>
        <v>2161.2869256087752</v>
      </c>
      <c r="AY162" s="57"/>
      <c r="AZ162" s="57">
        <f t="shared" si="89"/>
        <v>1213.4038082035909</v>
      </c>
      <c r="BA162" s="57"/>
      <c r="BB162" s="57">
        <f t="shared" si="82"/>
        <v>3374.690733812366</v>
      </c>
      <c r="BC162" s="57"/>
      <c r="BD162" s="57">
        <f t="shared" si="83"/>
        <v>114325.47866193597</v>
      </c>
      <c r="BE162" s="57"/>
      <c r="BF162" s="57">
        <f>0</f>
        <v>0</v>
      </c>
      <c r="BG162" s="57"/>
    </row>
    <row r="163" spans="1:59" x14ac:dyDescent="0.25">
      <c r="A163" s="27">
        <v>19</v>
      </c>
      <c r="B163" s="27"/>
      <c r="C163" s="31">
        <f t="shared" si="73"/>
        <v>105000</v>
      </c>
      <c r="D163" s="31"/>
      <c r="E163" s="31">
        <f t="shared" si="74"/>
        <v>2500</v>
      </c>
      <c r="F163" s="31"/>
      <c r="G163" s="31">
        <f t="shared" si="75"/>
        <v>1093.75</v>
      </c>
      <c r="H163" s="31"/>
      <c r="I163" s="31">
        <f t="shared" si="71"/>
        <v>3593.75</v>
      </c>
      <c r="J163" s="31"/>
      <c r="K163" s="31">
        <f t="shared" si="72"/>
        <v>102500</v>
      </c>
      <c r="L163" s="31"/>
      <c r="M163" s="31">
        <f>0</f>
        <v>0</v>
      </c>
      <c r="N163" s="31"/>
      <c r="P163" s="37">
        <v>19</v>
      </c>
      <c r="Q163" s="37"/>
      <c r="R163" s="39">
        <f t="shared" si="84"/>
        <v>150000</v>
      </c>
      <c r="S163" s="39"/>
      <c r="T163" s="39">
        <f>0</f>
        <v>0</v>
      </c>
      <c r="U163" s="39"/>
      <c r="V163" s="39">
        <f t="shared" si="85"/>
        <v>1562.5</v>
      </c>
      <c r="W163" s="39"/>
      <c r="X163" s="39">
        <f t="shared" si="76"/>
        <v>1562.5</v>
      </c>
      <c r="Y163" s="39"/>
      <c r="Z163" s="39">
        <f t="shared" si="77"/>
        <v>150000</v>
      </c>
      <c r="AA163" s="39"/>
      <c r="AB163" s="39">
        <f>0</f>
        <v>0</v>
      </c>
      <c r="AC163" s="39"/>
      <c r="AE163" s="45">
        <v>19</v>
      </c>
      <c r="AF163" s="45"/>
      <c r="AG163" s="47">
        <f t="shared" si="86"/>
        <v>126531.40228866642</v>
      </c>
      <c r="AH163" s="47"/>
      <c r="AI163" s="47">
        <f t="shared" si="78"/>
        <v>1725.9987911400437</v>
      </c>
      <c r="AJ163" s="47"/>
      <c r="AK163" s="47">
        <f t="shared" si="87"/>
        <v>1318.0354405069418</v>
      </c>
      <c r="AL163" s="47"/>
      <c r="AM163" s="47">
        <f t="shared" si="79"/>
        <v>3044.0342316469855</v>
      </c>
      <c r="AN163" s="47"/>
      <c r="AO163" s="47">
        <f t="shared" si="80"/>
        <v>124805.40349752638</v>
      </c>
      <c r="AP163" s="47"/>
      <c r="AQ163" s="47">
        <f>0</f>
        <v>0</v>
      </c>
      <c r="AR163" s="47"/>
      <c r="AT163" s="54">
        <v>19</v>
      </c>
      <c r="AU163" s="54"/>
      <c r="AV163" s="56">
        <f t="shared" si="88"/>
        <v>114325.47866193597</v>
      </c>
      <c r="AW163" s="56"/>
      <c r="AX163" s="56">
        <f t="shared" si="81"/>
        <v>2183.8003310838667</v>
      </c>
      <c r="AY163" s="56"/>
      <c r="AZ163" s="56">
        <f t="shared" si="89"/>
        <v>1190.8904027284996</v>
      </c>
      <c r="BA163" s="56"/>
      <c r="BB163" s="56">
        <f t="shared" si="82"/>
        <v>3374.690733812366</v>
      </c>
      <c r="BC163" s="56"/>
      <c r="BD163" s="56">
        <f t="shared" si="83"/>
        <v>112141.6783308521</v>
      </c>
      <c r="BE163" s="56"/>
      <c r="BF163" s="56">
        <f>0</f>
        <v>0</v>
      </c>
      <c r="BG163" s="56"/>
    </row>
    <row r="164" spans="1:59" x14ac:dyDescent="0.25">
      <c r="A164" s="28">
        <v>20</v>
      </c>
      <c r="B164" s="28"/>
      <c r="C164" s="32">
        <f t="shared" si="73"/>
        <v>102500</v>
      </c>
      <c r="D164" s="32"/>
      <c r="E164" s="32">
        <f t="shared" si="74"/>
        <v>2500</v>
      </c>
      <c r="F164" s="32"/>
      <c r="G164" s="32">
        <f t="shared" si="75"/>
        <v>1067.7083333333333</v>
      </c>
      <c r="H164" s="32"/>
      <c r="I164" s="32">
        <f t="shared" si="71"/>
        <v>3567.708333333333</v>
      </c>
      <c r="J164" s="32"/>
      <c r="K164" s="32">
        <f t="shared" si="72"/>
        <v>100000</v>
      </c>
      <c r="L164" s="32"/>
      <c r="M164" s="32">
        <f>0</f>
        <v>0</v>
      </c>
      <c r="N164" s="32"/>
      <c r="P164" s="38">
        <v>20</v>
      </c>
      <c r="Q164" s="38"/>
      <c r="R164" s="40">
        <f t="shared" si="84"/>
        <v>150000</v>
      </c>
      <c r="S164" s="40"/>
      <c r="T164" s="40">
        <f>0</f>
        <v>0</v>
      </c>
      <c r="U164" s="40"/>
      <c r="V164" s="40">
        <f t="shared" si="85"/>
        <v>1562.5</v>
      </c>
      <c r="W164" s="40"/>
      <c r="X164" s="40">
        <f t="shared" si="76"/>
        <v>1562.5</v>
      </c>
      <c r="Y164" s="40"/>
      <c r="Z164" s="40">
        <f t="shared" si="77"/>
        <v>150000</v>
      </c>
      <c r="AA164" s="40"/>
      <c r="AB164" s="40">
        <f>0</f>
        <v>0</v>
      </c>
      <c r="AC164" s="40"/>
      <c r="AE164" s="46">
        <v>20</v>
      </c>
      <c r="AF164" s="46"/>
      <c r="AG164" s="48">
        <f t="shared" si="86"/>
        <v>124805.40349752638</v>
      </c>
      <c r="AH164" s="48"/>
      <c r="AI164" s="48">
        <f t="shared" si="78"/>
        <v>1775.6866351274086</v>
      </c>
      <c r="AJ164" s="48"/>
      <c r="AK164" s="48">
        <f t="shared" si="87"/>
        <v>1300.0562864325664</v>
      </c>
      <c r="AL164" s="48"/>
      <c r="AM164" s="48">
        <f t="shared" si="79"/>
        <v>3075.742921559975</v>
      </c>
      <c r="AN164" s="48"/>
      <c r="AO164" s="48">
        <f t="shared" si="80"/>
        <v>123029.71686239897</v>
      </c>
      <c r="AP164" s="48"/>
      <c r="AQ164" s="48">
        <f>0</f>
        <v>0</v>
      </c>
      <c r="AR164" s="48"/>
      <c r="AT164" s="55">
        <v>20</v>
      </c>
      <c r="AU164" s="55"/>
      <c r="AV164" s="57">
        <f t="shared" si="88"/>
        <v>112141.6783308521</v>
      </c>
      <c r="AW164" s="57"/>
      <c r="AX164" s="57">
        <f t="shared" si="81"/>
        <v>2206.5482511993232</v>
      </c>
      <c r="AY164" s="57"/>
      <c r="AZ164" s="57">
        <f t="shared" si="89"/>
        <v>1168.1424826130426</v>
      </c>
      <c r="BA164" s="57"/>
      <c r="BB164" s="57">
        <f t="shared" si="82"/>
        <v>3374.690733812366</v>
      </c>
      <c r="BC164" s="57"/>
      <c r="BD164" s="57">
        <f t="shared" si="83"/>
        <v>109935.13007965278</v>
      </c>
      <c r="BE164" s="57"/>
      <c r="BF164" s="57">
        <f>0</f>
        <v>0</v>
      </c>
      <c r="BG164" s="57"/>
    </row>
    <row r="165" spans="1:59" x14ac:dyDescent="0.25">
      <c r="A165" s="27">
        <v>21</v>
      </c>
      <c r="B165" s="27"/>
      <c r="C165" s="31">
        <f t="shared" si="73"/>
        <v>100000</v>
      </c>
      <c r="D165" s="31"/>
      <c r="E165" s="31">
        <f t="shared" si="74"/>
        <v>2500</v>
      </c>
      <c r="F165" s="31"/>
      <c r="G165" s="31">
        <f t="shared" si="75"/>
        <v>1041.6666666666665</v>
      </c>
      <c r="H165" s="31"/>
      <c r="I165" s="31">
        <f t="shared" si="71"/>
        <v>3541.6666666666665</v>
      </c>
      <c r="J165" s="31"/>
      <c r="K165" s="31">
        <f t="shared" si="72"/>
        <v>97500</v>
      </c>
      <c r="L165" s="31"/>
      <c r="M165" s="31">
        <f>0</f>
        <v>0</v>
      </c>
      <c r="N165" s="31"/>
      <c r="P165" s="37">
        <v>21</v>
      </c>
      <c r="Q165" s="37"/>
      <c r="R165" s="39">
        <f t="shared" si="84"/>
        <v>150000</v>
      </c>
      <c r="S165" s="39"/>
      <c r="T165" s="39">
        <f>0</f>
        <v>0</v>
      </c>
      <c r="U165" s="39"/>
      <c r="V165" s="39">
        <f t="shared" si="85"/>
        <v>1562.5</v>
      </c>
      <c r="W165" s="39"/>
      <c r="X165" s="39">
        <f t="shared" si="76"/>
        <v>1562.5</v>
      </c>
      <c r="Y165" s="39"/>
      <c r="Z165" s="39">
        <f t="shared" si="77"/>
        <v>150000</v>
      </c>
      <c r="AA165" s="39"/>
      <c r="AB165" s="39">
        <f>0</f>
        <v>0</v>
      </c>
      <c r="AC165" s="39"/>
      <c r="AE165" s="45">
        <v>21</v>
      </c>
      <c r="AF165" s="45"/>
      <c r="AG165" s="47">
        <f t="shared" si="86"/>
        <v>123029.71686239897</v>
      </c>
      <c r="AH165" s="47"/>
      <c r="AI165" s="47">
        <f t="shared" si="78"/>
        <v>1826.2223596762362</v>
      </c>
      <c r="AJ165" s="47"/>
      <c r="AK165" s="47">
        <f t="shared" si="87"/>
        <v>1281.5595506499892</v>
      </c>
      <c r="AL165" s="47"/>
      <c r="AM165" s="47">
        <f t="shared" si="79"/>
        <v>3107.7819103262254</v>
      </c>
      <c r="AN165" s="47"/>
      <c r="AO165" s="47">
        <f t="shared" si="80"/>
        <v>121203.49450272274</v>
      </c>
      <c r="AP165" s="47"/>
      <c r="AQ165" s="47">
        <f>0</f>
        <v>0</v>
      </c>
      <c r="AR165" s="47"/>
      <c r="AT165" s="54">
        <v>21</v>
      </c>
      <c r="AU165" s="54"/>
      <c r="AV165" s="56">
        <f t="shared" si="88"/>
        <v>109935.13007965278</v>
      </c>
      <c r="AW165" s="56"/>
      <c r="AX165" s="56">
        <f t="shared" si="81"/>
        <v>2229.5331288159832</v>
      </c>
      <c r="AY165" s="56"/>
      <c r="AZ165" s="56">
        <f t="shared" si="89"/>
        <v>1145.157604996383</v>
      </c>
      <c r="BA165" s="56"/>
      <c r="BB165" s="56">
        <f t="shared" si="82"/>
        <v>3374.690733812366</v>
      </c>
      <c r="BC165" s="56"/>
      <c r="BD165" s="56">
        <f t="shared" si="83"/>
        <v>107705.5969508368</v>
      </c>
      <c r="BE165" s="56"/>
      <c r="BF165" s="56">
        <f>0</f>
        <v>0</v>
      </c>
      <c r="BG165" s="56"/>
    </row>
    <row r="166" spans="1:59" x14ac:dyDescent="0.25">
      <c r="A166" s="28">
        <v>22</v>
      </c>
      <c r="B166" s="28"/>
      <c r="C166" s="32">
        <f t="shared" si="73"/>
        <v>97500</v>
      </c>
      <c r="D166" s="32"/>
      <c r="E166" s="32">
        <f t="shared" si="74"/>
        <v>2500</v>
      </c>
      <c r="F166" s="32"/>
      <c r="G166" s="32">
        <f t="shared" si="75"/>
        <v>1015.625</v>
      </c>
      <c r="H166" s="32"/>
      <c r="I166" s="32">
        <f t="shared" si="71"/>
        <v>3515.625</v>
      </c>
      <c r="J166" s="32"/>
      <c r="K166" s="32">
        <f t="shared" si="72"/>
        <v>95000</v>
      </c>
      <c r="L166" s="32"/>
      <c r="M166" s="32">
        <f>0</f>
        <v>0</v>
      </c>
      <c r="N166" s="32"/>
      <c r="P166" s="38">
        <v>22</v>
      </c>
      <c r="Q166" s="38"/>
      <c r="R166" s="40">
        <f t="shared" si="84"/>
        <v>150000</v>
      </c>
      <c r="S166" s="40"/>
      <c r="T166" s="40">
        <f>0</f>
        <v>0</v>
      </c>
      <c r="U166" s="40"/>
      <c r="V166" s="40">
        <f t="shared" si="85"/>
        <v>1562.5</v>
      </c>
      <c r="W166" s="40"/>
      <c r="X166" s="40">
        <f t="shared" si="76"/>
        <v>1562.5</v>
      </c>
      <c r="Y166" s="40"/>
      <c r="Z166" s="40">
        <f t="shared" si="77"/>
        <v>150000</v>
      </c>
      <c r="AA166" s="40"/>
      <c r="AB166" s="40">
        <f>0</f>
        <v>0</v>
      </c>
      <c r="AC166" s="40"/>
      <c r="AE166" s="46">
        <v>22</v>
      </c>
      <c r="AF166" s="46"/>
      <c r="AG166" s="48">
        <f t="shared" si="86"/>
        <v>121203.49450272274</v>
      </c>
      <c r="AH166" s="48"/>
      <c r="AI166" s="48">
        <f t="shared" si="78"/>
        <v>1877.6182374887619</v>
      </c>
      <c r="AJ166" s="48"/>
      <c r="AK166" s="48">
        <f t="shared" si="87"/>
        <v>1262.5364010700284</v>
      </c>
      <c r="AL166" s="48"/>
      <c r="AM166" s="48">
        <f t="shared" si="79"/>
        <v>3140.1546385587903</v>
      </c>
      <c r="AN166" s="48"/>
      <c r="AO166" s="48">
        <f t="shared" si="80"/>
        <v>119325.87626523398</v>
      </c>
      <c r="AP166" s="48"/>
      <c r="AQ166" s="48">
        <f>0</f>
        <v>0</v>
      </c>
      <c r="AR166" s="48"/>
      <c r="AT166" s="55">
        <v>22</v>
      </c>
      <c r="AU166" s="55"/>
      <c r="AV166" s="57">
        <f t="shared" si="88"/>
        <v>107705.5969508368</v>
      </c>
      <c r="AW166" s="57"/>
      <c r="AX166" s="57">
        <f t="shared" si="81"/>
        <v>2252.7574322411492</v>
      </c>
      <c r="AY166" s="57"/>
      <c r="AZ166" s="57">
        <f t="shared" si="89"/>
        <v>1121.9333015712166</v>
      </c>
      <c r="BA166" s="57"/>
      <c r="BB166" s="57">
        <f t="shared" si="82"/>
        <v>3374.690733812366</v>
      </c>
      <c r="BC166" s="57"/>
      <c r="BD166" s="57">
        <f t="shared" si="83"/>
        <v>105452.83951859565</v>
      </c>
      <c r="BE166" s="57"/>
      <c r="BF166" s="57">
        <f>0</f>
        <v>0</v>
      </c>
      <c r="BG166" s="57"/>
    </row>
    <row r="167" spans="1:59" x14ac:dyDescent="0.25">
      <c r="A167" s="27">
        <v>23</v>
      </c>
      <c r="B167" s="27"/>
      <c r="C167" s="31">
        <f t="shared" si="73"/>
        <v>95000</v>
      </c>
      <c r="D167" s="31"/>
      <c r="E167" s="31">
        <f t="shared" si="74"/>
        <v>2500</v>
      </c>
      <c r="F167" s="31"/>
      <c r="G167" s="31">
        <f t="shared" si="75"/>
        <v>989.58333333333326</v>
      </c>
      <c r="H167" s="31"/>
      <c r="I167" s="31">
        <f t="shared" si="71"/>
        <v>3489.583333333333</v>
      </c>
      <c r="J167" s="31"/>
      <c r="K167" s="31">
        <f t="shared" si="72"/>
        <v>92500</v>
      </c>
      <c r="L167" s="31"/>
      <c r="M167" s="31">
        <f>0</f>
        <v>0</v>
      </c>
      <c r="N167" s="31"/>
      <c r="P167" s="37">
        <v>23</v>
      </c>
      <c r="Q167" s="37"/>
      <c r="R167" s="39">
        <f t="shared" si="84"/>
        <v>150000</v>
      </c>
      <c r="S167" s="39"/>
      <c r="T167" s="39">
        <f>0</f>
        <v>0</v>
      </c>
      <c r="U167" s="39"/>
      <c r="V167" s="39">
        <f t="shared" si="85"/>
        <v>1562.5</v>
      </c>
      <c r="W167" s="39"/>
      <c r="X167" s="39">
        <f t="shared" si="76"/>
        <v>1562.5</v>
      </c>
      <c r="Y167" s="39"/>
      <c r="Z167" s="39">
        <f t="shared" si="77"/>
        <v>150000</v>
      </c>
      <c r="AA167" s="39"/>
      <c r="AB167" s="39">
        <f>0</f>
        <v>0</v>
      </c>
      <c r="AC167" s="39"/>
      <c r="AE167" s="45">
        <v>23</v>
      </c>
      <c r="AF167" s="45"/>
      <c r="AG167" s="47">
        <f t="shared" si="86"/>
        <v>119325.87626523398</v>
      </c>
      <c r="AH167" s="47"/>
      <c r="AI167" s="47">
        <f t="shared" si="78"/>
        <v>1929.8867049475907</v>
      </c>
      <c r="AJ167" s="47"/>
      <c r="AK167" s="47">
        <f t="shared" si="87"/>
        <v>1242.977877762854</v>
      </c>
      <c r="AL167" s="47"/>
      <c r="AM167" s="47">
        <f t="shared" si="79"/>
        <v>3172.8645827104447</v>
      </c>
      <c r="AN167" s="47"/>
      <c r="AO167" s="47">
        <f t="shared" si="80"/>
        <v>117395.98956028638</v>
      </c>
      <c r="AP167" s="47"/>
      <c r="AQ167" s="47">
        <f>0</f>
        <v>0</v>
      </c>
      <c r="AR167" s="47"/>
      <c r="AT167" s="54">
        <v>23</v>
      </c>
      <c r="AU167" s="54"/>
      <c r="AV167" s="56">
        <f t="shared" si="88"/>
        <v>105452.83951859565</v>
      </c>
      <c r="AW167" s="56"/>
      <c r="AX167" s="56">
        <f t="shared" si="81"/>
        <v>2276.2236554936617</v>
      </c>
      <c r="AY167" s="56"/>
      <c r="AZ167" s="56">
        <f t="shared" si="89"/>
        <v>1098.4670783187046</v>
      </c>
      <c r="BA167" s="56"/>
      <c r="BB167" s="56">
        <f t="shared" si="82"/>
        <v>3374.690733812366</v>
      </c>
      <c r="BC167" s="56"/>
      <c r="BD167" s="56">
        <f t="shared" si="83"/>
        <v>103176.61586310198</v>
      </c>
      <c r="BE167" s="56"/>
      <c r="BF167" s="56">
        <f>0</f>
        <v>0</v>
      </c>
      <c r="BG167" s="56"/>
    </row>
    <row r="168" spans="1:59" x14ac:dyDescent="0.25">
      <c r="A168" s="28">
        <v>24</v>
      </c>
      <c r="B168" s="28"/>
      <c r="C168" s="32">
        <f t="shared" si="73"/>
        <v>92500</v>
      </c>
      <c r="D168" s="32"/>
      <c r="E168" s="32">
        <f t="shared" si="74"/>
        <v>2500</v>
      </c>
      <c r="F168" s="32"/>
      <c r="G168" s="32">
        <f t="shared" si="75"/>
        <v>963.54166666666663</v>
      </c>
      <c r="H168" s="32"/>
      <c r="I168" s="32">
        <f t="shared" si="71"/>
        <v>3463.5416666666665</v>
      </c>
      <c r="J168" s="32"/>
      <c r="K168" s="32">
        <f t="shared" si="72"/>
        <v>90000</v>
      </c>
      <c r="L168" s="32"/>
      <c r="M168" s="32">
        <f>0</f>
        <v>0</v>
      </c>
      <c r="N168" s="32"/>
      <c r="P168" s="38">
        <v>24</v>
      </c>
      <c r="Q168" s="38"/>
      <c r="R168" s="40">
        <f t="shared" si="84"/>
        <v>150000</v>
      </c>
      <c r="S168" s="40"/>
      <c r="T168" s="40">
        <f>0</f>
        <v>0</v>
      </c>
      <c r="U168" s="40"/>
      <c r="V168" s="40">
        <f t="shared" si="85"/>
        <v>1562.5</v>
      </c>
      <c r="W168" s="40"/>
      <c r="X168" s="40">
        <f t="shared" si="76"/>
        <v>1562.5</v>
      </c>
      <c r="Y168" s="40"/>
      <c r="Z168" s="40">
        <f t="shared" si="77"/>
        <v>150000</v>
      </c>
      <c r="AA168" s="40"/>
      <c r="AB168" s="40">
        <f>0</f>
        <v>0</v>
      </c>
      <c r="AC168" s="40"/>
      <c r="AE168" s="46">
        <v>24</v>
      </c>
      <c r="AF168" s="46"/>
      <c r="AG168" s="48">
        <f t="shared" si="86"/>
        <v>117395.98956028638</v>
      </c>
      <c r="AH168" s="48"/>
      <c r="AI168" s="48">
        <f t="shared" si="78"/>
        <v>1983.0403641940284</v>
      </c>
      <c r="AJ168" s="48"/>
      <c r="AK168" s="48">
        <f t="shared" si="87"/>
        <v>1222.8748912529832</v>
      </c>
      <c r="AL168" s="48"/>
      <c r="AM168" s="48">
        <f t="shared" si="79"/>
        <v>3205.9152554470115</v>
      </c>
      <c r="AN168" s="48"/>
      <c r="AO168" s="48">
        <f t="shared" si="80"/>
        <v>115412.94919609235</v>
      </c>
      <c r="AP168" s="48"/>
      <c r="AQ168" s="48">
        <f>0</f>
        <v>0</v>
      </c>
      <c r="AR168" s="48"/>
      <c r="AT168" s="55">
        <v>24</v>
      </c>
      <c r="AU168" s="55"/>
      <c r="AV168" s="57">
        <f t="shared" si="88"/>
        <v>103176.61586310198</v>
      </c>
      <c r="AW168" s="57"/>
      <c r="AX168" s="57">
        <f t="shared" si="81"/>
        <v>2299.9343185717207</v>
      </c>
      <c r="AY168" s="57"/>
      <c r="AZ168" s="57">
        <f t="shared" si="89"/>
        <v>1074.7564152406455</v>
      </c>
      <c r="BA168" s="57"/>
      <c r="BB168" s="57">
        <f t="shared" si="82"/>
        <v>3374.690733812366</v>
      </c>
      <c r="BC168" s="57"/>
      <c r="BD168" s="57">
        <f t="shared" si="83"/>
        <v>100876.68154453026</v>
      </c>
      <c r="BE168" s="57"/>
      <c r="BF168" s="57">
        <f>0</f>
        <v>0</v>
      </c>
      <c r="BG168" s="57"/>
    </row>
    <row r="169" spans="1:59" x14ac:dyDescent="0.25">
      <c r="A169" s="27">
        <v>25</v>
      </c>
      <c r="B169" s="27"/>
      <c r="C169" s="31">
        <f t="shared" si="73"/>
        <v>90000</v>
      </c>
      <c r="D169" s="31"/>
      <c r="E169" s="31">
        <f t="shared" si="74"/>
        <v>2500</v>
      </c>
      <c r="F169" s="31"/>
      <c r="G169" s="31">
        <f t="shared" si="75"/>
        <v>937.5</v>
      </c>
      <c r="H169" s="31"/>
      <c r="I169" s="31">
        <f t="shared" si="71"/>
        <v>3437.5</v>
      </c>
      <c r="J169" s="31"/>
      <c r="K169" s="31">
        <f t="shared" si="72"/>
        <v>87500</v>
      </c>
      <c r="L169" s="31"/>
      <c r="M169" s="31">
        <f>0</f>
        <v>0</v>
      </c>
      <c r="N169" s="31"/>
      <c r="P169" s="37">
        <v>25</v>
      </c>
      <c r="Q169" s="37"/>
      <c r="R169" s="39">
        <f t="shared" si="84"/>
        <v>150000</v>
      </c>
      <c r="S169" s="39"/>
      <c r="T169" s="39">
        <f>0</f>
        <v>0</v>
      </c>
      <c r="U169" s="39"/>
      <c r="V169" s="39">
        <f t="shared" si="85"/>
        <v>1562.5</v>
      </c>
      <c r="W169" s="39"/>
      <c r="X169" s="39">
        <f t="shared" si="76"/>
        <v>1562.5</v>
      </c>
      <c r="Y169" s="39"/>
      <c r="Z169" s="39">
        <f t="shared" si="77"/>
        <v>150000</v>
      </c>
      <c r="AA169" s="39"/>
      <c r="AB169" s="39">
        <f>0</f>
        <v>0</v>
      </c>
      <c r="AC169" s="39"/>
      <c r="AE169" s="45">
        <v>25</v>
      </c>
      <c r="AF169" s="45"/>
      <c r="AG169" s="47">
        <f t="shared" si="86"/>
        <v>115412.94919609235</v>
      </c>
      <c r="AH169" s="47"/>
      <c r="AI169" s="47">
        <f t="shared" si="78"/>
        <v>2037.0919852319557</v>
      </c>
      <c r="AJ169" s="47"/>
      <c r="AK169" s="47">
        <f t="shared" si="87"/>
        <v>1202.2182207926285</v>
      </c>
      <c r="AL169" s="47"/>
      <c r="AM169" s="47">
        <f t="shared" si="79"/>
        <v>3239.3102060245842</v>
      </c>
      <c r="AN169" s="47"/>
      <c r="AO169" s="47">
        <f t="shared" si="80"/>
        <v>113375.8572108604</v>
      </c>
      <c r="AP169" s="47"/>
      <c r="AQ169" s="47">
        <f>0</f>
        <v>0</v>
      </c>
      <c r="AR169" s="47"/>
      <c r="AT169" s="54">
        <v>25</v>
      </c>
      <c r="AU169" s="54"/>
      <c r="AV169" s="56">
        <f t="shared" si="88"/>
        <v>100876.68154453026</v>
      </c>
      <c r="AW169" s="56"/>
      <c r="AX169" s="56">
        <f t="shared" si="81"/>
        <v>2323.891967723509</v>
      </c>
      <c r="AY169" s="56"/>
      <c r="AZ169" s="56">
        <f t="shared" si="89"/>
        <v>1050.7987660888568</v>
      </c>
      <c r="BA169" s="56"/>
      <c r="BB169" s="56">
        <f t="shared" si="82"/>
        <v>3374.690733812366</v>
      </c>
      <c r="BC169" s="56"/>
      <c r="BD169" s="56">
        <f t="shared" si="83"/>
        <v>98552.789576806754</v>
      </c>
      <c r="BE169" s="56"/>
      <c r="BF169" s="56">
        <f>0</f>
        <v>0</v>
      </c>
      <c r="BG169" s="56"/>
    </row>
    <row r="170" spans="1:59" x14ac:dyDescent="0.25">
      <c r="A170" s="28">
        <v>26</v>
      </c>
      <c r="B170" s="28"/>
      <c r="C170" s="32">
        <f t="shared" si="73"/>
        <v>87500</v>
      </c>
      <c r="D170" s="32"/>
      <c r="E170" s="32">
        <f t="shared" si="74"/>
        <v>2500</v>
      </c>
      <c r="F170" s="32"/>
      <c r="G170" s="32">
        <f t="shared" si="75"/>
        <v>911.45833333333326</v>
      </c>
      <c r="H170" s="32"/>
      <c r="I170" s="32">
        <f t="shared" si="71"/>
        <v>3411.458333333333</v>
      </c>
      <c r="J170" s="32"/>
      <c r="K170" s="32">
        <f t="shared" si="72"/>
        <v>85000</v>
      </c>
      <c r="L170" s="32"/>
      <c r="M170" s="32">
        <f>0</f>
        <v>0</v>
      </c>
      <c r="N170" s="32"/>
      <c r="P170" s="38">
        <v>26</v>
      </c>
      <c r="Q170" s="38"/>
      <c r="R170" s="40">
        <f t="shared" si="84"/>
        <v>150000</v>
      </c>
      <c r="S170" s="40"/>
      <c r="T170" s="40">
        <f>0</f>
        <v>0</v>
      </c>
      <c r="U170" s="40"/>
      <c r="V170" s="40">
        <f t="shared" si="85"/>
        <v>1562.5</v>
      </c>
      <c r="W170" s="40"/>
      <c r="X170" s="40">
        <f t="shared" si="76"/>
        <v>1562.5</v>
      </c>
      <c r="Y170" s="40"/>
      <c r="Z170" s="40">
        <f t="shared" si="77"/>
        <v>150000</v>
      </c>
      <c r="AA170" s="40"/>
      <c r="AB170" s="40">
        <f>0</f>
        <v>0</v>
      </c>
      <c r="AC170" s="40"/>
      <c r="AE170" s="46">
        <v>26</v>
      </c>
      <c r="AF170" s="46"/>
      <c r="AG170" s="48">
        <f t="shared" si="86"/>
        <v>113375.8572108604</v>
      </c>
      <c r="AH170" s="48"/>
      <c r="AI170" s="48">
        <f t="shared" si="78"/>
        <v>2092.0545080575444</v>
      </c>
      <c r="AJ170" s="48"/>
      <c r="AK170" s="48">
        <f t="shared" si="87"/>
        <v>1180.9985126131292</v>
      </c>
      <c r="AL170" s="48"/>
      <c r="AM170" s="48">
        <f t="shared" si="79"/>
        <v>3273.0530206706735</v>
      </c>
      <c r="AN170" s="48"/>
      <c r="AO170" s="48">
        <f t="shared" si="80"/>
        <v>111283.80270280286</v>
      </c>
      <c r="AP170" s="48"/>
      <c r="AQ170" s="48">
        <f>0</f>
        <v>0</v>
      </c>
      <c r="AR170" s="48"/>
      <c r="AT170" s="55">
        <v>26</v>
      </c>
      <c r="AU170" s="55"/>
      <c r="AV170" s="57">
        <f t="shared" si="88"/>
        <v>98552.789576806754</v>
      </c>
      <c r="AW170" s="57"/>
      <c r="AX170" s="57">
        <f t="shared" si="81"/>
        <v>2348.0991757206293</v>
      </c>
      <c r="AY170" s="57"/>
      <c r="AZ170" s="57">
        <f t="shared" si="89"/>
        <v>1026.5915580917369</v>
      </c>
      <c r="BA170" s="57"/>
      <c r="BB170" s="57">
        <f t="shared" si="82"/>
        <v>3374.690733812366</v>
      </c>
      <c r="BC170" s="57"/>
      <c r="BD170" s="57">
        <f t="shared" si="83"/>
        <v>96204.690401086118</v>
      </c>
      <c r="BE170" s="57"/>
      <c r="BF170" s="57">
        <f>0</f>
        <v>0</v>
      </c>
      <c r="BG170" s="57"/>
    </row>
    <row r="171" spans="1:59" x14ac:dyDescent="0.25">
      <c r="A171" s="27">
        <v>27</v>
      </c>
      <c r="B171" s="27"/>
      <c r="C171" s="31">
        <f t="shared" si="73"/>
        <v>85000</v>
      </c>
      <c r="D171" s="31"/>
      <c r="E171" s="31">
        <f t="shared" si="74"/>
        <v>2500</v>
      </c>
      <c r="F171" s="31"/>
      <c r="G171" s="31">
        <f t="shared" si="75"/>
        <v>885.41666666666663</v>
      </c>
      <c r="H171" s="31"/>
      <c r="I171" s="31">
        <f t="shared" si="71"/>
        <v>3385.4166666666665</v>
      </c>
      <c r="J171" s="31"/>
      <c r="K171" s="31">
        <f t="shared" si="72"/>
        <v>82500</v>
      </c>
      <c r="L171" s="31"/>
      <c r="M171" s="31">
        <f>0</f>
        <v>0</v>
      </c>
      <c r="N171" s="31"/>
      <c r="P171" s="37">
        <v>27</v>
      </c>
      <c r="Q171" s="37"/>
      <c r="R171" s="39">
        <f t="shared" si="84"/>
        <v>150000</v>
      </c>
      <c r="S171" s="39"/>
      <c r="T171" s="39">
        <f>0</f>
        <v>0</v>
      </c>
      <c r="U171" s="39"/>
      <c r="V171" s="39">
        <f t="shared" si="85"/>
        <v>1562.5</v>
      </c>
      <c r="W171" s="39"/>
      <c r="X171" s="39">
        <f t="shared" si="76"/>
        <v>1562.5</v>
      </c>
      <c r="Y171" s="39"/>
      <c r="Z171" s="39">
        <f t="shared" si="77"/>
        <v>150000</v>
      </c>
      <c r="AA171" s="39"/>
      <c r="AB171" s="39">
        <f>0</f>
        <v>0</v>
      </c>
      <c r="AC171" s="39"/>
      <c r="AE171" s="45">
        <v>27</v>
      </c>
      <c r="AF171" s="45"/>
      <c r="AG171" s="47">
        <f t="shared" si="86"/>
        <v>111283.80270280286</v>
      </c>
      <c r="AH171" s="47"/>
      <c r="AI171" s="47">
        <f t="shared" si="78"/>
        <v>2147.9410448151307</v>
      </c>
      <c r="AJ171" s="47"/>
      <c r="AK171" s="47">
        <f t="shared" si="87"/>
        <v>1159.2062781541963</v>
      </c>
      <c r="AL171" s="47"/>
      <c r="AM171" s="47">
        <f t="shared" si="79"/>
        <v>3307.147322969327</v>
      </c>
      <c r="AN171" s="47"/>
      <c r="AO171" s="47">
        <f t="shared" si="80"/>
        <v>109135.86165798773</v>
      </c>
      <c r="AP171" s="47"/>
      <c r="AQ171" s="47">
        <f>0</f>
        <v>0</v>
      </c>
      <c r="AR171" s="47"/>
      <c r="AT171" s="54">
        <v>27</v>
      </c>
      <c r="AU171" s="54"/>
      <c r="AV171" s="56">
        <f t="shared" si="88"/>
        <v>96204.690401086118</v>
      </c>
      <c r="AW171" s="56"/>
      <c r="AX171" s="56">
        <f t="shared" si="81"/>
        <v>2372.5585421343858</v>
      </c>
      <c r="AY171" s="56"/>
      <c r="AZ171" s="56">
        <f t="shared" si="89"/>
        <v>1002.1321916779804</v>
      </c>
      <c r="BA171" s="56"/>
      <c r="BB171" s="56">
        <f t="shared" si="82"/>
        <v>3374.690733812366</v>
      </c>
      <c r="BC171" s="56"/>
      <c r="BD171" s="56">
        <f t="shared" si="83"/>
        <v>93832.131858951732</v>
      </c>
      <c r="BE171" s="56"/>
      <c r="BF171" s="56">
        <f>0</f>
        <v>0</v>
      </c>
      <c r="BG171" s="56"/>
    </row>
    <row r="172" spans="1:59" x14ac:dyDescent="0.25">
      <c r="A172" s="28">
        <v>28</v>
      </c>
      <c r="B172" s="28"/>
      <c r="C172" s="32">
        <f t="shared" si="73"/>
        <v>82500</v>
      </c>
      <c r="D172" s="32"/>
      <c r="E172" s="32">
        <f t="shared" si="74"/>
        <v>2500</v>
      </c>
      <c r="F172" s="32"/>
      <c r="G172" s="32">
        <f t="shared" si="75"/>
        <v>859.375</v>
      </c>
      <c r="H172" s="32"/>
      <c r="I172" s="32">
        <f t="shared" si="71"/>
        <v>3359.375</v>
      </c>
      <c r="J172" s="32"/>
      <c r="K172" s="32">
        <f t="shared" si="72"/>
        <v>80000</v>
      </c>
      <c r="L172" s="32"/>
      <c r="M172" s="32">
        <f>0</f>
        <v>0</v>
      </c>
      <c r="N172" s="32"/>
      <c r="P172" s="38">
        <v>28</v>
      </c>
      <c r="Q172" s="38"/>
      <c r="R172" s="40">
        <f t="shared" si="84"/>
        <v>150000</v>
      </c>
      <c r="S172" s="40"/>
      <c r="T172" s="40">
        <f>0</f>
        <v>0</v>
      </c>
      <c r="U172" s="40"/>
      <c r="V172" s="40">
        <f t="shared" si="85"/>
        <v>1562.5</v>
      </c>
      <c r="W172" s="40"/>
      <c r="X172" s="40">
        <f t="shared" si="76"/>
        <v>1562.5</v>
      </c>
      <c r="Y172" s="40"/>
      <c r="Z172" s="40">
        <f t="shared" si="77"/>
        <v>150000</v>
      </c>
      <c r="AA172" s="40"/>
      <c r="AB172" s="40">
        <f>0</f>
        <v>0</v>
      </c>
      <c r="AC172" s="40"/>
      <c r="AE172" s="46">
        <v>28</v>
      </c>
      <c r="AF172" s="46"/>
      <c r="AG172" s="48">
        <f t="shared" si="86"/>
        <v>109135.86165798773</v>
      </c>
      <c r="AH172" s="48"/>
      <c r="AI172" s="48">
        <f t="shared" si="78"/>
        <v>2204.7648819795527</v>
      </c>
      <c r="AJ172" s="48"/>
      <c r="AK172" s="48">
        <f t="shared" si="87"/>
        <v>1136.8318922707053</v>
      </c>
      <c r="AL172" s="48"/>
      <c r="AM172" s="48">
        <f t="shared" si="79"/>
        <v>3341.596774250258</v>
      </c>
      <c r="AN172" s="48"/>
      <c r="AO172" s="48">
        <f t="shared" si="80"/>
        <v>106931.09677600817</v>
      </c>
      <c r="AP172" s="48"/>
      <c r="AQ172" s="48">
        <f>0</f>
        <v>0</v>
      </c>
      <c r="AR172" s="48"/>
      <c r="AT172" s="55">
        <v>28</v>
      </c>
      <c r="AU172" s="55"/>
      <c r="AV172" s="57">
        <f t="shared" si="88"/>
        <v>93832.131858951732</v>
      </c>
      <c r="AW172" s="57"/>
      <c r="AX172" s="57">
        <f t="shared" si="81"/>
        <v>2397.272693614952</v>
      </c>
      <c r="AY172" s="57"/>
      <c r="AZ172" s="57">
        <f t="shared" si="89"/>
        <v>977.4180401974138</v>
      </c>
      <c r="BA172" s="57"/>
      <c r="BB172" s="57">
        <f t="shared" si="82"/>
        <v>3374.690733812366</v>
      </c>
      <c r="BC172" s="57"/>
      <c r="BD172" s="57">
        <f t="shared" si="83"/>
        <v>91434.859165336777</v>
      </c>
      <c r="BE172" s="57"/>
      <c r="BF172" s="57">
        <f>0</f>
        <v>0</v>
      </c>
      <c r="BG172" s="57"/>
    </row>
    <row r="173" spans="1:59" x14ac:dyDescent="0.25">
      <c r="A173" s="27">
        <v>29</v>
      </c>
      <c r="B173" s="27"/>
      <c r="C173" s="31">
        <f t="shared" si="73"/>
        <v>80000</v>
      </c>
      <c r="D173" s="31"/>
      <c r="E173" s="31">
        <f t="shared" si="74"/>
        <v>2500</v>
      </c>
      <c r="F173" s="31"/>
      <c r="G173" s="31">
        <f t="shared" si="75"/>
        <v>833.33333333333326</v>
      </c>
      <c r="H173" s="31"/>
      <c r="I173" s="31">
        <f t="shared" si="71"/>
        <v>3333.333333333333</v>
      </c>
      <c r="J173" s="31"/>
      <c r="K173" s="31">
        <f t="shared" si="72"/>
        <v>77500</v>
      </c>
      <c r="L173" s="31"/>
      <c r="M173" s="31">
        <f>0</f>
        <v>0</v>
      </c>
      <c r="N173" s="31"/>
      <c r="P173" s="37">
        <v>29</v>
      </c>
      <c r="Q173" s="37"/>
      <c r="R173" s="39">
        <f t="shared" si="84"/>
        <v>150000</v>
      </c>
      <c r="S173" s="39"/>
      <c r="T173" s="39">
        <f>0</f>
        <v>0</v>
      </c>
      <c r="U173" s="39"/>
      <c r="V173" s="39">
        <f t="shared" si="85"/>
        <v>1562.5</v>
      </c>
      <c r="W173" s="39"/>
      <c r="X173" s="39">
        <f t="shared" si="76"/>
        <v>1562.5</v>
      </c>
      <c r="Y173" s="39"/>
      <c r="Z173" s="39">
        <f t="shared" si="77"/>
        <v>150000</v>
      </c>
      <c r="AA173" s="39"/>
      <c r="AB173" s="39">
        <f>0</f>
        <v>0</v>
      </c>
      <c r="AC173" s="39"/>
      <c r="AE173" s="45">
        <v>29</v>
      </c>
      <c r="AF173" s="45"/>
      <c r="AG173" s="47">
        <f t="shared" si="86"/>
        <v>106931.09677600817</v>
      </c>
      <c r="AH173" s="47"/>
      <c r="AI173" s="47">
        <f t="shared" si="78"/>
        <v>2262.5394825652802</v>
      </c>
      <c r="AJ173" s="47"/>
      <c r="AK173" s="47">
        <f t="shared" si="87"/>
        <v>1113.8655914167516</v>
      </c>
      <c r="AL173" s="47"/>
      <c r="AM173" s="47">
        <f t="shared" si="79"/>
        <v>3376.4050739820318</v>
      </c>
      <c r="AN173" s="47"/>
      <c r="AO173" s="47">
        <f t="shared" si="80"/>
        <v>104668.55729344289</v>
      </c>
      <c r="AP173" s="47"/>
      <c r="AQ173" s="47">
        <f>0</f>
        <v>0</v>
      </c>
      <c r="AR173" s="47"/>
      <c r="AT173" s="54">
        <v>29</v>
      </c>
      <c r="AU173" s="54"/>
      <c r="AV173" s="56">
        <f t="shared" si="88"/>
        <v>91434.859165336777</v>
      </c>
      <c r="AW173" s="56"/>
      <c r="AX173" s="56">
        <f t="shared" si="81"/>
        <v>2422.2442841734414</v>
      </c>
      <c r="AY173" s="56"/>
      <c r="AZ173" s="56">
        <f t="shared" si="89"/>
        <v>952.44644963892472</v>
      </c>
      <c r="BA173" s="56"/>
      <c r="BB173" s="56">
        <f t="shared" si="82"/>
        <v>3374.690733812366</v>
      </c>
      <c r="BC173" s="56"/>
      <c r="BD173" s="56">
        <f t="shared" si="83"/>
        <v>89012.614881163332</v>
      </c>
      <c r="BE173" s="56"/>
      <c r="BF173" s="56">
        <f>0</f>
        <v>0</v>
      </c>
      <c r="BG173" s="56"/>
    </row>
    <row r="174" spans="1:59" x14ac:dyDescent="0.25">
      <c r="A174" s="28">
        <v>30</v>
      </c>
      <c r="B174" s="28"/>
      <c r="C174" s="32">
        <f t="shared" si="73"/>
        <v>77500</v>
      </c>
      <c r="D174" s="32"/>
      <c r="E174" s="32">
        <f t="shared" si="74"/>
        <v>2500</v>
      </c>
      <c r="F174" s="32"/>
      <c r="G174" s="32">
        <f t="shared" si="75"/>
        <v>807.29166666666663</v>
      </c>
      <c r="H174" s="32"/>
      <c r="I174" s="32">
        <f t="shared" si="71"/>
        <v>3307.2916666666665</v>
      </c>
      <c r="J174" s="32"/>
      <c r="K174" s="32">
        <f t="shared" si="72"/>
        <v>75000</v>
      </c>
      <c r="L174" s="32"/>
      <c r="M174" s="32">
        <f>0</f>
        <v>0</v>
      </c>
      <c r="N174" s="32"/>
      <c r="P174" s="38">
        <v>30</v>
      </c>
      <c r="Q174" s="38"/>
      <c r="R174" s="40">
        <f t="shared" si="84"/>
        <v>150000</v>
      </c>
      <c r="S174" s="40"/>
      <c r="T174" s="40">
        <f>0</f>
        <v>0</v>
      </c>
      <c r="U174" s="40"/>
      <c r="V174" s="40">
        <f t="shared" si="85"/>
        <v>1562.5</v>
      </c>
      <c r="W174" s="40"/>
      <c r="X174" s="40">
        <f t="shared" si="76"/>
        <v>1562.5</v>
      </c>
      <c r="Y174" s="40"/>
      <c r="Z174" s="40">
        <f t="shared" si="77"/>
        <v>150000</v>
      </c>
      <c r="AA174" s="40"/>
      <c r="AB174" s="40">
        <f>0</f>
        <v>0</v>
      </c>
      <c r="AC174" s="40"/>
      <c r="AE174" s="46">
        <v>30</v>
      </c>
      <c r="AF174" s="46"/>
      <c r="AG174" s="48">
        <f t="shared" si="86"/>
        <v>104668.55729344289</v>
      </c>
      <c r="AH174" s="48"/>
      <c r="AI174" s="48">
        <f t="shared" si="78"/>
        <v>2321.2784883626473</v>
      </c>
      <c r="AJ174" s="48"/>
      <c r="AK174" s="48">
        <f t="shared" si="87"/>
        <v>1090.2974718066966</v>
      </c>
      <c r="AL174" s="48"/>
      <c r="AM174" s="48">
        <f t="shared" si="79"/>
        <v>3411.5759601693439</v>
      </c>
      <c r="AN174" s="48"/>
      <c r="AO174" s="48">
        <f t="shared" si="80"/>
        <v>102347.27880508025</v>
      </c>
      <c r="AP174" s="48"/>
      <c r="AQ174" s="48">
        <f>0</f>
        <v>0</v>
      </c>
      <c r="AR174" s="48"/>
      <c r="AT174" s="55">
        <v>30</v>
      </c>
      <c r="AU174" s="55"/>
      <c r="AV174" s="57">
        <f t="shared" si="88"/>
        <v>89012.614881163332</v>
      </c>
      <c r="AW174" s="57"/>
      <c r="AX174" s="57">
        <f t="shared" si="81"/>
        <v>2447.4759954669148</v>
      </c>
      <c r="AY174" s="57"/>
      <c r="AZ174" s="57">
        <f t="shared" si="89"/>
        <v>927.21473834545134</v>
      </c>
      <c r="BA174" s="57"/>
      <c r="BB174" s="57">
        <f t="shared" si="82"/>
        <v>3374.690733812366</v>
      </c>
      <c r="BC174" s="57"/>
      <c r="BD174" s="57">
        <f t="shared" si="83"/>
        <v>86565.138885696419</v>
      </c>
      <c r="BE174" s="57"/>
      <c r="BF174" s="57">
        <f>0</f>
        <v>0</v>
      </c>
      <c r="BG174" s="57"/>
    </row>
    <row r="175" spans="1:59" x14ac:dyDescent="0.25">
      <c r="A175" s="27">
        <v>31</v>
      </c>
      <c r="B175" s="27"/>
      <c r="C175" s="31">
        <f t="shared" si="73"/>
        <v>75000</v>
      </c>
      <c r="D175" s="31"/>
      <c r="E175" s="31">
        <f t="shared" si="74"/>
        <v>2500</v>
      </c>
      <c r="F175" s="31"/>
      <c r="G175" s="31">
        <f t="shared" si="75"/>
        <v>781.25</v>
      </c>
      <c r="H175" s="31"/>
      <c r="I175" s="31">
        <f t="shared" si="71"/>
        <v>3281.25</v>
      </c>
      <c r="J175" s="31"/>
      <c r="K175" s="31">
        <f t="shared" si="72"/>
        <v>72500</v>
      </c>
      <c r="L175" s="31"/>
      <c r="M175" s="31">
        <f>0</f>
        <v>0</v>
      </c>
      <c r="N175" s="31"/>
      <c r="P175" s="37">
        <v>31</v>
      </c>
      <c r="Q175" s="37"/>
      <c r="R175" s="39">
        <f t="shared" si="84"/>
        <v>150000</v>
      </c>
      <c r="S175" s="39"/>
      <c r="T175" s="39">
        <f>0</f>
        <v>0</v>
      </c>
      <c r="U175" s="39"/>
      <c r="V175" s="39">
        <f t="shared" si="85"/>
        <v>1562.5</v>
      </c>
      <c r="W175" s="39"/>
      <c r="X175" s="39">
        <f t="shared" si="76"/>
        <v>1562.5</v>
      </c>
      <c r="Y175" s="39"/>
      <c r="Z175" s="39">
        <f t="shared" si="77"/>
        <v>150000</v>
      </c>
      <c r="AA175" s="39"/>
      <c r="AB175" s="39">
        <f>0</f>
        <v>0</v>
      </c>
      <c r="AC175" s="39"/>
      <c r="AE175" s="45">
        <v>31</v>
      </c>
      <c r="AF175" s="45"/>
      <c r="AG175" s="47">
        <f t="shared" si="86"/>
        <v>102347.27880508025</v>
      </c>
      <c r="AH175" s="47"/>
      <c r="AI175" s="47">
        <f t="shared" si="78"/>
        <v>2380.9957222015232</v>
      </c>
      <c r="AJ175" s="47"/>
      <c r="AK175" s="47">
        <f t="shared" si="87"/>
        <v>1066.1174875529191</v>
      </c>
      <c r="AL175" s="47"/>
      <c r="AM175" s="47">
        <f t="shared" si="79"/>
        <v>3447.1132097544423</v>
      </c>
      <c r="AN175" s="47"/>
      <c r="AO175" s="47">
        <f t="shared" si="80"/>
        <v>99966.283082878726</v>
      </c>
      <c r="AP175" s="47"/>
      <c r="AQ175" s="47">
        <f>0</f>
        <v>0</v>
      </c>
      <c r="AR175" s="47"/>
      <c r="AT175" s="54">
        <v>31</v>
      </c>
      <c r="AU175" s="54"/>
      <c r="AV175" s="56">
        <f t="shared" si="88"/>
        <v>86565.138885696419</v>
      </c>
      <c r="AW175" s="56"/>
      <c r="AX175" s="56">
        <f t="shared" si="81"/>
        <v>2472.9705370863617</v>
      </c>
      <c r="AY175" s="56"/>
      <c r="AZ175" s="56">
        <f t="shared" si="89"/>
        <v>901.72019672600436</v>
      </c>
      <c r="BA175" s="56"/>
      <c r="BB175" s="56">
        <f t="shared" si="82"/>
        <v>3374.690733812366</v>
      </c>
      <c r="BC175" s="56"/>
      <c r="BD175" s="56">
        <f t="shared" si="83"/>
        <v>84092.168348610052</v>
      </c>
      <c r="BE175" s="56"/>
      <c r="BF175" s="56">
        <f>0</f>
        <v>0</v>
      </c>
      <c r="BG175" s="56"/>
    </row>
    <row r="176" spans="1:59" x14ac:dyDescent="0.25">
      <c r="A176" s="28">
        <v>32</v>
      </c>
      <c r="B176" s="28"/>
      <c r="C176" s="32">
        <f t="shared" si="73"/>
        <v>72500</v>
      </c>
      <c r="D176" s="32"/>
      <c r="E176" s="32">
        <f t="shared" si="74"/>
        <v>2500</v>
      </c>
      <c r="F176" s="32"/>
      <c r="G176" s="32">
        <f t="shared" si="75"/>
        <v>755.20833333333326</v>
      </c>
      <c r="H176" s="32"/>
      <c r="I176" s="32">
        <f t="shared" si="71"/>
        <v>3255.208333333333</v>
      </c>
      <c r="J176" s="32"/>
      <c r="K176" s="32">
        <f t="shared" si="72"/>
        <v>70000</v>
      </c>
      <c r="L176" s="32"/>
      <c r="M176" s="32">
        <f>0</f>
        <v>0</v>
      </c>
      <c r="N176" s="32"/>
      <c r="P176" s="38">
        <v>32</v>
      </c>
      <c r="Q176" s="38"/>
      <c r="R176" s="40">
        <f t="shared" si="84"/>
        <v>150000</v>
      </c>
      <c r="S176" s="40"/>
      <c r="T176" s="40">
        <f>0</f>
        <v>0</v>
      </c>
      <c r="U176" s="40"/>
      <c r="V176" s="40">
        <f t="shared" si="85"/>
        <v>1562.5</v>
      </c>
      <c r="W176" s="40"/>
      <c r="X176" s="40">
        <f t="shared" si="76"/>
        <v>1562.5</v>
      </c>
      <c r="Y176" s="40"/>
      <c r="Z176" s="40">
        <f t="shared" si="77"/>
        <v>150000</v>
      </c>
      <c r="AA176" s="40"/>
      <c r="AB176" s="40">
        <f>0</f>
        <v>0</v>
      </c>
      <c r="AC176" s="40"/>
      <c r="AE176" s="46">
        <v>32</v>
      </c>
      <c r="AF176" s="46"/>
      <c r="AG176" s="48">
        <f t="shared" si="86"/>
        <v>99966.283082878726</v>
      </c>
      <c r="AH176" s="48"/>
      <c r="AI176" s="48">
        <f t="shared" si="78"/>
        <v>2441.7051902427311</v>
      </c>
      <c r="AJ176" s="48"/>
      <c r="AK176" s="48">
        <f t="shared" si="87"/>
        <v>1041.3154487799866</v>
      </c>
      <c r="AL176" s="48"/>
      <c r="AM176" s="48">
        <f t="shared" si="79"/>
        <v>3483.0206390227177</v>
      </c>
      <c r="AN176" s="48"/>
      <c r="AO176" s="48">
        <f t="shared" si="80"/>
        <v>97524.577892635993</v>
      </c>
      <c r="AP176" s="48"/>
      <c r="AQ176" s="48">
        <f>0</f>
        <v>0</v>
      </c>
      <c r="AR176" s="48"/>
      <c r="AT176" s="55">
        <v>32</v>
      </c>
      <c r="AU176" s="55"/>
      <c r="AV176" s="57">
        <f t="shared" si="88"/>
        <v>84092.168348610052</v>
      </c>
      <c r="AW176" s="57"/>
      <c r="AX176" s="57">
        <f t="shared" si="81"/>
        <v>2498.7306468476781</v>
      </c>
      <c r="AY176" s="57"/>
      <c r="AZ176" s="57">
        <f t="shared" si="89"/>
        <v>875.960086964688</v>
      </c>
      <c r="BA176" s="57"/>
      <c r="BB176" s="57">
        <f t="shared" si="82"/>
        <v>3374.690733812366</v>
      </c>
      <c r="BC176" s="57"/>
      <c r="BD176" s="57">
        <f t="shared" si="83"/>
        <v>81593.437701762377</v>
      </c>
      <c r="BE176" s="57"/>
      <c r="BF176" s="57">
        <f>0</f>
        <v>0</v>
      </c>
      <c r="BG176" s="57"/>
    </row>
    <row r="177" spans="1:59" x14ac:dyDescent="0.25">
      <c r="A177" s="27">
        <v>33</v>
      </c>
      <c r="B177" s="27"/>
      <c r="C177" s="31">
        <f t="shared" si="73"/>
        <v>70000</v>
      </c>
      <c r="D177" s="31"/>
      <c r="E177" s="31">
        <f t="shared" si="74"/>
        <v>2500</v>
      </c>
      <c r="F177" s="31"/>
      <c r="G177" s="31">
        <f t="shared" si="75"/>
        <v>729.16666666666663</v>
      </c>
      <c r="H177" s="31"/>
      <c r="I177" s="31">
        <f t="shared" ref="I177:I204" si="90">E177+G177</f>
        <v>3229.1666666666665</v>
      </c>
      <c r="J177" s="31"/>
      <c r="K177" s="31">
        <f t="shared" ref="K177:K204" si="91">C177-E177</f>
        <v>67500</v>
      </c>
      <c r="L177" s="31"/>
      <c r="M177" s="31">
        <f>0</f>
        <v>0</v>
      </c>
      <c r="N177" s="31"/>
      <c r="P177" s="37">
        <v>33</v>
      </c>
      <c r="Q177" s="37"/>
      <c r="R177" s="39">
        <f t="shared" si="84"/>
        <v>150000</v>
      </c>
      <c r="S177" s="39"/>
      <c r="T177" s="39">
        <f>0</f>
        <v>0</v>
      </c>
      <c r="U177" s="39"/>
      <c r="V177" s="39">
        <f t="shared" si="85"/>
        <v>1562.5</v>
      </c>
      <c r="W177" s="39"/>
      <c r="X177" s="39">
        <f t="shared" si="76"/>
        <v>1562.5</v>
      </c>
      <c r="Y177" s="39"/>
      <c r="Z177" s="39">
        <f t="shared" si="77"/>
        <v>150000</v>
      </c>
      <c r="AA177" s="39"/>
      <c r="AB177" s="39">
        <f>0</f>
        <v>0</v>
      </c>
      <c r="AC177" s="39"/>
      <c r="AE177" s="45">
        <v>33</v>
      </c>
      <c r="AF177" s="45"/>
      <c r="AG177" s="47">
        <f t="shared" si="86"/>
        <v>97524.577892635993</v>
      </c>
      <c r="AH177" s="47"/>
      <c r="AI177" s="47">
        <f t="shared" si="78"/>
        <v>2503.4210842975795</v>
      </c>
      <c r="AJ177" s="47"/>
      <c r="AK177" s="47">
        <f t="shared" si="87"/>
        <v>1015.8810197149583</v>
      </c>
      <c r="AL177" s="47"/>
      <c r="AM177" s="47">
        <f t="shared" si="79"/>
        <v>3519.3021040125377</v>
      </c>
      <c r="AN177" s="47"/>
      <c r="AO177" s="47">
        <f t="shared" si="80"/>
        <v>95021.156808338419</v>
      </c>
      <c r="AP177" s="47"/>
      <c r="AQ177" s="47">
        <f>0</f>
        <v>0</v>
      </c>
      <c r="AR177" s="47"/>
      <c r="AT177" s="54">
        <v>33</v>
      </c>
      <c r="AU177" s="54"/>
      <c r="AV177" s="56">
        <f t="shared" si="88"/>
        <v>81593.437701762377</v>
      </c>
      <c r="AW177" s="56"/>
      <c r="AX177" s="56">
        <f t="shared" si="81"/>
        <v>2524.7590910856748</v>
      </c>
      <c r="AY177" s="56"/>
      <c r="AZ177" s="56">
        <f t="shared" si="89"/>
        <v>849.93164272669139</v>
      </c>
      <c r="BA177" s="56"/>
      <c r="BB177" s="56">
        <f t="shared" si="82"/>
        <v>3374.690733812366</v>
      </c>
      <c r="BC177" s="56"/>
      <c r="BD177" s="56">
        <f t="shared" si="83"/>
        <v>79068.678610676696</v>
      </c>
      <c r="BE177" s="56"/>
      <c r="BF177" s="56">
        <f>0</f>
        <v>0</v>
      </c>
      <c r="BG177" s="56"/>
    </row>
    <row r="178" spans="1:59" x14ac:dyDescent="0.25">
      <c r="A178" s="28">
        <v>34</v>
      </c>
      <c r="B178" s="28"/>
      <c r="C178" s="32">
        <f t="shared" ref="C178:C204" si="92">K177-M178</f>
        <v>67500</v>
      </c>
      <c r="D178" s="32"/>
      <c r="E178" s="32">
        <f t="shared" si="74"/>
        <v>2500</v>
      </c>
      <c r="F178" s="32"/>
      <c r="G178" s="32">
        <f t="shared" ref="G178:G204" si="93">C178*$E$4</f>
        <v>703.125</v>
      </c>
      <c r="H178" s="32"/>
      <c r="I178" s="32">
        <f t="shared" si="90"/>
        <v>3203.125</v>
      </c>
      <c r="J178" s="32"/>
      <c r="K178" s="32">
        <f t="shared" si="91"/>
        <v>65000</v>
      </c>
      <c r="L178" s="32"/>
      <c r="M178" s="32">
        <f>0</f>
        <v>0</v>
      </c>
      <c r="N178" s="32"/>
      <c r="P178" s="38">
        <v>34</v>
      </c>
      <c r="Q178" s="38"/>
      <c r="R178" s="40">
        <f t="shared" si="84"/>
        <v>150000</v>
      </c>
      <c r="S178" s="40"/>
      <c r="T178" s="40">
        <f>0</f>
        <v>0</v>
      </c>
      <c r="U178" s="40"/>
      <c r="V178" s="40">
        <f t="shared" si="85"/>
        <v>1562.5</v>
      </c>
      <c r="W178" s="40"/>
      <c r="X178" s="40">
        <f t="shared" si="76"/>
        <v>1562.5</v>
      </c>
      <c r="Y178" s="40"/>
      <c r="Z178" s="40">
        <f t="shared" si="77"/>
        <v>150000</v>
      </c>
      <c r="AA178" s="40"/>
      <c r="AB178" s="40">
        <f>0</f>
        <v>0</v>
      </c>
      <c r="AC178" s="40"/>
      <c r="AE178" s="46">
        <v>34</v>
      </c>
      <c r="AF178" s="46"/>
      <c r="AG178" s="48">
        <f t="shared" si="86"/>
        <v>95021.156808338419</v>
      </c>
      <c r="AH178" s="48"/>
      <c r="AI178" s="48">
        <f t="shared" si="78"/>
        <v>2566.1577841758099</v>
      </c>
      <c r="AJ178" s="48"/>
      <c r="AK178" s="48">
        <f t="shared" si="87"/>
        <v>989.80371675352512</v>
      </c>
      <c r="AL178" s="48"/>
      <c r="AM178" s="48">
        <f t="shared" si="79"/>
        <v>3555.9615009293348</v>
      </c>
      <c r="AN178" s="48"/>
      <c r="AO178" s="48">
        <f t="shared" si="80"/>
        <v>92454.999024162607</v>
      </c>
      <c r="AP178" s="48"/>
      <c r="AQ178" s="48">
        <f>0</f>
        <v>0</v>
      </c>
      <c r="AR178" s="48"/>
      <c r="AT178" s="55">
        <v>34</v>
      </c>
      <c r="AU178" s="55"/>
      <c r="AV178" s="57">
        <f t="shared" si="88"/>
        <v>79068.678610676696</v>
      </c>
      <c r="AW178" s="57"/>
      <c r="AX178" s="57">
        <f t="shared" si="81"/>
        <v>2551.0586649511506</v>
      </c>
      <c r="AY178" s="57"/>
      <c r="AZ178" s="57">
        <f t="shared" si="89"/>
        <v>823.63206886121554</v>
      </c>
      <c r="BA178" s="57"/>
      <c r="BB178" s="57">
        <f t="shared" si="82"/>
        <v>3374.690733812366</v>
      </c>
      <c r="BC178" s="57"/>
      <c r="BD178" s="57">
        <f t="shared" si="83"/>
        <v>76517.619945725542</v>
      </c>
      <c r="BE178" s="57"/>
      <c r="BF178" s="57">
        <f>0</f>
        <v>0</v>
      </c>
      <c r="BG178" s="57"/>
    </row>
    <row r="179" spans="1:59" x14ac:dyDescent="0.25">
      <c r="A179" s="27">
        <v>35</v>
      </c>
      <c r="B179" s="27"/>
      <c r="C179" s="31">
        <f t="shared" si="92"/>
        <v>65000</v>
      </c>
      <c r="D179" s="31"/>
      <c r="E179" s="31">
        <f t="shared" si="74"/>
        <v>2500</v>
      </c>
      <c r="F179" s="31"/>
      <c r="G179" s="31">
        <f t="shared" si="93"/>
        <v>677.08333333333326</v>
      </c>
      <c r="H179" s="31"/>
      <c r="I179" s="31">
        <f t="shared" si="90"/>
        <v>3177.083333333333</v>
      </c>
      <c r="J179" s="31"/>
      <c r="K179" s="31">
        <f t="shared" si="91"/>
        <v>62500</v>
      </c>
      <c r="L179" s="31"/>
      <c r="M179" s="31">
        <f>0</f>
        <v>0</v>
      </c>
      <c r="N179" s="31"/>
      <c r="P179" s="37">
        <v>35</v>
      </c>
      <c r="Q179" s="37"/>
      <c r="R179" s="39">
        <f t="shared" si="84"/>
        <v>150000</v>
      </c>
      <c r="S179" s="39"/>
      <c r="T179" s="39">
        <f>0</f>
        <v>0</v>
      </c>
      <c r="U179" s="39"/>
      <c r="V179" s="39">
        <f t="shared" si="85"/>
        <v>1562.5</v>
      </c>
      <c r="W179" s="39"/>
      <c r="X179" s="39">
        <f t="shared" si="76"/>
        <v>1562.5</v>
      </c>
      <c r="Y179" s="39"/>
      <c r="Z179" s="39">
        <f t="shared" si="77"/>
        <v>150000</v>
      </c>
      <c r="AA179" s="39"/>
      <c r="AB179" s="39">
        <f>0</f>
        <v>0</v>
      </c>
      <c r="AC179" s="39"/>
      <c r="AE179" s="45">
        <v>35</v>
      </c>
      <c r="AF179" s="45"/>
      <c r="AG179" s="47">
        <f t="shared" si="86"/>
        <v>92454.999024162607</v>
      </c>
      <c r="AH179" s="47"/>
      <c r="AI179" s="47">
        <f t="shared" si="78"/>
        <v>2629.9298600623224</v>
      </c>
      <c r="AJ179" s="47"/>
      <c r="AK179" s="47">
        <f t="shared" si="87"/>
        <v>963.07290650169375</v>
      </c>
      <c r="AL179" s="47"/>
      <c r="AM179" s="47">
        <f t="shared" si="79"/>
        <v>3593.0027665640159</v>
      </c>
      <c r="AN179" s="47"/>
      <c r="AO179" s="47">
        <f t="shared" si="80"/>
        <v>89825.069164100278</v>
      </c>
      <c r="AP179" s="47"/>
      <c r="AQ179" s="47">
        <f>0</f>
        <v>0</v>
      </c>
      <c r="AR179" s="47"/>
      <c r="AT179" s="54">
        <v>35</v>
      </c>
      <c r="AU179" s="54"/>
      <c r="AV179" s="56">
        <f t="shared" si="88"/>
        <v>76517.619945725542</v>
      </c>
      <c r="AW179" s="56"/>
      <c r="AX179" s="56">
        <f t="shared" si="81"/>
        <v>2577.6321927110585</v>
      </c>
      <c r="AY179" s="56"/>
      <c r="AZ179" s="56">
        <f t="shared" si="89"/>
        <v>797.0585411013077</v>
      </c>
      <c r="BA179" s="56"/>
      <c r="BB179" s="56">
        <f t="shared" si="82"/>
        <v>3374.690733812366</v>
      </c>
      <c r="BC179" s="56"/>
      <c r="BD179" s="56">
        <f t="shared" si="83"/>
        <v>73939.987753014488</v>
      </c>
      <c r="BE179" s="56"/>
      <c r="BF179" s="56">
        <f>0</f>
        <v>0</v>
      </c>
      <c r="BG179" s="56"/>
    </row>
    <row r="180" spans="1:59" x14ac:dyDescent="0.25">
      <c r="A180" s="28">
        <v>36</v>
      </c>
      <c r="B180" s="28"/>
      <c r="C180" s="32">
        <f t="shared" si="92"/>
        <v>62500</v>
      </c>
      <c r="D180" s="32"/>
      <c r="E180" s="32">
        <f t="shared" si="74"/>
        <v>2500</v>
      </c>
      <c r="F180" s="32"/>
      <c r="G180" s="32">
        <f t="shared" si="93"/>
        <v>651.04166666666663</v>
      </c>
      <c r="H180" s="32"/>
      <c r="I180" s="32">
        <f t="shared" si="90"/>
        <v>3151.0416666666665</v>
      </c>
      <c r="J180" s="32"/>
      <c r="K180" s="32">
        <f t="shared" si="91"/>
        <v>60000</v>
      </c>
      <c r="L180" s="32"/>
      <c r="M180" s="32">
        <f>0</f>
        <v>0</v>
      </c>
      <c r="N180" s="32"/>
      <c r="P180" s="38">
        <v>36</v>
      </c>
      <c r="Q180" s="38"/>
      <c r="R180" s="40">
        <f t="shared" si="84"/>
        <v>150000</v>
      </c>
      <c r="S180" s="40"/>
      <c r="T180" s="40">
        <f>0</f>
        <v>0</v>
      </c>
      <c r="U180" s="40"/>
      <c r="V180" s="40">
        <f t="shared" si="85"/>
        <v>1562.5</v>
      </c>
      <c r="W180" s="40"/>
      <c r="X180" s="40">
        <f t="shared" si="76"/>
        <v>1562.5</v>
      </c>
      <c r="Y180" s="40"/>
      <c r="Z180" s="40">
        <f t="shared" si="77"/>
        <v>150000</v>
      </c>
      <c r="AA180" s="40"/>
      <c r="AB180" s="40">
        <f>0</f>
        <v>0</v>
      </c>
      <c r="AC180" s="40"/>
      <c r="AE180" s="46">
        <v>36</v>
      </c>
      <c r="AF180" s="46"/>
      <c r="AG180" s="48">
        <f t="shared" si="86"/>
        <v>89825.069164100278</v>
      </c>
      <c r="AH180" s="48"/>
      <c r="AI180" s="48">
        <f t="shared" si="78"/>
        <v>2694.7520749230134</v>
      </c>
      <c r="AJ180" s="48"/>
      <c r="AK180" s="48">
        <f t="shared" si="87"/>
        <v>935.67780379271119</v>
      </c>
      <c r="AL180" s="48"/>
      <c r="AM180" s="48">
        <f t="shared" si="79"/>
        <v>3630.4298787157245</v>
      </c>
      <c r="AN180" s="48"/>
      <c r="AO180" s="48">
        <f t="shared" si="80"/>
        <v>87130.317089177261</v>
      </c>
      <c r="AP180" s="48"/>
      <c r="AQ180" s="48">
        <f>0</f>
        <v>0</v>
      </c>
      <c r="AR180" s="48"/>
      <c r="AT180" s="55">
        <v>36</v>
      </c>
      <c r="AU180" s="55"/>
      <c r="AV180" s="57">
        <f t="shared" si="88"/>
        <v>73939.987753014488</v>
      </c>
      <c r="AW180" s="57"/>
      <c r="AX180" s="57">
        <f t="shared" si="81"/>
        <v>2604.4825280517985</v>
      </c>
      <c r="AY180" s="57"/>
      <c r="AZ180" s="57">
        <f t="shared" si="89"/>
        <v>770.20820576056758</v>
      </c>
      <c r="BA180" s="57"/>
      <c r="BB180" s="57">
        <f t="shared" si="82"/>
        <v>3374.690733812366</v>
      </c>
      <c r="BC180" s="57"/>
      <c r="BD180" s="57">
        <f t="shared" si="83"/>
        <v>71335.50522496269</v>
      </c>
      <c r="BE180" s="57"/>
      <c r="BF180" s="57">
        <f>0</f>
        <v>0</v>
      </c>
      <c r="BG180" s="57"/>
    </row>
    <row r="181" spans="1:59" x14ac:dyDescent="0.25">
      <c r="A181" s="27">
        <v>37</v>
      </c>
      <c r="B181" s="27"/>
      <c r="C181" s="31">
        <f t="shared" si="92"/>
        <v>60000</v>
      </c>
      <c r="D181" s="31"/>
      <c r="E181" s="31">
        <f t="shared" si="74"/>
        <v>2500</v>
      </c>
      <c r="F181" s="31"/>
      <c r="G181" s="31">
        <f t="shared" si="93"/>
        <v>625</v>
      </c>
      <c r="H181" s="31"/>
      <c r="I181" s="31">
        <f t="shared" si="90"/>
        <v>3125</v>
      </c>
      <c r="J181" s="31"/>
      <c r="K181" s="31">
        <f t="shared" si="91"/>
        <v>57500</v>
      </c>
      <c r="L181" s="31"/>
      <c r="M181" s="31">
        <f>0</f>
        <v>0</v>
      </c>
      <c r="N181" s="31"/>
      <c r="P181" s="37">
        <v>37</v>
      </c>
      <c r="Q181" s="37"/>
      <c r="R181" s="39">
        <f t="shared" si="84"/>
        <v>150000</v>
      </c>
      <c r="S181" s="39"/>
      <c r="T181" s="39">
        <f>0</f>
        <v>0</v>
      </c>
      <c r="U181" s="39"/>
      <c r="V181" s="39">
        <f t="shared" si="85"/>
        <v>1562.5</v>
      </c>
      <c r="W181" s="39"/>
      <c r="X181" s="39">
        <f t="shared" si="76"/>
        <v>1562.5</v>
      </c>
      <c r="Y181" s="39"/>
      <c r="Z181" s="39">
        <f t="shared" si="77"/>
        <v>150000</v>
      </c>
      <c r="AA181" s="39"/>
      <c r="AB181" s="39">
        <f>0</f>
        <v>0</v>
      </c>
      <c r="AC181" s="39"/>
      <c r="AE181" s="45">
        <v>37</v>
      </c>
      <c r="AF181" s="45"/>
      <c r="AG181" s="47">
        <f t="shared" si="86"/>
        <v>87130.317089177261</v>
      </c>
      <c r="AH181" s="47"/>
      <c r="AI181" s="47">
        <f t="shared" si="78"/>
        <v>2760.639386940084</v>
      </c>
      <c r="AJ181" s="47"/>
      <c r="AK181" s="47">
        <f t="shared" si="87"/>
        <v>907.60746967892976</v>
      </c>
      <c r="AL181" s="47"/>
      <c r="AM181" s="47">
        <f t="shared" si="79"/>
        <v>3668.2468566190137</v>
      </c>
      <c r="AN181" s="47"/>
      <c r="AO181" s="47">
        <f t="shared" si="80"/>
        <v>84369.677702237183</v>
      </c>
      <c r="AP181" s="47"/>
      <c r="AQ181" s="47">
        <f>0</f>
        <v>0</v>
      </c>
      <c r="AR181" s="47"/>
      <c r="AT181" s="54">
        <v>37</v>
      </c>
      <c r="AU181" s="54"/>
      <c r="AV181" s="56">
        <f t="shared" si="88"/>
        <v>71335.50522496269</v>
      </c>
      <c r="AW181" s="56"/>
      <c r="AX181" s="56">
        <f t="shared" si="81"/>
        <v>2631.6125543856715</v>
      </c>
      <c r="AY181" s="56"/>
      <c r="AZ181" s="56">
        <f t="shared" si="89"/>
        <v>743.07817942669465</v>
      </c>
      <c r="BA181" s="56"/>
      <c r="BB181" s="56">
        <f t="shared" si="82"/>
        <v>3374.690733812366</v>
      </c>
      <c r="BC181" s="56"/>
      <c r="BD181" s="56">
        <f t="shared" si="83"/>
        <v>68703.892670577014</v>
      </c>
      <c r="BE181" s="56"/>
      <c r="BF181" s="56">
        <f>0</f>
        <v>0</v>
      </c>
      <c r="BG181" s="56"/>
    </row>
    <row r="182" spans="1:59" x14ac:dyDescent="0.25">
      <c r="A182" s="28">
        <v>38</v>
      </c>
      <c r="B182" s="28"/>
      <c r="C182" s="32">
        <f t="shared" si="92"/>
        <v>57500</v>
      </c>
      <c r="D182" s="32"/>
      <c r="E182" s="32">
        <f t="shared" si="74"/>
        <v>2500</v>
      </c>
      <c r="F182" s="32"/>
      <c r="G182" s="32">
        <f t="shared" si="93"/>
        <v>598.95833333333326</v>
      </c>
      <c r="H182" s="32"/>
      <c r="I182" s="32">
        <f t="shared" si="90"/>
        <v>3098.958333333333</v>
      </c>
      <c r="J182" s="32"/>
      <c r="K182" s="32">
        <f t="shared" si="91"/>
        <v>55000</v>
      </c>
      <c r="L182" s="32"/>
      <c r="M182" s="32">
        <f>0</f>
        <v>0</v>
      </c>
      <c r="N182" s="32"/>
      <c r="P182" s="38">
        <v>38</v>
      </c>
      <c r="Q182" s="38"/>
      <c r="R182" s="40">
        <f t="shared" si="84"/>
        <v>150000</v>
      </c>
      <c r="S182" s="40"/>
      <c r="T182" s="40">
        <f>0</f>
        <v>0</v>
      </c>
      <c r="U182" s="40"/>
      <c r="V182" s="40">
        <f t="shared" si="85"/>
        <v>1562.5</v>
      </c>
      <c r="W182" s="40"/>
      <c r="X182" s="40">
        <f t="shared" si="76"/>
        <v>1562.5</v>
      </c>
      <c r="Y182" s="40"/>
      <c r="Z182" s="40">
        <f t="shared" si="77"/>
        <v>150000</v>
      </c>
      <c r="AA182" s="40"/>
      <c r="AB182" s="40">
        <f>0</f>
        <v>0</v>
      </c>
      <c r="AC182" s="40"/>
      <c r="AE182" s="46">
        <v>38</v>
      </c>
      <c r="AF182" s="46"/>
      <c r="AG182" s="48">
        <f t="shared" si="86"/>
        <v>84369.677702237183</v>
      </c>
      <c r="AH182" s="48"/>
      <c r="AI182" s="48">
        <f t="shared" si="78"/>
        <v>2827.6069519771581</v>
      </c>
      <c r="AJ182" s="48"/>
      <c r="AK182" s="48">
        <f t="shared" si="87"/>
        <v>878.85080939830391</v>
      </c>
      <c r="AL182" s="48"/>
      <c r="AM182" s="48">
        <f t="shared" si="79"/>
        <v>3706.4577613754618</v>
      </c>
      <c r="AN182" s="48"/>
      <c r="AO182" s="48">
        <f t="shared" si="80"/>
        <v>81542.070750260027</v>
      </c>
      <c r="AP182" s="48"/>
      <c r="AQ182" s="48">
        <f>0</f>
        <v>0</v>
      </c>
      <c r="AR182" s="48"/>
      <c r="AT182" s="55">
        <v>38</v>
      </c>
      <c r="AU182" s="55"/>
      <c r="AV182" s="57">
        <f t="shared" si="88"/>
        <v>68703.892670577014</v>
      </c>
      <c r="AW182" s="57"/>
      <c r="AX182" s="57">
        <f t="shared" si="81"/>
        <v>2659.0251851605221</v>
      </c>
      <c r="AY182" s="57"/>
      <c r="AZ182" s="57">
        <f t="shared" si="89"/>
        <v>715.66554865184389</v>
      </c>
      <c r="BA182" s="57"/>
      <c r="BB182" s="57">
        <f t="shared" si="82"/>
        <v>3374.690733812366</v>
      </c>
      <c r="BC182" s="57"/>
      <c r="BD182" s="57">
        <f t="shared" si="83"/>
        <v>66044.867485416486</v>
      </c>
      <c r="BE182" s="57"/>
      <c r="BF182" s="57">
        <f>0</f>
        <v>0</v>
      </c>
      <c r="BG182" s="57"/>
    </row>
    <row r="183" spans="1:59" x14ac:dyDescent="0.25">
      <c r="A183" s="27">
        <v>39</v>
      </c>
      <c r="B183" s="27"/>
      <c r="C183" s="31">
        <f t="shared" si="92"/>
        <v>55000</v>
      </c>
      <c r="D183" s="31"/>
      <c r="E183" s="31">
        <f t="shared" si="74"/>
        <v>2500</v>
      </c>
      <c r="F183" s="31"/>
      <c r="G183" s="31">
        <f t="shared" si="93"/>
        <v>572.91666666666663</v>
      </c>
      <c r="H183" s="31"/>
      <c r="I183" s="31">
        <f t="shared" si="90"/>
        <v>3072.9166666666665</v>
      </c>
      <c r="J183" s="31"/>
      <c r="K183" s="31">
        <f t="shared" si="91"/>
        <v>52500</v>
      </c>
      <c r="L183" s="31"/>
      <c r="M183" s="31">
        <f>0</f>
        <v>0</v>
      </c>
      <c r="N183" s="31"/>
      <c r="P183" s="37">
        <v>39</v>
      </c>
      <c r="Q183" s="37"/>
      <c r="R183" s="39">
        <f t="shared" si="84"/>
        <v>150000</v>
      </c>
      <c r="S183" s="39"/>
      <c r="T183" s="39">
        <f>0</f>
        <v>0</v>
      </c>
      <c r="U183" s="39"/>
      <c r="V183" s="39">
        <f t="shared" si="85"/>
        <v>1562.5</v>
      </c>
      <c r="W183" s="39"/>
      <c r="X183" s="39">
        <f t="shared" si="76"/>
        <v>1562.5</v>
      </c>
      <c r="Y183" s="39"/>
      <c r="Z183" s="39">
        <f t="shared" si="77"/>
        <v>150000</v>
      </c>
      <c r="AA183" s="39"/>
      <c r="AB183" s="39">
        <f>0</f>
        <v>0</v>
      </c>
      <c r="AC183" s="39"/>
      <c r="AE183" s="45">
        <v>39</v>
      </c>
      <c r="AF183" s="45"/>
      <c r="AG183" s="47">
        <f t="shared" si="86"/>
        <v>81542.070750260027</v>
      </c>
      <c r="AH183" s="47"/>
      <c r="AI183" s="47">
        <f t="shared" si="78"/>
        <v>2895.6701260745813</v>
      </c>
      <c r="AJ183" s="47"/>
      <c r="AK183" s="47">
        <f t="shared" si="87"/>
        <v>849.39657031520858</v>
      </c>
      <c r="AL183" s="47"/>
      <c r="AM183" s="47">
        <f t="shared" si="79"/>
        <v>3745.0666963897897</v>
      </c>
      <c r="AN183" s="47"/>
      <c r="AO183" s="47">
        <f t="shared" si="80"/>
        <v>78646.400624185451</v>
      </c>
      <c r="AP183" s="47"/>
      <c r="AQ183" s="47">
        <f>0</f>
        <v>0</v>
      </c>
      <c r="AR183" s="47"/>
      <c r="AT183" s="54">
        <v>39</v>
      </c>
      <c r="AU183" s="54"/>
      <c r="AV183" s="56">
        <f t="shared" si="88"/>
        <v>66044.867485416486</v>
      </c>
      <c r="AW183" s="56"/>
      <c r="AX183" s="56">
        <f t="shared" si="81"/>
        <v>2686.7233641726111</v>
      </c>
      <c r="AY183" s="56"/>
      <c r="AZ183" s="56">
        <f t="shared" si="89"/>
        <v>687.96736963975502</v>
      </c>
      <c r="BA183" s="56"/>
      <c r="BB183" s="56">
        <f t="shared" si="82"/>
        <v>3374.690733812366</v>
      </c>
      <c r="BC183" s="56"/>
      <c r="BD183" s="56">
        <f t="shared" si="83"/>
        <v>63358.144121243873</v>
      </c>
      <c r="BE183" s="56"/>
      <c r="BF183" s="56">
        <f>0</f>
        <v>0</v>
      </c>
      <c r="BG183" s="56"/>
    </row>
    <row r="184" spans="1:59" x14ac:dyDescent="0.25">
      <c r="A184" s="28">
        <v>40</v>
      </c>
      <c r="B184" s="28"/>
      <c r="C184" s="32">
        <f t="shared" si="92"/>
        <v>52500</v>
      </c>
      <c r="D184" s="32"/>
      <c r="E184" s="32">
        <f t="shared" si="74"/>
        <v>2500</v>
      </c>
      <c r="F184" s="32"/>
      <c r="G184" s="32">
        <f t="shared" si="93"/>
        <v>546.875</v>
      </c>
      <c r="H184" s="32"/>
      <c r="I184" s="32">
        <f t="shared" si="90"/>
        <v>3046.875</v>
      </c>
      <c r="J184" s="32"/>
      <c r="K184" s="32">
        <f t="shared" si="91"/>
        <v>50000</v>
      </c>
      <c r="L184" s="32"/>
      <c r="M184" s="32">
        <f>0</f>
        <v>0</v>
      </c>
      <c r="N184" s="32"/>
      <c r="P184" s="38">
        <v>40</v>
      </c>
      <c r="Q184" s="38"/>
      <c r="R184" s="40">
        <f t="shared" si="84"/>
        <v>150000</v>
      </c>
      <c r="S184" s="40"/>
      <c r="T184" s="40">
        <f>0</f>
        <v>0</v>
      </c>
      <c r="U184" s="40"/>
      <c r="V184" s="40">
        <f t="shared" si="85"/>
        <v>1562.5</v>
      </c>
      <c r="W184" s="40"/>
      <c r="X184" s="40">
        <f t="shared" si="76"/>
        <v>1562.5</v>
      </c>
      <c r="Y184" s="40"/>
      <c r="Z184" s="40">
        <f t="shared" si="77"/>
        <v>150000</v>
      </c>
      <c r="AA184" s="40"/>
      <c r="AB184" s="40">
        <f>0</f>
        <v>0</v>
      </c>
      <c r="AC184" s="40"/>
      <c r="AE184" s="46">
        <v>40</v>
      </c>
      <c r="AF184" s="46"/>
      <c r="AG184" s="48">
        <f t="shared" si="86"/>
        <v>78646.400624185451</v>
      </c>
      <c r="AH184" s="48"/>
      <c r="AI184" s="48">
        <f t="shared" si="78"/>
        <v>2964.8444679752511</v>
      </c>
      <c r="AJ184" s="48"/>
      <c r="AK184" s="48">
        <f t="shared" si="87"/>
        <v>819.23333983526504</v>
      </c>
      <c r="AL184" s="48"/>
      <c r="AM184" s="48">
        <f t="shared" si="79"/>
        <v>3784.0778078105163</v>
      </c>
      <c r="AN184" s="48"/>
      <c r="AO184" s="48">
        <f t="shared" si="80"/>
        <v>75681.556156210194</v>
      </c>
      <c r="AP184" s="48"/>
      <c r="AQ184" s="48">
        <f>0</f>
        <v>0</v>
      </c>
      <c r="AR184" s="48"/>
      <c r="AT184" s="55">
        <v>40</v>
      </c>
      <c r="AU184" s="55"/>
      <c r="AV184" s="57">
        <f t="shared" si="88"/>
        <v>63358.144121243873</v>
      </c>
      <c r="AW184" s="57"/>
      <c r="AX184" s="57">
        <f t="shared" si="81"/>
        <v>2714.7100658827421</v>
      </c>
      <c r="AY184" s="57"/>
      <c r="AZ184" s="57">
        <f t="shared" si="89"/>
        <v>659.98066792962368</v>
      </c>
      <c r="BA184" s="57"/>
      <c r="BB184" s="57">
        <f t="shared" si="82"/>
        <v>3374.690733812366</v>
      </c>
      <c r="BC184" s="57"/>
      <c r="BD184" s="57">
        <f t="shared" si="83"/>
        <v>60643.434055361133</v>
      </c>
      <c r="BE184" s="57"/>
      <c r="BF184" s="57">
        <f>0</f>
        <v>0</v>
      </c>
      <c r="BG184" s="57"/>
    </row>
    <row r="185" spans="1:59" x14ac:dyDescent="0.25">
      <c r="A185" s="27">
        <v>41</v>
      </c>
      <c r="B185" s="27"/>
      <c r="C185" s="31">
        <f t="shared" si="92"/>
        <v>50000</v>
      </c>
      <c r="D185" s="31"/>
      <c r="E185" s="31">
        <f t="shared" si="74"/>
        <v>2500</v>
      </c>
      <c r="F185" s="31"/>
      <c r="G185" s="31">
        <f t="shared" si="93"/>
        <v>520.83333333333326</v>
      </c>
      <c r="H185" s="31"/>
      <c r="I185" s="31">
        <f t="shared" si="90"/>
        <v>3020.833333333333</v>
      </c>
      <c r="J185" s="31"/>
      <c r="K185" s="31">
        <f t="shared" si="91"/>
        <v>47500</v>
      </c>
      <c r="L185" s="31"/>
      <c r="M185" s="31">
        <f>0</f>
        <v>0</v>
      </c>
      <c r="N185" s="31"/>
      <c r="P185" s="37">
        <v>41</v>
      </c>
      <c r="Q185" s="37"/>
      <c r="R185" s="39">
        <f t="shared" si="84"/>
        <v>150000</v>
      </c>
      <c r="S185" s="39"/>
      <c r="T185" s="39">
        <f>0</f>
        <v>0</v>
      </c>
      <c r="U185" s="39"/>
      <c r="V185" s="39">
        <f t="shared" si="85"/>
        <v>1562.5</v>
      </c>
      <c r="W185" s="39"/>
      <c r="X185" s="39">
        <f t="shared" si="76"/>
        <v>1562.5</v>
      </c>
      <c r="Y185" s="39"/>
      <c r="Z185" s="39">
        <f t="shared" si="77"/>
        <v>150000</v>
      </c>
      <c r="AA185" s="39"/>
      <c r="AB185" s="39">
        <f>0</f>
        <v>0</v>
      </c>
      <c r="AC185" s="39"/>
      <c r="AE185" s="45">
        <v>41</v>
      </c>
      <c r="AF185" s="45"/>
      <c r="AG185" s="47">
        <f t="shared" si="86"/>
        <v>75681.556156210194</v>
      </c>
      <c r="AH185" s="47"/>
      <c r="AI185" s="47">
        <f t="shared" si="78"/>
        <v>3035.1457416813532</v>
      </c>
      <c r="AJ185" s="47"/>
      <c r="AK185" s="47">
        <f t="shared" si="87"/>
        <v>788.34954329385619</v>
      </c>
      <c r="AL185" s="47"/>
      <c r="AM185" s="47">
        <f t="shared" si="79"/>
        <v>3823.4952849752094</v>
      </c>
      <c r="AN185" s="47"/>
      <c r="AO185" s="47">
        <f t="shared" si="80"/>
        <v>72646.410414528844</v>
      </c>
      <c r="AP185" s="47"/>
      <c r="AQ185" s="47">
        <f>0</f>
        <v>0</v>
      </c>
      <c r="AR185" s="47"/>
      <c r="AT185" s="54">
        <v>41</v>
      </c>
      <c r="AU185" s="54"/>
      <c r="AV185" s="56">
        <f t="shared" si="88"/>
        <v>60643.434055361133</v>
      </c>
      <c r="AW185" s="56"/>
      <c r="AX185" s="56">
        <f t="shared" si="81"/>
        <v>2742.9882957356876</v>
      </c>
      <c r="AY185" s="56"/>
      <c r="AZ185" s="56">
        <f t="shared" si="89"/>
        <v>631.70243807667839</v>
      </c>
      <c r="BA185" s="56"/>
      <c r="BB185" s="56">
        <f t="shared" si="82"/>
        <v>3374.690733812366</v>
      </c>
      <c r="BC185" s="56"/>
      <c r="BD185" s="56">
        <f t="shared" si="83"/>
        <v>57900.445759625443</v>
      </c>
      <c r="BE185" s="56"/>
      <c r="BF185" s="56">
        <f>0</f>
        <v>0</v>
      </c>
      <c r="BG185" s="56"/>
    </row>
    <row r="186" spans="1:59" x14ac:dyDescent="0.25">
      <c r="A186" s="28">
        <v>42</v>
      </c>
      <c r="B186" s="28"/>
      <c r="C186" s="32">
        <f t="shared" si="92"/>
        <v>47500</v>
      </c>
      <c r="D186" s="32"/>
      <c r="E186" s="32">
        <f t="shared" si="74"/>
        <v>2500</v>
      </c>
      <c r="F186" s="32"/>
      <c r="G186" s="32">
        <f t="shared" si="93"/>
        <v>494.79166666666663</v>
      </c>
      <c r="H186" s="32"/>
      <c r="I186" s="32">
        <f t="shared" si="90"/>
        <v>2994.7916666666665</v>
      </c>
      <c r="J186" s="32"/>
      <c r="K186" s="32">
        <f t="shared" si="91"/>
        <v>45000</v>
      </c>
      <c r="L186" s="32"/>
      <c r="M186" s="32">
        <f>0</f>
        <v>0</v>
      </c>
      <c r="N186" s="32"/>
      <c r="P186" s="38">
        <v>42</v>
      </c>
      <c r="Q186" s="38"/>
      <c r="R186" s="40">
        <f t="shared" si="84"/>
        <v>150000</v>
      </c>
      <c r="S186" s="40"/>
      <c r="T186" s="40">
        <f>0</f>
        <v>0</v>
      </c>
      <c r="U186" s="40"/>
      <c r="V186" s="40">
        <f t="shared" si="85"/>
        <v>1562.5</v>
      </c>
      <c r="W186" s="40"/>
      <c r="X186" s="40">
        <f t="shared" si="76"/>
        <v>1562.5</v>
      </c>
      <c r="Y186" s="40"/>
      <c r="Z186" s="40">
        <f t="shared" si="77"/>
        <v>150000</v>
      </c>
      <c r="AA186" s="40"/>
      <c r="AB186" s="40">
        <f>0</f>
        <v>0</v>
      </c>
      <c r="AC186" s="40"/>
      <c r="AE186" s="46">
        <v>42</v>
      </c>
      <c r="AF186" s="46"/>
      <c r="AG186" s="48">
        <f t="shared" si="86"/>
        <v>72646.410414528844</v>
      </c>
      <c r="AH186" s="48"/>
      <c r="AI186" s="48">
        <f t="shared" si="78"/>
        <v>3106.5899190423588</v>
      </c>
      <c r="AJ186" s="48"/>
      <c r="AK186" s="48">
        <f t="shared" si="87"/>
        <v>756.73344181800871</v>
      </c>
      <c r="AL186" s="48"/>
      <c r="AM186" s="48">
        <f t="shared" si="79"/>
        <v>3863.3233608603678</v>
      </c>
      <c r="AN186" s="48"/>
      <c r="AO186" s="48">
        <f t="shared" si="80"/>
        <v>69539.820495486492</v>
      </c>
      <c r="AP186" s="48"/>
      <c r="AQ186" s="48">
        <f>0</f>
        <v>0</v>
      </c>
      <c r="AR186" s="48"/>
      <c r="AT186" s="55">
        <v>42</v>
      </c>
      <c r="AU186" s="55"/>
      <c r="AV186" s="57">
        <f t="shared" si="88"/>
        <v>57900.445759625443</v>
      </c>
      <c r="AW186" s="57"/>
      <c r="AX186" s="57">
        <f t="shared" si="81"/>
        <v>2771.5610904829346</v>
      </c>
      <c r="AY186" s="57"/>
      <c r="AZ186" s="57">
        <f t="shared" si="89"/>
        <v>603.1296433294317</v>
      </c>
      <c r="BA186" s="57"/>
      <c r="BB186" s="57">
        <f t="shared" si="82"/>
        <v>3374.690733812366</v>
      </c>
      <c r="BC186" s="57"/>
      <c r="BD186" s="57">
        <f t="shared" si="83"/>
        <v>55128.884669142506</v>
      </c>
      <c r="BE186" s="57"/>
      <c r="BF186" s="57">
        <f>0</f>
        <v>0</v>
      </c>
      <c r="BG186" s="57"/>
    </row>
    <row r="187" spans="1:59" x14ac:dyDescent="0.25">
      <c r="A187" s="27">
        <v>43</v>
      </c>
      <c r="B187" s="27"/>
      <c r="C187" s="31">
        <f t="shared" si="92"/>
        <v>45000</v>
      </c>
      <c r="D187" s="31"/>
      <c r="E187" s="31">
        <f t="shared" si="74"/>
        <v>2500</v>
      </c>
      <c r="F187" s="31"/>
      <c r="G187" s="31">
        <f t="shared" si="93"/>
        <v>468.75</v>
      </c>
      <c r="H187" s="31"/>
      <c r="I187" s="31">
        <f t="shared" si="90"/>
        <v>2968.75</v>
      </c>
      <c r="J187" s="31"/>
      <c r="K187" s="31">
        <f t="shared" si="91"/>
        <v>42500</v>
      </c>
      <c r="L187" s="31"/>
      <c r="M187" s="31">
        <f>0</f>
        <v>0</v>
      </c>
      <c r="N187" s="31"/>
      <c r="P187" s="37">
        <v>43</v>
      </c>
      <c r="Q187" s="37"/>
      <c r="R187" s="39">
        <f t="shared" si="84"/>
        <v>150000</v>
      </c>
      <c r="S187" s="39"/>
      <c r="T187" s="39">
        <f>0</f>
        <v>0</v>
      </c>
      <c r="U187" s="39"/>
      <c r="V187" s="39">
        <f t="shared" si="85"/>
        <v>1562.5</v>
      </c>
      <c r="W187" s="39"/>
      <c r="X187" s="39">
        <f t="shared" si="76"/>
        <v>1562.5</v>
      </c>
      <c r="Y187" s="39"/>
      <c r="Z187" s="39">
        <f t="shared" si="77"/>
        <v>150000</v>
      </c>
      <c r="AA187" s="39"/>
      <c r="AB187" s="39">
        <f>0</f>
        <v>0</v>
      </c>
      <c r="AC187" s="39"/>
      <c r="AE187" s="45">
        <v>43</v>
      </c>
      <c r="AF187" s="45"/>
      <c r="AG187" s="47">
        <f t="shared" si="86"/>
        <v>69539.820495486492</v>
      </c>
      <c r="AH187" s="47"/>
      <c r="AI187" s="47">
        <f t="shared" si="78"/>
        <v>3179.1931823746795</v>
      </c>
      <c r="AJ187" s="47"/>
      <c r="AK187" s="47">
        <f t="shared" si="87"/>
        <v>724.37313016131759</v>
      </c>
      <c r="AL187" s="47"/>
      <c r="AM187" s="47">
        <f t="shared" si="79"/>
        <v>3903.566312535997</v>
      </c>
      <c r="AN187" s="47"/>
      <c r="AO187" s="47">
        <f t="shared" si="80"/>
        <v>66360.627313111807</v>
      </c>
      <c r="AP187" s="47"/>
      <c r="AQ187" s="47">
        <f>0</f>
        <v>0</v>
      </c>
      <c r="AR187" s="47"/>
      <c r="AT187" s="54">
        <v>43</v>
      </c>
      <c r="AU187" s="54"/>
      <c r="AV187" s="56">
        <f t="shared" si="88"/>
        <v>55128.884669142506</v>
      </c>
      <c r="AW187" s="56"/>
      <c r="AX187" s="56">
        <f t="shared" si="81"/>
        <v>2800.431518508798</v>
      </c>
      <c r="AY187" s="56"/>
      <c r="AZ187" s="56">
        <f t="shared" si="89"/>
        <v>574.25921530356777</v>
      </c>
      <c r="BA187" s="56"/>
      <c r="BB187" s="56">
        <f t="shared" si="82"/>
        <v>3374.690733812366</v>
      </c>
      <c r="BC187" s="56"/>
      <c r="BD187" s="56">
        <f t="shared" si="83"/>
        <v>52328.453150633708</v>
      </c>
      <c r="BE187" s="56"/>
      <c r="BF187" s="56">
        <f>0</f>
        <v>0</v>
      </c>
      <c r="BG187" s="56"/>
    </row>
    <row r="188" spans="1:59" x14ac:dyDescent="0.25">
      <c r="A188" s="28">
        <v>44</v>
      </c>
      <c r="B188" s="28"/>
      <c r="C188" s="32">
        <f t="shared" si="92"/>
        <v>42500</v>
      </c>
      <c r="D188" s="32"/>
      <c r="E188" s="32">
        <f t="shared" si="74"/>
        <v>2500</v>
      </c>
      <c r="F188" s="32"/>
      <c r="G188" s="32">
        <f t="shared" si="93"/>
        <v>442.70833333333331</v>
      </c>
      <c r="H188" s="32"/>
      <c r="I188" s="32">
        <f t="shared" si="90"/>
        <v>2942.7083333333335</v>
      </c>
      <c r="J188" s="32"/>
      <c r="K188" s="32">
        <f t="shared" si="91"/>
        <v>40000</v>
      </c>
      <c r="L188" s="32"/>
      <c r="M188" s="32">
        <f>0</f>
        <v>0</v>
      </c>
      <c r="N188" s="32"/>
      <c r="P188" s="38">
        <v>44</v>
      </c>
      <c r="Q188" s="38"/>
      <c r="R188" s="40">
        <f t="shared" si="84"/>
        <v>150000</v>
      </c>
      <c r="S188" s="40"/>
      <c r="T188" s="40">
        <f>0</f>
        <v>0</v>
      </c>
      <c r="U188" s="40"/>
      <c r="V188" s="40">
        <f t="shared" si="85"/>
        <v>1562.5</v>
      </c>
      <c r="W188" s="40"/>
      <c r="X188" s="40">
        <f t="shared" si="76"/>
        <v>1562.5</v>
      </c>
      <c r="Y188" s="40"/>
      <c r="Z188" s="40">
        <f t="shared" si="77"/>
        <v>150000</v>
      </c>
      <c r="AA188" s="40"/>
      <c r="AB188" s="40">
        <f>0</f>
        <v>0</v>
      </c>
      <c r="AC188" s="40"/>
      <c r="AE188" s="46">
        <v>44</v>
      </c>
      <c r="AF188" s="46"/>
      <c r="AG188" s="48">
        <f t="shared" si="86"/>
        <v>66360.627313111807</v>
      </c>
      <c r="AH188" s="48"/>
      <c r="AI188" s="48">
        <f t="shared" si="78"/>
        <v>3252.9719271133322</v>
      </c>
      <c r="AJ188" s="48"/>
      <c r="AK188" s="48">
        <f t="shared" si="87"/>
        <v>691.25653451158132</v>
      </c>
      <c r="AL188" s="48"/>
      <c r="AM188" s="48">
        <f t="shared" si="79"/>
        <v>3944.2284616249135</v>
      </c>
      <c r="AN188" s="48"/>
      <c r="AO188" s="48">
        <f t="shared" si="80"/>
        <v>63107.655385998478</v>
      </c>
      <c r="AP188" s="48"/>
      <c r="AQ188" s="48">
        <f>0</f>
        <v>0</v>
      </c>
      <c r="AR188" s="48"/>
      <c r="AT188" s="55">
        <v>44</v>
      </c>
      <c r="AU188" s="55"/>
      <c r="AV188" s="57">
        <f t="shared" si="88"/>
        <v>52328.453150633708</v>
      </c>
      <c r="AW188" s="57"/>
      <c r="AX188" s="57">
        <f t="shared" si="81"/>
        <v>2829.6026801599319</v>
      </c>
      <c r="AY188" s="57"/>
      <c r="AZ188" s="57">
        <f t="shared" si="89"/>
        <v>545.08805365243438</v>
      </c>
      <c r="BA188" s="57"/>
      <c r="BB188" s="57">
        <f t="shared" si="82"/>
        <v>3374.690733812366</v>
      </c>
      <c r="BC188" s="57"/>
      <c r="BD188" s="57">
        <f t="shared" si="83"/>
        <v>49498.850470473779</v>
      </c>
      <c r="BE188" s="57"/>
      <c r="BF188" s="57">
        <f>0</f>
        <v>0</v>
      </c>
      <c r="BG188" s="57"/>
    </row>
    <row r="189" spans="1:59" x14ac:dyDescent="0.25">
      <c r="A189" s="27">
        <v>45</v>
      </c>
      <c r="B189" s="27"/>
      <c r="C189" s="31">
        <f t="shared" si="92"/>
        <v>40000</v>
      </c>
      <c r="D189" s="31"/>
      <c r="E189" s="31">
        <f t="shared" si="74"/>
        <v>2500</v>
      </c>
      <c r="F189" s="31"/>
      <c r="G189" s="31">
        <f t="shared" si="93"/>
        <v>416.66666666666663</v>
      </c>
      <c r="H189" s="31"/>
      <c r="I189" s="31">
        <f t="shared" si="90"/>
        <v>2916.6666666666665</v>
      </c>
      <c r="J189" s="31"/>
      <c r="K189" s="31">
        <f t="shared" si="91"/>
        <v>37500</v>
      </c>
      <c r="L189" s="31"/>
      <c r="M189" s="31">
        <f>0</f>
        <v>0</v>
      </c>
      <c r="N189" s="31"/>
      <c r="P189" s="37">
        <v>45</v>
      </c>
      <c r="Q189" s="37"/>
      <c r="R189" s="39">
        <f t="shared" si="84"/>
        <v>150000</v>
      </c>
      <c r="S189" s="39"/>
      <c r="T189" s="39">
        <f>0</f>
        <v>0</v>
      </c>
      <c r="U189" s="39"/>
      <c r="V189" s="39">
        <f t="shared" si="85"/>
        <v>1562.5</v>
      </c>
      <c r="W189" s="39"/>
      <c r="X189" s="39">
        <f t="shared" si="76"/>
        <v>1562.5</v>
      </c>
      <c r="Y189" s="39"/>
      <c r="Z189" s="39">
        <f t="shared" si="77"/>
        <v>150000</v>
      </c>
      <c r="AA189" s="39"/>
      <c r="AB189" s="39">
        <f>0</f>
        <v>0</v>
      </c>
      <c r="AC189" s="39"/>
      <c r="AE189" s="45">
        <v>45</v>
      </c>
      <c r="AF189" s="45"/>
      <c r="AG189" s="47">
        <f t="shared" si="86"/>
        <v>63107.655385998478</v>
      </c>
      <c r="AH189" s="47"/>
      <c r="AI189" s="47">
        <f t="shared" si="78"/>
        <v>3327.9427644960233</v>
      </c>
      <c r="AJ189" s="47"/>
      <c r="AK189" s="47">
        <f t="shared" si="87"/>
        <v>657.37141027081748</v>
      </c>
      <c r="AL189" s="47"/>
      <c r="AM189" s="47">
        <f t="shared" si="79"/>
        <v>3985.314174766841</v>
      </c>
      <c r="AN189" s="47"/>
      <c r="AO189" s="47">
        <f t="shared" si="80"/>
        <v>59779.712621502455</v>
      </c>
      <c r="AP189" s="47"/>
      <c r="AQ189" s="47">
        <f>0</f>
        <v>0</v>
      </c>
      <c r="AR189" s="47"/>
      <c r="AT189" s="54">
        <v>45</v>
      </c>
      <c r="AU189" s="54"/>
      <c r="AV189" s="56">
        <f t="shared" si="88"/>
        <v>49498.850470473779</v>
      </c>
      <c r="AW189" s="56"/>
      <c r="AX189" s="56">
        <f t="shared" si="81"/>
        <v>2859.0777080782641</v>
      </c>
      <c r="AY189" s="56"/>
      <c r="AZ189" s="56">
        <f t="shared" si="89"/>
        <v>515.61302573410183</v>
      </c>
      <c r="BA189" s="56"/>
      <c r="BB189" s="56">
        <f t="shared" si="82"/>
        <v>3374.690733812366</v>
      </c>
      <c r="BC189" s="56"/>
      <c r="BD189" s="56">
        <f t="shared" si="83"/>
        <v>46639.772762395514</v>
      </c>
      <c r="BE189" s="56"/>
      <c r="BF189" s="56">
        <f>0</f>
        <v>0</v>
      </c>
      <c r="BG189" s="56"/>
    </row>
    <row r="190" spans="1:59" x14ac:dyDescent="0.25">
      <c r="A190" s="28">
        <v>46</v>
      </c>
      <c r="B190" s="28"/>
      <c r="C190" s="32">
        <f t="shared" si="92"/>
        <v>37500</v>
      </c>
      <c r="D190" s="32"/>
      <c r="E190" s="32">
        <f t="shared" si="74"/>
        <v>2500</v>
      </c>
      <c r="F190" s="32"/>
      <c r="G190" s="32">
        <f t="shared" si="93"/>
        <v>390.625</v>
      </c>
      <c r="H190" s="32"/>
      <c r="I190" s="32">
        <f t="shared" si="90"/>
        <v>2890.625</v>
      </c>
      <c r="J190" s="32"/>
      <c r="K190" s="32">
        <f t="shared" si="91"/>
        <v>35000</v>
      </c>
      <c r="L190" s="32"/>
      <c r="M190" s="32">
        <f>0</f>
        <v>0</v>
      </c>
      <c r="N190" s="32"/>
      <c r="P190" s="38">
        <v>46</v>
      </c>
      <c r="Q190" s="38"/>
      <c r="R190" s="40">
        <f t="shared" si="84"/>
        <v>150000</v>
      </c>
      <c r="S190" s="40"/>
      <c r="T190" s="40">
        <f>0</f>
        <v>0</v>
      </c>
      <c r="U190" s="40"/>
      <c r="V190" s="40">
        <f t="shared" si="85"/>
        <v>1562.5</v>
      </c>
      <c r="W190" s="40"/>
      <c r="X190" s="40">
        <f t="shared" si="76"/>
        <v>1562.5</v>
      </c>
      <c r="Y190" s="40"/>
      <c r="Z190" s="40">
        <f t="shared" si="77"/>
        <v>150000</v>
      </c>
      <c r="AA190" s="40"/>
      <c r="AB190" s="40">
        <f>0</f>
        <v>0</v>
      </c>
      <c r="AC190" s="40"/>
      <c r="AE190" s="46">
        <v>46</v>
      </c>
      <c r="AF190" s="46"/>
      <c r="AG190" s="48">
        <f t="shared" si="86"/>
        <v>59779.712621502455</v>
      </c>
      <c r="AH190" s="48"/>
      <c r="AI190" s="48">
        <f t="shared" si="78"/>
        <v>3404.1225242800106</v>
      </c>
      <c r="AJ190" s="48"/>
      <c r="AK190" s="48">
        <f t="shared" si="87"/>
        <v>622.70533980731716</v>
      </c>
      <c r="AL190" s="48"/>
      <c r="AM190" s="48">
        <f t="shared" si="79"/>
        <v>4026.8278640873277</v>
      </c>
      <c r="AN190" s="48"/>
      <c r="AO190" s="48">
        <f t="shared" si="80"/>
        <v>56375.590097222441</v>
      </c>
      <c r="AP190" s="48"/>
      <c r="AQ190" s="48">
        <f>0</f>
        <v>0</v>
      </c>
      <c r="AR190" s="48"/>
      <c r="AT190" s="55">
        <v>46</v>
      </c>
      <c r="AU190" s="55"/>
      <c r="AV190" s="57">
        <f t="shared" si="88"/>
        <v>46639.772762395514</v>
      </c>
      <c r="AW190" s="57"/>
      <c r="AX190" s="57">
        <f t="shared" si="81"/>
        <v>2888.8597675374126</v>
      </c>
      <c r="AY190" s="57"/>
      <c r="AZ190" s="57">
        <f t="shared" si="89"/>
        <v>485.83096627495325</v>
      </c>
      <c r="BA190" s="57"/>
      <c r="BB190" s="57">
        <f t="shared" si="82"/>
        <v>3374.690733812366</v>
      </c>
      <c r="BC190" s="57"/>
      <c r="BD190" s="57">
        <f t="shared" si="83"/>
        <v>43750.912994858103</v>
      </c>
      <c r="BE190" s="57"/>
      <c r="BF190" s="57">
        <f>0</f>
        <v>0</v>
      </c>
      <c r="BG190" s="57"/>
    </row>
    <row r="191" spans="1:59" x14ac:dyDescent="0.25">
      <c r="A191" s="27">
        <v>47</v>
      </c>
      <c r="B191" s="27"/>
      <c r="C191" s="31">
        <f t="shared" si="92"/>
        <v>35000</v>
      </c>
      <c r="D191" s="31"/>
      <c r="E191" s="31">
        <f t="shared" si="74"/>
        <v>2500</v>
      </c>
      <c r="F191" s="31"/>
      <c r="G191" s="31">
        <f t="shared" si="93"/>
        <v>364.58333333333331</v>
      </c>
      <c r="H191" s="31"/>
      <c r="I191" s="31">
        <f t="shared" si="90"/>
        <v>2864.5833333333335</v>
      </c>
      <c r="J191" s="31"/>
      <c r="K191" s="31">
        <f t="shared" si="91"/>
        <v>32500</v>
      </c>
      <c r="L191" s="31"/>
      <c r="M191" s="31">
        <f>0</f>
        <v>0</v>
      </c>
      <c r="N191" s="31"/>
      <c r="P191" s="37">
        <v>47</v>
      </c>
      <c r="Q191" s="37"/>
      <c r="R191" s="39">
        <f t="shared" si="84"/>
        <v>150000</v>
      </c>
      <c r="S191" s="39"/>
      <c r="T191" s="39">
        <f>0</f>
        <v>0</v>
      </c>
      <c r="U191" s="39"/>
      <c r="V191" s="39">
        <f t="shared" si="85"/>
        <v>1562.5</v>
      </c>
      <c r="W191" s="39"/>
      <c r="X191" s="39">
        <f t="shared" si="76"/>
        <v>1562.5</v>
      </c>
      <c r="Y191" s="39"/>
      <c r="Z191" s="39">
        <f t="shared" si="77"/>
        <v>150000</v>
      </c>
      <c r="AA191" s="39"/>
      <c r="AB191" s="39">
        <f>0</f>
        <v>0</v>
      </c>
      <c r="AC191" s="39"/>
      <c r="AE191" s="45">
        <v>47</v>
      </c>
      <c r="AF191" s="45"/>
      <c r="AG191" s="47">
        <f t="shared" si="86"/>
        <v>56375.590097222441</v>
      </c>
      <c r="AH191" s="47"/>
      <c r="AI191" s="47">
        <f t="shared" si="78"/>
        <v>3481.5282574921721</v>
      </c>
      <c r="AJ191" s="47"/>
      <c r="AK191" s="47">
        <f t="shared" si="87"/>
        <v>587.24573017940043</v>
      </c>
      <c r="AL191" s="47"/>
      <c r="AM191" s="47">
        <f t="shared" si="79"/>
        <v>4068.7739876715723</v>
      </c>
      <c r="AN191" s="47"/>
      <c r="AO191" s="47">
        <f t="shared" si="80"/>
        <v>52894.061839730268</v>
      </c>
      <c r="AP191" s="47"/>
      <c r="AQ191" s="47">
        <f>0</f>
        <v>0</v>
      </c>
      <c r="AR191" s="47"/>
      <c r="AT191" s="54">
        <v>47</v>
      </c>
      <c r="AU191" s="54"/>
      <c r="AV191" s="56">
        <f t="shared" si="88"/>
        <v>43750.912994858103</v>
      </c>
      <c r="AW191" s="56"/>
      <c r="AX191" s="56">
        <f t="shared" si="81"/>
        <v>2918.9520567825939</v>
      </c>
      <c r="AY191" s="56"/>
      <c r="AZ191" s="56">
        <f t="shared" si="89"/>
        <v>455.73867702977191</v>
      </c>
      <c r="BA191" s="56"/>
      <c r="BB191" s="56">
        <f t="shared" si="82"/>
        <v>3374.690733812366</v>
      </c>
      <c r="BC191" s="56"/>
      <c r="BD191" s="56">
        <f t="shared" si="83"/>
        <v>40831.960938075506</v>
      </c>
      <c r="BE191" s="56"/>
      <c r="BF191" s="56">
        <f>0</f>
        <v>0</v>
      </c>
      <c r="BG191" s="56"/>
    </row>
    <row r="192" spans="1:59" x14ac:dyDescent="0.25">
      <c r="A192" s="28">
        <v>48</v>
      </c>
      <c r="B192" s="28"/>
      <c r="C192" s="32">
        <f t="shared" si="92"/>
        <v>32500</v>
      </c>
      <c r="D192" s="32"/>
      <c r="E192" s="32">
        <f t="shared" si="74"/>
        <v>2500</v>
      </c>
      <c r="F192" s="32"/>
      <c r="G192" s="32">
        <f t="shared" si="93"/>
        <v>338.54166666666663</v>
      </c>
      <c r="H192" s="32"/>
      <c r="I192" s="32">
        <f t="shared" si="90"/>
        <v>2838.5416666666665</v>
      </c>
      <c r="J192" s="32"/>
      <c r="K192" s="32">
        <f t="shared" si="91"/>
        <v>30000</v>
      </c>
      <c r="L192" s="32"/>
      <c r="M192" s="32">
        <f>0</f>
        <v>0</v>
      </c>
      <c r="N192" s="32"/>
      <c r="P192" s="38">
        <v>48</v>
      </c>
      <c r="Q192" s="38"/>
      <c r="R192" s="40">
        <f t="shared" si="84"/>
        <v>150000</v>
      </c>
      <c r="S192" s="40"/>
      <c r="T192" s="40">
        <f>0</f>
        <v>0</v>
      </c>
      <c r="U192" s="40"/>
      <c r="V192" s="40">
        <f t="shared" si="85"/>
        <v>1562.5</v>
      </c>
      <c r="W192" s="40"/>
      <c r="X192" s="40">
        <f t="shared" si="76"/>
        <v>1562.5</v>
      </c>
      <c r="Y192" s="40"/>
      <c r="Z192" s="40">
        <f t="shared" si="77"/>
        <v>150000</v>
      </c>
      <c r="AA192" s="40"/>
      <c r="AB192" s="40">
        <f>0</f>
        <v>0</v>
      </c>
      <c r="AC192" s="40"/>
      <c r="AE192" s="46">
        <v>48</v>
      </c>
      <c r="AF192" s="46"/>
      <c r="AG192" s="48">
        <f t="shared" si="86"/>
        <v>52894.061839730268</v>
      </c>
      <c r="AH192" s="48"/>
      <c r="AI192" s="48">
        <f t="shared" si="78"/>
        <v>3560.1772392126272</v>
      </c>
      <c r="AJ192" s="48"/>
      <c r="AK192" s="48">
        <f t="shared" si="87"/>
        <v>550.97981083052355</v>
      </c>
      <c r="AL192" s="48"/>
      <c r="AM192" s="48">
        <f t="shared" si="79"/>
        <v>4111.1570500431508</v>
      </c>
      <c r="AN192" s="48"/>
      <c r="AO192" s="48">
        <f t="shared" si="80"/>
        <v>49333.884600517638</v>
      </c>
      <c r="AP192" s="48"/>
      <c r="AQ192" s="48">
        <f>0</f>
        <v>0</v>
      </c>
      <c r="AR192" s="48"/>
      <c r="AT192" s="55">
        <v>48</v>
      </c>
      <c r="AU192" s="55"/>
      <c r="AV192" s="57">
        <f t="shared" si="88"/>
        <v>40831.960938075506</v>
      </c>
      <c r="AW192" s="57"/>
      <c r="AX192" s="57">
        <f t="shared" si="81"/>
        <v>2949.3578073740796</v>
      </c>
      <c r="AY192" s="57"/>
      <c r="AZ192" s="57">
        <f t="shared" si="89"/>
        <v>425.33292643828651</v>
      </c>
      <c r="BA192" s="57"/>
      <c r="BB192" s="57">
        <f t="shared" si="82"/>
        <v>3374.690733812366</v>
      </c>
      <c r="BC192" s="57"/>
      <c r="BD192" s="57">
        <f t="shared" si="83"/>
        <v>37882.603130701427</v>
      </c>
      <c r="BE192" s="57"/>
      <c r="BF192" s="57">
        <f>0</f>
        <v>0</v>
      </c>
      <c r="BG192" s="57"/>
    </row>
    <row r="193" spans="1:59" x14ac:dyDescent="0.25">
      <c r="A193" s="27">
        <v>49</v>
      </c>
      <c r="B193" s="27"/>
      <c r="C193" s="31">
        <f t="shared" si="92"/>
        <v>30000</v>
      </c>
      <c r="D193" s="31"/>
      <c r="E193" s="31">
        <f t="shared" si="74"/>
        <v>2500</v>
      </c>
      <c r="F193" s="31"/>
      <c r="G193" s="31">
        <f t="shared" si="93"/>
        <v>312.5</v>
      </c>
      <c r="H193" s="31"/>
      <c r="I193" s="31">
        <f t="shared" si="90"/>
        <v>2812.5</v>
      </c>
      <c r="J193" s="31"/>
      <c r="K193" s="31">
        <f t="shared" si="91"/>
        <v>27500</v>
      </c>
      <c r="L193" s="31"/>
      <c r="M193" s="31">
        <f>0</f>
        <v>0</v>
      </c>
      <c r="N193" s="31"/>
      <c r="P193" s="37">
        <v>49</v>
      </c>
      <c r="Q193" s="37"/>
      <c r="R193" s="39">
        <f t="shared" si="84"/>
        <v>150000</v>
      </c>
      <c r="S193" s="39"/>
      <c r="T193" s="39">
        <f>0</f>
        <v>0</v>
      </c>
      <c r="U193" s="39"/>
      <c r="V193" s="39">
        <f t="shared" si="85"/>
        <v>1562.5</v>
      </c>
      <c r="W193" s="39"/>
      <c r="X193" s="39">
        <f t="shared" si="76"/>
        <v>1562.5</v>
      </c>
      <c r="Y193" s="39"/>
      <c r="Z193" s="39">
        <f t="shared" si="77"/>
        <v>150000</v>
      </c>
      <c r="AA193" s="39"/>
      <c r="AB193" s="39">
        <f>0</f>
        <v>0</v>
      </c>
      <c r="AC193" s="39"/>
      <c r="AE193" s="45">
        <v>49</v>
      </c>
      <c r="AF193" s="45"/>
      <c r="AG193" s="47">
        <f t="shared" si="86"/>
        <v>49333.884600517638</v>
      </c>
      <c r="AH193" s="47"/>
      <c r="AI193" s="47">
        <f t="shared" si="78"/>
        <v>3640.0869713923753</v>
      </c>
      <c r="AJ193" s="47"/>
      <c r="AK193" s="47">
        <f t="shared" si="87"/>
        <v>513.89463125539203</v>
      </c>
      <c r="AL193" s="47"/>
      <c r="AM193" s="47">
        <f t="shared" si="79"/>
        <v>4153.9816026477674</v>
      </c>
      <c r="AN193" s="47"/>
      <c r="AO193" s="47">
        <f t="shared" si="80"/>
        <v>45693.797629125263</v>
      </c>
      <c r="AP193" s="47"/>
      <c r="AQ193" s="47">
        <f>0</f>
        <v>0</v>
      </c>
      <c r="AR193" s="47"/>
      <c r="AT193" s="54">
        <v>49</v>
      </c>
      <c r="AU193" s="54"/>
      <c r="AV193" s="56">
        <f t="shared" si="88"/>
        <v>37882.603130701427</v>
      </c>
      <c r="AW193" s="56"/>
      <c r="AX193" s="56">
        <f t="shared" si="81"/>
        <v>2980.0802845342259</v>
      </c>
      <c r="AY193" s="56"/>
      <c r="AZ193" s="56">
        <f t="shared" si="89"/>
        <v>394.61044927813987</v>
      </c>
      <c r="BA193" s="56"/>
      <c r="BB193" s="56">
        <f t="shared" si="82"/>
        <v>3374.690733812366</v>
      </c>
      <c r="BC193" s="56"/>
      <c r="BD193" s="56">
        <f t="shared" si="83"/>
        <v>34902.522846167201</v>
      </c>
      <c r="BE193" s="56"/>
      <c r="BF193" s="56">
        <f>0</f>
        <v>0</v>
      </c>
      <c r="BG193" s="56"/>
    </row>
    <row r="194" spans="1:59" x14ac:dyDescent="0.25">
      <c r="A194" s="28">
        <v>50</v>
      </c>
      <c r="B194" s="28"/>
      <c r="C194" s="32">
        <f t="shared" si="92"/>
        <v>27500</v>
      </c>
      <c r="D194" s="32"/>
      <c r="E194" s="32">
        <f t="shared" si="74"/>
        <v>2500</v>
      </c>
      <c r="F194" s="32"/>
      <c r="G194" s="32">
        <f t="shared" si="93"/>
        <v>286.45833333333331</v>
      </c>
      <c r="H194" s="32"/>
      <c r="I194" s="32">
        <f t="shared" si="90"/>
        <v>2786.4583333333335</v>
      </c>
      <c r="J194" s="32"/>
      <c r="K194" s="32">
        <f t="shared" si="91"/>
        <v>25000</v>
      </c>
      <c r="L194" s="32"/>
      <c r="M194" s="32">
        <f>0</f>
        <v>0</v>
      </c>
      <c r="N194" s="32"/>
      <c r="P194" s="38">
        <v>50</v>
      </c>
      <c r="Q194" s="38"/>
      <c r="R194" s="40">
        <f t="shared" si="84"/>
        <v>150000</v>
      </c>
      <c r="S194" s="40"/>
      <c r="T194" s="40">
        <f>0</f>
        <v>0</v>
      </c>
      <c r="U194" s="40"/>
      <c r="V194" s="40">
        <f t="shared" si="85"/>
        <v>1562.5</v>
      </c>
      <c r="W194" s="40"/>
      <c r="X194" s="40">
        <f t="shared" si="76"/>
        <v>1562.5</v>
      </c>
      <c r="Y194" s="40"/>
      <c r="Z194" s="40">
        <f t="shared" si="77"/>
        <v>150000</v>
      </c>
      <c r="AA194" s="40"/>
      <c r="AB194" s="40">
        <f>0</f>
        <v>0</v>
      </c>
      <c r="AC194" s="40"/>
      <c r="AE194" s="46">
        <v>50</v>
      </c>
      <c r="AF194" s="46"/>
      <c r="AG194" s="48">
        <f t="shared" si="86"/>
        <v>45693.797629125263</v>
      </c>
      <c r="AH194" s="48"/>
      <c r="AI194" s="48">
        <f t="shared" si="78"/>
        <v>3721.2751857052936</v>
      </c>
      <c r="AJ194" s="48"/>
      <c r="AK194" s="48">
        <f t="shared" si="87"/>
        <v>475.97705863672149</v>
      </c>
      <c r="AL194" s="48"/>
      <c r="AM194" s="48">
        <f t="shared" si="79"/>
        <v>4197.2522443420148</v>
      </c>
      <c r="AN194" s="48"/>
      <c r="AO194" s="48">
        <f t="shared" si="80"/>
        <v>41972.52244341997</v>
      </c>
      <c r="AP194" s="48"/>
      <c r="AQ194" s="48">
        <f>0</f>
        <v>0</v>
      </c>
      <c r="AR194" s="48"/>
      <c r="AT194" s="55">
        <v>50</v>
      </c>
      <c r="AU194" s="55"/>
      <c r="AV194" s="57">
        <f t="shared" si="88"/>
        <v>34902.522846167201</v>
      </c>
      <c r="AW194" s="57"/>
      <c r="AX194" s="57">
        <f t="shared" si="81"/>
        <v>3011.1227874981241</v>
      </c>
      <c r="AY194" s="57"/>
      <c r="AZ194" s="57">
        <f t="shared" si="89"/>
        <v>363.56794631424168</v>
      </c>
      <c r="BA194" s="57"/>
      <c r="BB194" s="57">
        <f t="shared" si="82"/>
        <v>3374.690733812366</v>
      </c>
      <c r="BC194" s="57"/>
      <c r="BD194" s="57">
        <f t="shared" si="83"/>
        <v>31891.400058669078</v>
      </c>
      <c r="BE194" s="57"/>
      <c r="BF194" s="57">
        <f>0</f>
        <v>0</v>
      </c>
      <c r="BG194" s="57"/>
    </row>
    <row r="195" spans="1:59" x14ac:dyDescent="0.25">
      <c r="A195" s="27">
        <v>51</v>
      </c>
      <c r="B195" s="27"/>
      <c r="C195" s="31">
        <f t="shared" si="92"/>
        <v>25000</v>
      </c>
      <c r="D195" s="31"/>
      <c r="E195" s="31">
        <f t="shared" si="74"/>
        <v>2500</v>
      </c>
      <c r="F195" s="31"/>
      <c r="G195" s="31">
        <f t="shared" si="93"/>
        <v>260.41666666666663</v>
      </c>
      <c r="H195" s="31"/>
      <c r="I195" s="31">
        <f t="shared" si="90"/>
        <v>2760.4166666666665</v>
      </c>
      <c r="J195" s="31"/>
      <c r="K195" s="31">
        <f t="shared" si="91"/>
        <v>22500</v>
      </c>
      <c r="L195" s="31"/>
      <c r="M195" s="31">
        <f>0</f>
        <v>0</v>
      </c>
      <c r="N195" s="31"/>
      <c r="P195" s="37">
        <v>51</v>
      </c>
      <c r="Q195" s="37"/>
      <c r="R195" s="39">
        <f t="shared" si="84"/>
        <v>150000</v>
      </c>
      <c r="S195" s="39"/>
      <c r="T195" s="39">
        <f>0</f>
        <v>0</v>
      </c>
      <c r="U195" s="39"/>
      <c r="V195" s="39">
        <f t="shared" si="85"/>
        <v>1562.5</v>
      </c>
      <c r="W195" s="39"/>
      <c r="X195" s="39">
        <f t="shared" si="76"/>
        <v>1562.5</v>
      </c>
      <c r="Y195" s="39"/>
      <c r="Z195" s="39">
        <f t="shared" si="77"/>
        <v>150000</v>
      </c>
      <c r="AA195" s="39"/>
      <c r="AB195" s="39">
        <f>0</f>
        <v>0</v>
      </c>
      <c r="AC195" s="39"/>
      <c r="AE195" s="45">
        <v>51</v>
      </c>
      <c r="AF195" s="45"/>
      <c r="AG195" s="47">
        <f t="shared" si="86"/>
        <v>41972.52244341997</v>
      </c>
      <c r="AH195" s="47"/>
      <c r="AI195" s="47">
        <f t="shared" si="78"/>
        <v>3803.7598464349526</v>
      </c>
      <c r="AJ195" s="47"/>
      <c r="AK195" s="47">
        <f t="shared" si="87"/>
        <v>437.21377545229132</v>
      </c>
      <c r="AL195" s="47"/>
      <c r="AM195" s="47">
        <f t="shared" si="79"/>
        <v>4240.973621887244</v>
      </c>
      <c r="AN195" s="47"/>
      <c r="AO195" s="47">
        <f t="shared" si="80"/>
        <v>38168.76259698502</v>
      </c>
      <c r="AP195" s="47"/>
      <c r="AQ195" s="47">
        <f>0</f>
        <v>0</v>
      </c>
      <c r="AR195" s="47"/>
      <c r="AT195" s="54">
        <v>51</v>
      </c>
      <c r="AU195" s="54"/>
      <c r="AV195" s="56">
        <f t="shared" si="88"/>
        <v>31891.400058669078</v>
      </c>
      <c r="AW195" s="56"/>
      <c r="AX195" s="56">
        <f t="shared" si="81"/>
        <v>3042.4886498678966</v>
      </c>
      <c r="AY195" s="56"/>
      <c r="AZ195" s="56">
        <f t="shared" si="89"/>
        <v>332.20208394446956</v>
      </c>
      <c r="BA195" s="56"/>
      <c r="BB195" s="56">
        <f t="shared" si="82"/>
        <v>3374.690733812366</v>
      </c>
      <c r="BC195" s="56"/>
      <c r="BD195" s="56">
        <f t="shared" si="83"/>
        <v>28848.911408801181</v>
      </c>
      <c r="BE195" s="56"/>
      <c r="BF195" s="56">
        <f>0</f>
        <v>0</v>
      </c>
      <c r="BG195" s="56"/>
    </row>
    <row r="196" spans="1:59" x14ac:dyDescent="0.25">
      <c r="A196" s="28">
        <v>52</v>
      </c>
      <c r="B196" s="28"/>
      <c r="C196" s="32">
        <f t="shared" si="92"/>
        <v>22500</v>
      </c>
      <c r="D196" s="32"/>
      <c r="E196" s="32">
        <f t="shared" si="74"/>
        <v>2500</v>
      </c>
      <c r="F196" s="32"/>
      <c r="G196" s="32">
        <f t="shared" si="93"/>
        <v>234.375</v>
      </c>
      <c r="H196" s="32"/>
      <c r="I196" s="32">
        <f t="shared" si="90"/>
        <v>2734.375</v>
      </c>
      <c r="J196" s="32"/>
      <c r="K196" s="32">
        <f t="shared" si="91"/>
        <v>20000</v>
      </c>
      <c r="L196" s="32"/>
      <c r="M196" s="32">
        <f>0</f>
        <v>0</v>
      </c>
      <c r="N196" s="32"/>
      <c r="P196" s="38">
        <v>52</v>
      </c>
      <c r="Q196" s="38"/>
      <c r="R196" s="40">
        <f t="shared" si="84"/>
        <v>150000</v>
      </c>
      <c r="S196" s="40"/>
      <c r="T196" s="40">
        <f>0</f>
        <v>0</v>
      </c>
      <c r="U196" s="40"/>
      <c r="V196" s="40">
        <f t="shared" si="85"/>
        <v>1562.5</v>
      </c>
      <c r="W196" s="40"/>
      <c r="X196" s="40">
        <f t="shared" si="76"/>
        <v>1562.5</v>
      </c>
      <c r="Y196" s="40"/>
      <c r="Z196" s="40">
        <f t="shared" si="77"/>
        <v>150000</v>
      </c>
      <c r="AA196" s="40"/>
      <c r="AB196" s="40">
        <f>0</f>
        <v>0</v>
      </c>
      <c r="AC196" s="40"/>
      <c r="AE196" s="46">
        <v>52</v>
      </c>
      <c r="AF196" s="46"/>
      <c r="AG196" s="48">
        <f t="shared" si="86"/>
        <v>38168.76259698502</v>
      </c>
      <c r="AH196" s="48"/>
      <c r="AI196" s="48">
        <f t="shared" si="78"/>
        <v>3887.5591533966426</v>
      </c>
      <c r="AJ196" s="48"/>
      <c r="AK196" s="48">
        <f t="shared" si="87"/>
        <v>397.59127705192725</v>
      </c>
      <c r="AL196" s="48"/>
      <c r="AM196" s="48">
        <f t="shared" si="79"/>
        <v>4285.1504304485698</v>
      </c>
      <c r="AN196" s="48"/>
      <c r="AO196" s="48">
        <f t="shared" si="80"/>
        <v>34281.203443588376</v>
      </c>
      <c r="AP196" s="48"/>
      <c r="AQ196" s="48">
        <f>0</f>
        <v>0</v>
      </c>
      <c r="AR196" s="48"/>
      <c r="AT196" s="55">
        <v>52</v>
      </c>
      <c r="AU196" s="55"/>
      <c r="AV196" s="57">
        <f t="shared" si="88"/>
        <v>28848.911408801181</v>
      </c>
      <c r="AW196" s="57"/>
      <c r="AX196" s="57">
        <f t="shared" si="81"/>
        <v>3074.1812399706869</v>
      </c>
      <c r="AY196" s="57"/>
      <c r="AZ196" s="57">
        <f t="shared" si="89"/>
        <v>300.50949384167893</v>
      </c>
      <c r="BA196" s="57"/>
      <c r="BB196" s="57">
        <f t="shared" si="82"/>
        <v>3374.690733812366</v>
      </c>
      <c r="BC196" s="57"/>
      <c r="BD196" s="57">
        <f t="shared" si="83"/>
        <v>25774.730168830494</v>
      </c>
      <c r="BE196" s="57"/>
      <c r="BF196" s="57">
        <f>0</f>
        <v>0</v>
      </c>
      <c r="BG196" s="57"/>
    </row>
    <row r="197" spans="1:59" x14ac:dyDescent="0.25">
      <c r="A197" s="27">
        <v>53</v>
      </c>
      <c r="B197" s="27"/>
      <c r="C197" s="31">
        <f t="shared" si="92"/>
        <v>20000</v>
      </c>
      <c r="D197" s="31"/>
      <c r="E197" s="31">
        <f t="shared" si="74"/>
        <v>2500</v>
      </c>
      <c r="F197" s="31"/>
      <c r="G197" s="31">
        <f t="shared" si="93"/>
        <v>208.33333333333331</v>
      </c>
      <c r="H197" s="31"/>
      <c r="I197" s="31">
        <f t="shared" si="90"/>
        <v>2708.3333333333335</v>
      </c>
      <c r="J197" s="31"/>
      <c r="K197" s="31">
        <f t="shared" si="91"/>
        <v>17500</v>
      </c>
      <c r="L197" s="31"/>
      <c r="M197" s="31">
        <f>0</f>
        <v>0</v>
      </c>
      <c r="N197" s="31"/>
      <c r="P197" s="37">
        <v>53</v>
      </c>
      <c r="Q197" s="37"/>
      <c r="R197" s="39">
        <f t="shared" si="84"/>
        <v>150000</v>
      </c>
      <c r="S197" s="39"/>
      <c r="T197" s="39">
        <f>0</f>
        <v>0</v>
      </c>
      <c r="U197" s="39"/>
      <c r="V197" s="39">
        <f t="shared" si="85"/>
        <v>1562.5</v>
      </c>
      <c r="W197" s="39"/>
      <c r="X197" s="39">
        <f t="shared" si="76"/>
        <v>1562.5</v>
      </c>
      <c r="Y197" s="39"/>
      <c r="Z197" s="39">
        <f t="shared" si="77"/>
        <v>150000</v>
      </c>
      <c r="AA197" s="39"/>
      <c r="AB197" s="39">
        <f>0</f>
        <v>0</v>
      </c>
      <c r="AC197" s="39"/>
      <c r="AE197" s="45">
        <v>53</v>
      </c>
      <c r="AF197" s="45"/>
      <c r="AG197" s="47">
        <f t="shared" si="86"/>
        <v>34281.203443588376</v>
      </c>
      <c r="AH197" s="47"/>
      <c r="AI197" s="47">
        <f t="shared" si="78"/>
        <v>3972.6915448950313</v>
      </c>
      <c r="AJ197" s="47"/>
      <c r="AK197" s="47">
        <f t="shared" si="87"/>
        <v>357.09586920404558</v>
      </c>
      <c r="AL197" s="47"/>
      <c r="AM197" s="47">
        <f t="shared" si="79"/>
        <v>4329.7874140990771</v>
      </c>
      <c r="AN197" s="47"/>
      <c r="AO197" s="47">
        <f t="shared" si="80"/>
        <v>30308.511898693345</v>
      </c>
      <c r="AP197" s="47"/>
      <c r="AQ197" s="47">
        <f>0</f>
        <v>0</v>
      </c>
      <c r="AR197" s="47"/>
      <c r="AT197" s="54">
        <v>53</v>
      </c>
      <c r="AU197" s="54"/>
      <c r="AV197" s="56">
        <f t="shared" si="88"/>
        <v>25774.730168830494</v>
      </c>
      <c r="AW197" s="56"/>
      <c r="AX197" s="56">
        <f t="shared" si="81"/>
        <v>3106.2039612203816</v>
      </c>
      <c r="AY197" s="56"/>
      <c r="AZ197" s="56">
        <f t="shared" si="89"/>
        <v>268.48677259198428</v>
      </c>
      <c r="BA197" s="56"/>
      <c r="BB197" s="56">
        <f t="shared" si="82"/>
        <v>3374.690733812366</v>
      </c>
      <c r="BC197" s="56"/>
      <c r="BD197" s="56">
        <f t="shared" si="83"/>
        <v>22668.526207610113</v>
      </c>
      <c r="BE197" s="56"/>
      <c r="BF197" s="56">
        <f>0</f>
        <v>0</v>
      </c>
      <c r="BG197" s="56"/>
    </row>
    <row r="198" spans="1:59" x14ac:dyDescent="0.25">
      <c r="A198" s="28">
        <v>54</v>
      </c>
      <c r="B198" s="28"/>
      <c r="C198" s="32">
        <f t="shared" si="92"/>
        <v>17500</v>
      </c>
      <c r="D198" s="32"/>
      <c r="E198" s="32">
        <f t="shared" si="74"/>
        <v>2500</v>
      </c>
      <c r="F198" s="32"/>
      <c r="G198" s="32">
        <f t="shared" si="93"/>
        <v>182.29166666666666</v>
      </c>
      <c r="H198" s="32"/>
      <c r="I198" s="32">
        <f t="shared" si="90"/>
        <v>2682.2916666666665</v>
      </c>
      <c r="J198" s="32"/>
      <c r="K198" s="32">
        <f t="shared" si="91"/>
        <v>15000</v>
      </c>
      <c r="L198" s="32"/>
      <c r="M198" s="32">
        <f>0</f>
        <v>0</v>
      </c>
      <c r="N198" s="32"/>
      <c r="P198" s="38">
        <v>54</v>
      </c>
      <c r="Q198" s="38"/>
      <c r="R198" s="40">
        <f t="shared" si="84"/>
        <v>150000</v>
      </c>
      <c r="S198" s="40"/>
      <c r="T198" s="40">
        <f>0</f>
        <v>0</v>
      </c>
      <c r="U198" s="40"/>
      <c r="V198" s="40">
        <f t="shared" si="85"/>
        <v>1562.5</v>
      </c>
      <c r="W198" s="40"/>
      <c r="X198" s="40">
        <f t="shared" si="76"/>
        <v>1562.5</v>
      </c>
      <c r="Y198" s="40"/>
      <c r="Z198" s="40">
        <f t="shared" si="77"/>
        <v>150000</v>
      </c>
      <c r="AA198" s="40"/>
      <c r="AB198" s="40">
        <f>0</f>
        <v>0</v>
      </c>
      <c r="AC198" s="40"/>
      <c r="AE198" s="46">
        <v>54</v>
      </c>
      <c r="AF198" s="46"/>
      <c r="AG198" s="48">
        <f t="shared" si="86"/>
        <v>30308.511898693345</v>
      </c>
      <c r="AH198" s="48"/>
      <c r="AI198" s="48">
        <f t="shared" si="78"/>
        <v>4059.1757007178867</v>
      </c>
      <c r="AJ198" s="48"/>
      <c r="AK198" s="48">
        <f t="shared" si="87"/>
        <v>315.71366561138899</v>
      </c>
      <c r="AL198" s="48"/>
      <c r="AM198" s="48">
        <f t="shared" si="79"/>
        <v>4374.8893663292756</v>
      </c>
      <c r="AN198" s="48"/>
      <c r="AO198" s="48">
        <f t="shared" si="80"/>
        <v>26249.336197975459</v>
      </c>
      <c r="AP198" s="48"/>
      <c r="AQ198" s="48">
        <f>0</f>
        <v>0</v>
      </c>
      <c r="AR198" s="48"/>
      <c r="AT198" s="55">
        <v>54</v>
      </c>
      <c r="AU198" s="55"/>
      <c r="AV198" s="57">
        <f t="shared" si="88"/>
        <v>22668.526207610113</v>
      </c>
      <c r="AW198" s="57"/>
      <c r="AX198" s="57">
        <f t="shared" si="81"/>
        <v>3138.5602524830938</v>
      </c>
      <c r="AY198" s="57"/>
      <c r="AZ198" s="57">
        <f t="shared" si="89"/>
        <v>236.13048132927202</v>
      </c>
      <c r="BA198" s="57"/>
      <c r="BB198" s="57">
        <f t="shared" si="82"/>
        <v>3374.690733812366</v>
      </c>
      <c r="BC198" s="57"/>
      <c r="BD198" s="57">
        <f t="shared" si="83"/>
        <v>19529.96595512702</v>
      </c>
      <c r="BE198" s="57"/>
      <c r="BF198" s="57">
        <f>0</f>
        <v>0</v>
      </c>
      <c r="BG198" s="57"/>
    </row>
    <row r="199" spans="1:59" x14ac:dyDescent="0.25">
      <c r="A199" s="27">
        <v>55</v>
      </c>
      <c r="B199" s="27"/>
      <c r="C199" s="31">
        <f t="shared" si="92"/>
        <v>15000</v>
      </c>
      <c r="D199" s="31"/>
      <c r="E199" s="31">
        <f t="shared" si="74"/>
        <v>2500</v>
      </c>
      <c r="F199" s="31"/>
      <c r="G199" s="31">
        <f t="shared" si="93"/>
        <v>156.25</v>
      </c>
      <c r="H199" s="31"/>
      <c r="I199" s="31">
        <f t="shared" si="90"/>
        <v>2656.25</v>
      </c>
      <c r="J199" s="31"/>
      <c r="K199" s="31">
        <f t="shared" si="91"/>
        <v>12500</v>
      </c>
      <c r="L199" s="31"/>
      <c r="M199" s="31">
        <f>0</f>
        <v>0</v>
      </c>
      <c r="N199" s="31"/>
      <c r="P199" s="37">
        <v>55</v>
      </c>
      <c r="Q199" s="37"/>
      <c r="R199" s="39">
        <f t="shared" si="84"/>
        <v>150000</v>
      </c>
      <c r="S199" s="39"/>
      <c r="T199" s="39">
        <f>0</f>
        <v>0</v>
      </c>
      <c r="U199" s="39"/>
      <c r="V199" s="39">
        <f t="shared" si="85"/>
        <v>1562.5</v>
      </c>
      <c r="W199" s="39"/>
      <c r="X199" s="39">
        <f t="shared" si="76"/>
        <v>1562.5</v>
      </c>
      <c r="Y199" s="39"/>
      <c r="Z199" s="39">
        <f t="shared" si="77"/>
        <v>150000</v>
      </c>
      <c r="AA199" s="39"/>
      <c r="AB199" s="39">
        <f>0</f>
        <v>0</v>
      </c>
      <c r="AC199" s="39"/>
      <c r="AE199" s="45">
        <v>55</v>
      </c>
      <c r="AF199" s="45"/>
      <c r="AG199" s="47">
        <f t="shared" si="86"/>
        <v>26249.336197975459</v>
      </c>
      <c r="AH199" s="47"/>
      <c r="AI199" s="47">
        <f t="shared" si="78"/>
        <v>4147.0305451662953</v>
      </c>
      <c r="AJ199" s="47"/>
      <c r="AK199" s="47">
        <f t="shared" si="87"/>
        <v>273.43058539557768</v>
      </c>
      <c r="AL199" s="47"/>
      <c r="AM199" s="47">
        <f t="shared" si="79"/>
        <v>4420.4611305618728</v>
      </c>
      <c r="AN199" s="47"/>
      <c r="AO199" s="47">
        <f t="shared" si="80"/>
        <v>22102.305652809162</v>
      </c>
      <c r="AP199" s="47"/>
      <c r="AQ199" s="47">
        <f>0</f>
        <v>0</v>
      </c>
      <c r="AR199" s="47"/>
      <c r="AT199" s="54">
        <v>55</v>
      </c>
      <c r="AU199" s="54"/>
      <c r="AV199" s="56">
        <f t="shared" si="88"/>
        <v>19529.96595512702</v>
      </c>
      <c r="AW199" s="56"/>
      <c r="AX199" s="56">
        <f t="shared" si="81"/>
        <v>3171.2535884464596</v>
      </c>
      <c r="AY199" s="56"/>
      <c r="AZ199" s="56">
        <f t="shared" si="89"/>
        <v>203.43714536590645</v>
      </c>
      <c r="BA199" s="56"/>
      <c r="BB199" s="56">
        <f t="shared" si="82"/>
        <v>3374.690733812366</v>
      </c>
      <c r="BC199" s="56"/>
      <c r="BD199" s="56">
        <f t="shared" si="83"/>
        <v>16358.71236668056</v>
      </c>
      <c r="BE199" s="56"/>
      <c r="BF199" s="56">
        <f>0</f>
        <v>0</v>
      </c>
      <c r="BG199" s="56"/>
    </row>
    <row r="200" spans="1:59" x14ac:dyDescent="0.25">
      <c r="A200" s="28">
        <v>56</v>
      </c>
      <c r="B200" s="28"/>
      <c r="C200" s="32">
        <f t="shared" si="92"/>
        <v>12500</v>
      </c>
      <c r="D200" s="32"/>
      <c r="E200" s="32">
        <f t="shared" si="74"/>
        <v>2500</v>
      </c>
      <c r="F200" s="32"/>
      <c r="G200" s="32">
        <f t="shared" si="93"/>
        <v>130.20833333333331</v>
      </c>
      <c r="H200" s="32"/>
      <c r="I200" s="32">
        <f t="shared" si="90"/>
        <v>2630.2083333333335</v>
      </c>
      <c r="J200" s="32"/>
      <c r="K200" s="32">
        <f t="shared" si="91"/>
        <v>10000</v>
      </c>
      <c r="L200" s="32"/>
      <c r="M200" s="32">
        <f>0</f>
        <v>0</v>
      </c>
      <c r="N200" s="32"/>
      <c r="P200" s="38">
        <v>56</v>
      </c>
      <c r="Q200" s="38"/>
      <c r="R200" s="40">
        <f t="shared" si="84"/>
        <v>150000</v>
      </c>
      <c r="S200" s="40"/>
      <c r="T200" s="40">
        <f>0</f>
        <v>0</v>
      </c>
      <c r="U200" s="40"/>
      <c r="V200" s="40">
        <f t="shared" si="85"/>
        <v>1562.5</v>
      </c>
      <c r="W200" s="40"/>
      <c r="X200" s="40">
        <f t="shared" si="76"/>
        <v>1562.5</v>
      </c>
      <c r="Y200" s="40"/>
      <c r="Z200" s="40">
        <f t="shared" si="77"/>
        <v>150000</v>
      </c>
      <c r="AA200" s="40"/>
      <c r="AB200" s="40">
        <f>0</f>
        <v>0</v>
      </c>
      <c r="AC200" s="40"/>
      <c r="AE200" s="46">
        <v>56</v>
      </c>
      <c r="AF200" s="46"/>
      <c r="AG200" s="48">
        <f t="shared" si="86"/>
        <v>22102.305652809162</v>
      </c>
      <c r="AH200" s="48"/>
      <c r="AI200" s="48">
        <f t="shared" si="78"/>
        <v>4236.2752501217965</v>
      </c>
      <c r="AJ200" s="48"/>
      <c r="AK200" s="48">
        <f t="shared" si="87"/>
        <v>230.23235055009542</v>
      </c>
      <c r="AL200" s="48"/>
      <c r="AM200" s="48">
        <f t="shared" si="79"/>
        <v>4466.5076006718919</v>
      </c>
      <c r="AN200" s="48"/>
      <c r="AO200" s="48">
        <f t="shared" si="80"/>
        <v>17866.030402687364</v>
      </c>
      <c r="AP200" s="48"/>
      <c r="AQ200" s="48">
        <f>0</f>
        <v>0</v>
      </c>
      <c r="AR200" s="48"/>
      <c r="AT200" s="55">
        <v>56</v>
      </c>
      <c r="AU200" s="55"/>
      <c r="AV200" s="57">
        <f t="shared" si="88"/>
        <v>16358.71236668056</v>
      </c>
      <c r="AW200" s="57"/>
      <c r="AX200" s="57">
        <f t="shared" si="81"/>
        <v>3204.2874799927768</v>
      </c>
      <c r="AY200" s="57"/>
      <c r="AZ200" s="57">
        <f t="shared" si="89"/>
        <v>170.40325381958917</v>
      </c>
      <c r="BA200" s="57"/>
      <c r="BB200" s="57">
        <f t="shared" si="82"/>
        <v>3374.690733812366</v>
      </c>
      <c r="BC200" s="57"/>
      <c r="BD200" s="57">
        <f t="shared" si="83"/>
        <v>13154.424886687782</v>
      </c>
      <c r="BE200" s="57"/>
      <c r="BF200" s="57">
        <f>0</f>
        <v>0</v>
      </c>
      <c r="BG200" s="57"/>
    </row>
    <row r="201" spans="1:59" x14ac:dyDescent="0.25">
      <c r="A201" s="27">
        <v>57</v>
      </c>
      <c r="B201" s="27"/>
      <c r="C201" s="31">
        <f t="shared" si="92"/>
        <v>10000</v>
      </c>
      <c r="D201" s="31"/>
      <c r="E201" s="31">
        <f t="shared" si="74"/>
        <v>2500</v>
      </c>
      <c r="F201" s="31"/>
      <c r="G201" s="31">
        <f t="shared" si="93"/>
        <v>104.16666666666666</v>
      </c>
      <c r="H201" s="31"/>
      <c r="I201" s="31">
        <f t="shared" si="90"/>
        <v>2604.1666666666665</v>
      </c>
      <c r="J201" s="31"/>
      <c r="K201" s="31">
        <f t="shared" si="91"/>
        <v>7500</v>
      </c>
      <c r="L201" s="31"/>
      <c r="M201" s="31">
        <f>0</f>
        <v>0</v>
      </c>
      <c r="N201" s="31"/>
      <c r="P201" s="37">
        <v>57</v>
      </c>
      <c r="Q201" s="37"/>
      <c r="R201" s="39">
        <f t="shared" si="84"/>
        <v>150000</v>
      </c>
      <c r="S201" s="39"/>
      <c r="T201" s="39">
        <f>0</f>
        <v>0</v>
      </c>
      <c r="U201" s="39"/>
      <c r="V201" s="39">
        <f t="shared" si="85"/>
        <v>1562.5</v>
      </c>
      <c r="W201" s="39"/>
      <c r="X201" s="39">
        <f t="shared" si="76"/>
        <v>1562.5</v>
      </c>
      <c r="Y201" s="39"/>
      <c r="Z201" s="39">
        <f t="shared" si="77"/>
        <v>150000</v>
      </c>
      <c r="AA201" s="39"/>
      <c r="AB201" s="39">
        <f>0</f>
        <v>0</v>
      </c>
      <c r="AC201" s="39"/>
      <c r="AE201" s="45">
        <v>57</v>
      </c>
      <c r="AF201" s="45"/>
      <c r="AG201" s="47">
        <f t="shared" si="86"/>
        <v>17866.030402687364</v>
      </c>
      <c r="AH201" s="47"/>
      <c r="AI201" s="47">
        <f t="shared" si="78"/>
        <v>4326.9292381508967</v>
      </c>
      <c r="AJ201" s="47"/>
      <c r="AK201" s="47">
        <f t="shared" si="87"/>
        <v>186.10448336132669</v>
      </c>
      <c r="AL201" s="47"/>
      <c r="AM201" s="47">
        <f t="shared" si="79"/>
        <v>4513.0337215122236</v>
      </c>
      <c r="AN201" s="47"/>
      <c r="AO201" s="47">
        <f t="shared" si="80"/>
        <v>13539.101164536467</v>
      </c>
      <c r="AP201" s="47"/>
      <c r="AQ201" s="47">
        <f>0</f>
        <v>0</v>
      </c>
      <c r="AR201" s="47"/>
      <c r="AT201" s="54">
        <v>57</v>
      </c>
      <c r="AU201" s="54"/>
      <c r="AV201" s="56">
        <f t="shared" si="88"/>
        <v>13154.424886687782</v>
      </c>
      <c r="AW201" s="56"/>
      <c r="AX201" s="56">
        <f t="shared" si="81"/>
        <v>3237.6654745760352</v>
      </c>
      <c r="AY201" s="56"/>
      <c r="AZ201" s="56">
        <f t="shared" si="89"/>
        <v>137.02525923633107</v>
      </c>
      <c r="BA201" s="56"/>
      <c r="BB201" s="56">
        <f t="shared" si="82"/>
        <v>3374.690733812366</v>
      </c>
      <c r="BC201" s="56"/>
      <c r="BD201" s="56">
        <f t="shared" si="83"/>
        <v>9916.7594121117472</v>
      </c>
      <c r="BE201" s="56"/>
      <c r="BF201" s="56">
        <f>0</f>
        <v>0</v>
      </c>
      <c r="BG201" s="56"/>
    </row>
    <row r="202" spans="1:59" x14ac:dyDescent="0.25">
      <c r="A202" s="28">
        <v>58</v>
      </c>
      <c r="B202" s="28"/>
      <c r="C202" s="32">
        <f t="shared" si="92"/>
        <v>7500</v>
      </c>
      <c r="D202" s="32"/>
      <c r="E202" s="32">
        <f t="shared" si="74"/>
        <v>2500</v>
      </c>
      <c r="F202" s="32"/>
      <c r="G202" s="32">
        <f t="shared" si="93"/>
        <v>78.125</v>
      </c>
      <c r="H202" s="32"/>
      <c r="I202" s="32">
        <f t="shared" si="90"/>
        <v>2578.125</v>
      </c>
      <c r="J202" s="32"/>
      <c r="K202" s="32">
        <f t="shared" si="91"/>
        <v>5000</v>
      </c>
      <c r="L202" s="32"/>
      <c r="M202" s="32">
        <f>0</f>
        <v>0</v>
      </c>
      <c r="N202" s="32"/>
      <c r="P202" s="38">
        <v>58</v>
      </c>
      <c r="Q202" s="38"/>
      <c r="R202" s="40">
        <f t="shared" si="84"/>
        <v>150000</v>
      </c>
      <c r="S202" s="40"/>
      <c r="T202" s="40">
        <f>0</f>
        <v>0</v>
      </c>
      <c r="U202" s="40"/>
      <c r="V202" s="40">
        <f t="shared" si="85"/>
        <v>1562.5</v>
      </c>
      <c r="W202" s="40"/>
      <c r="X202" s="40">
        <f t="shared" si="76"/>
        <v>1562.5</v>
      </c>
      <c r="Y202" s="40"/>
      <c r="Z202" s="40">
        <f t="shared" si="77"/>
        <v>150000</v>
      </c>
      <c r="AA202" s="40"/>
      <c r="AB202" s="40">
        <f>0</f>
        <v>0</v>
      </c>
      <c r="AC202" s="40"/>
      <c r="AE202" s="46">
        <v>58</v>
      </c>
      <c r="AF202" s="46"/>
      <c r="AG202" s="48">
        <f t="shared" si="86"/>
        <v>13539.101164536467</v>
      </c>
      <c r="AH202" s="48"/>
      <c r="AI202" s="48">
        <f t="shared" si="78"/>
        <v>4419.0121856473879</v>
      </c>
      <c r="AJ202" s="48"/>
      <c r="AK202" s="48">
        <f t="shared" si="87"/>
        <v>141.03230379725485</v>
      </c>
      <c r="AL202" s="48"/>
      <c r="AM202" s="48">
        <f t="shared" si="79"/>
        <v>4560.0444894446427</v>
      </c>
      <c r="AN202" s="48"/>
      <c r="AO202" s="48">
        <f t="shared" si="80"/>
        <v>9120.0889788890781</v>
      </c>
      <c r="AP202" s="48"/>
      <c r="AQ202" s="48">
        <f>0</f>
        <v>0</v>
      </c>
      <c r="AR202" s="48"/>
      <c r="AT202" s="55">
        <v>58</v>
      </c>
      <c r="AU202" s="55"/>
      <c r="AV202" s="57">
        <f t="shared" si="88"/>
        <v>9916.7594121117472</v>
      </c>
      <c r="AW202" s="57"/>
      <c r="AX202" s="57">
        <f t="shared" si="81"/>
        <v>3271.3911566028687</v>
      </c>
      <c r="AY202" s="57"/>
      <c r="AZ202" s="57">
        <f t="shared" si="89"/>
        <v>103.29957720949736</v>
      </c>
      <c r="BA202" s="57"/>
      <c r="BB202" s="57">
        <f t="shared" si="82"/>
        <v>3374.690733812366</v>
      </c>
      <c r="BC202" s="57"/>
      <c r="BD202" s="57">
        <f t="shared" si="83"/>
        <v>6645.3682555088781</v>
      </c>
      <c r="BE202" s="57"/>
      <c r="BF202" s="57">
        <f>0</f>
        <v>0</v>
      </c>
      <c r="BG202" s="57"/>
    </row>
    <row r="203" spans="1:59" x14ac:dyDescent="0.25">
      <c r="A203" s="27">
        <v>59</v>
      </c>
      <c r="B203" s="27"/>
      <c r="C203" s="31">
        <f t="shared" si="92"/>
        <v>5000</v>
      </c>
      <c r="D203" s="31"/>
      <c r="E203" s="31">
        <f t="shared" si="74"/>
        <v>2500</v>
      </c>
      <c r="F203" s="31"/>
      <c r="G203" s="31">
        <f t="shared" si="93"/>
        <v>52.083333333333329</v>
      </c>
      <c r="H203" s="31"/>
      <c r="I203" s="31">
        <f t="shared" si="90"/>
        <v>2552.0833333333335</v>
      </c>
      <c r="J203" s="31"/>
      <c r="K203" s="31">
        <f t="shared" si="91"/>
        <v>2500</v>
      </c>
      <c r="L203" s="31"/>
      <c r="M203" s="31">
        <f>0</f>
        <v>0</v>
      </c>
      <c r="N203" s="31"/>
      <c r="P203" s="37">
        <v>59</v>
      </c>
      <c r="Q203" s="37"/>
      <c r="R203" s="39">
        <f t="shared" si="84"/>
        <v>150000</v>
      </c>
      <c r="S203" s="39"/>
      <c r="T203" s="39">
        <f>0</f>
        <v>0</v>
      </c>
      <c r="U203" s="39"/>
      <c r="V203" s="39">
        <f t="shared" si="85"/>
        <v>1562.5</v>
      </c>
      <c r="W203" s="39"/>
      <c r="X203" s="39">
        <f t="shared" si="76"/>
        <v>1562.5</v>
      </c>
      <c r="Y203" s="39"/>
      <c r="Z203" s="39">
        <f t="shared" si="77"/>
        <v>150000</v>
      </c>
      <c r="AA203" s="39"/>
      <c r="AB203" s="39">
        <f>0</f>
        <v>0</v>
      </c>
      <c r="AC203" s="39"/>
      <c r="AE203" s="45">
        <v>59</v>
      </c>
      <c r="AF203" s="45"/>
      <c r="AG203" s="47">
        <f t="shared" si="86"/>
        <v>9120.0889788890781</v>
      </c>
      <c r="AH203" s="47"/>
      <c r="AI203" s="47">
        <f t="shared" si="78"/>
        <v>4512.5440260129299</v>
      </c>
      <c r="AJ203" s="47"/>
      <c r="AK203" s="47">
        <f t="shared" si="87"/>
        <v>95.000926863427892</v>
      </c>
      <c r="AL203" s="47"/>
      <c r="AM203" s="47">
        <f t="shared" si="79"/>
        <v>4607.5449528763575</v>
      </c>
      <c r="AN203" s="47"/>
      <c r="AO203" s="47">
        <f t="shared" si="80"/>
        <v>4607.5449528761483</v>
      </c>
      <c r="AP203" s="47"/>
      <c r="AQ203" s="47">
        <f>0</f>
        <v>0</v>
      </c>
      <c r="AR203" s="47"/>
      <c r="AT203" s="54">
        <v>59</v>
      </c>
      <c r="AU203" s="54"/>
      <c r="AV203" s="56">
        <f t="shared" si="88"/>
        <v>6645.3682555088781</v>
      </c>
      <c r="AW203" s="56"/>
      <c r="AX203" s="56">
        <f t="shared" si="81"/>
        <v>3305.4681478174821</v>
      </c>
      <c r="AY203" s="56"/>
      <c r="AZ203" s="56">
        <f t="shared" si="89"/>
        <v>69.222585994884142</v>
      </c>
      <c r="BA203" s="56"/>
      <c r="BB203" s="56">
        <f t="shared" si="82"/>
        <v>3374.690733812366</v>
      </c>
      <c r="BC203" s="56"/>
      <c r="BD203" s="56">
        <f t="shared" si="83"/>
        <v>3339.900107691396</v>
      </c>
      <c r="BE203" s="56"/>
      <c r="BF203" s="56">
        <f>0</f>
        <v>0</v>
      </c>
      <c r="BG203" s="56"/>
    </row>
    <row r="204" spans="1:59" x14ac:dyDescent="0.25">
      <c r="A204" s="28">
        <v>60</v>
      </c>
      <c r="B204" s="28"/>
      <c r="C204" s="32">
        <f t="shared" si="92"/>
        <v>2500</v>
      </c>
      <c r="D204" s="32"/>
      <c r="E204" s="32">
        <f t="shared" si="74"/>
        <v>2500</v>
      </c>
      <c r="F204" s="32"/>
      <c r="G204" s="32">
        <f t="shared" si="93"/>
        <v>26.041666666666664</v>
      </c>
      <c r="H204" s="32"/>
      <c r="I204" s="32">
        <f t="shared" si="90"/>
        <v>2526.0416666666665</v>
      </c>
      <c r="J204" s="32"/>
      <c r="K204" s="32">
        <f t="shared" si="91"/>
        <v>0</v>
      </c>
      <c r="L204" s="32"/>
      <c r="M204" s="32">
        <f>0</f>
        <v>0</v>
      </c>
      <c r="N204" s="32"/>
      <c r="P204" s="38">
        <v>60</v>
      </c>
      <c r="Q204" s="38"/>
      <c r="R204" s="40">
        <f t="shared" si="84"/>
        <v>150000</v>
      </c>
      <c r="S204" s="40"/>
      <c r="T204" s="40">
        <f>C4</f>
        <v>150000</v>
      </c>
      <c r="U204" s="40"/>
      <c r="V204" s="40">
        <f t="shared" si="85"/>
        <v>1562.5</v>
      </c>
      <c r="W204" s="40"/>
      <c r="X204" s="40">
        <f t="shared" si="76"/>
        <v>151562.5</v>
      </c>
      <c r="Y204" s="40"/>
      <c r="Z204" s="40">
        <f t="shared" si="77"/>
        <v>0</v>
      </c>
      <c r="AA204" s="40"/>
      <c r="AB204" s="40">
        <f>0</f>
        <v>0</v>
      </c>
      <c r="AC204" s="40"/>
      <c r="AE204" s="46">
        <v>60</v>
      </c>
      <c r="AF204" s="46"/>
      <c r="AG204" s="48">
        <f t="shared" si="86"/>
        <v>4607.5449528761483</v>
      </c>
      <c r="AH204" s="48"/>
      <c r="AI204" s="48">
        <f t="shared" si="78"/>
        <v>4607.5449528763611</v>
      </c>
      <c r="AJ204" s="48"/>
      <c r="AK204" s="48">
        <f t="shared" si="87"/>
        <v>47.995259925793206</v>
      </c>
      <c r="AL204" s="48"/>
      <c r="AM204" s="48">
        <f t="shared" si="79"/>
        <v>4655.5402128021542</v>
      </c>
      <c r="AN204" s="48"/>
      <c r="AO204" s="48">
        <f t="shared" si="80"/>
        <v>-2.1282176021486521E-10</v>
      </c>
      <c r="AP204" s="48"/>
      <c r="AQ204" s="48">
        <f>0</f>
        <v>0</v>
      </c>
      <c r="AR204" s="48"/>
      <c r="AT204" s="55">
        <v>60</v>
      </c>
      <c r="AU204" s="55"/>
      <c r="AV204" s="57">
        <f t="shared" si="88"/>
        <v>3339.900107691396</v>
      </c>
      <c r="AW204" s="57"/>
      <c r="AX204" s="57">
        <f t="shared" si="81"/>
        <v>3339.9001076905806</v>
      </c>
      <c r="AY204" s="57"/>
      <c r="AZ204" s="57">
        <f t="shared" si="89"/>
        <v>34.790626121785373</v>
      </c>
      <c r="BA204" s="57"/>
      <c r="BB204" s="57">
        <f t="shared" si="82"/>
        <v>3374.690733812366</v>
      </c>
      <c r="BC204" s="57"/>
      <c r="BD204" s="57">
        <f t="shared" si="83"/>
        <v>8.1536200013943017E-10</v>
      </c>
      <c r="BE204" s="57"/>
      <c r="BF204" s="57">
        <f>0</f>
        <v>0</v>
      </c>
      <c r="BG204" s="57"/>
    </row>
    <row r="205" spans="1:59" ht="15.75" x14ac:dyDescent="0.3">
      <c r="A205" s="34" t="s">
        <v>38</v>
      </c>
      <c r="B205" s="34"/>
      <c r="C205" s="34"/>
      <c r="D205" s="34"/>
      <c r="E205" s="34"/>
      <c r="F205" s="34"/>
      <c r="G205" s="34"/>
      <c r="H205" s="34"/>
      <c r="I205" s="33">
        <f>I204+I203+I202+I201+I200+I199+I198+I197+I196+I195+I194+I193+I192+I191+I190+I189+I188+I187+I186+I185+I184+I183+I182+I181+I180+I179+I178+I177+I176+I175+I174+I173+I172+I171+I170+I169+I168+I167+I166+I165+I164+I163+I162+I161+I160+I159+I158+I157+I156+I155+I154+I153+I152+I151+I150+I149+I148+I147+I146+I145</f>
        <v>197656.25</v>
      </c>
      <c r="J205" s="27"/>
      <c r="K205" s="5"/>
      <c r="L205" s="27"/>
      <c r="M205" s="27"/>
      <c r="N205" s="27"/>
      <c r="P205" s="42" t="s">
        <v>38</v>
      </c>
      <c r="Q205" s="42"/>
      <c r="R205" s="42"/>
      <c r="S205" s="42"/>
      <c r="T205" s="42"/>
      <c r="U205" s="42"/>
      <c r="V205" s="42"/>
      <c r="W205" s="42"/>
      <c r="X205" s="41">
        <f>X204+X203+X202+X201+X200+X199+X198+X197+X196+X195+X194+X193+X192+X191+X190+X189+X188+X187+X186+X185+X184+X183+X182+X181+X180+X179+X178+X177+X176+X175+X174+X173+X172+X171+X170+X169+X168+X167+X166+X165+X164+X163+X162+X161+X160+X159+X158+X157+X156+X155+X154+X153+X152+X151+X150+X149+X148+X147+X146+X145</f>
        <v>242187.50010850694</v>
      </c>
      <c r="Y205" s="37"/>
      <c r="Z205" s="37"/>
      <c r="AA205" s="37"/>
      <c r="AB205" s="37"/>
      <c r="AC205" s="37"/>
      <c r="AE205" s="51" t="s">
        <v>38</v>
      </c>
      <c r="AF205" s="51"/>
      <c r="AG205" s="51"/>
      <c r="AH205" s="51"/>
      <c r="AI205" s="51"/>
      <c r="AJ205" s="51"/>
      <c r="AK205" s="51"/>
      <c r="AL205" s="51"/>
      <c r="AM205" s="49">
        <f>AM204+AM203+AM202+AM201+AM200+AM199+AM198+AM197+AM196+AM195+AM194+AM193+AM192+AM191+AM190+AM189+AM188+AM187+AM186+AM185+AM184+AM183+AM182+AM181+AM180+AM179+AM178+AM177+AM176+AM175+AM174+AM173+AM172+AM171+AM170+AM169+AM168+AM167+AM166+AM165+AM164+AM163+AM162+AM161+AM160+AM159+AM158+AM157+AM156+AM155+AM154+AM153+AM152+AM151+AM150+AM149+AM148+AM147+AM146+AM145</f>
        <v>209087.40064180808</v>
      </c>
      <c r="AN205" s="45"/>
      <c r="AO205" s="7"/>
      <c r="AP205" s="7"/>
      <c r="AQ205" s="47"/>
      <c r="AR205" s="47"/>
      <c r="AT205" s="59" t="s">
        <v>38</v>
      </c>
      <c r="AU205" s="59"/>
      <c r="AV205" s="59"/>
      <c r="AW205" s="59"/>
      <c r="AX205" s="59"/>
      <c r="AY205" s="59"/>
      <c r="AZ205" s="59"/>
      <c r="BA205" s="59"/>
      <c r="BB205" s="58">
        <f>BB204+BB203+BB202+BB201+BB200+BB199+BB198+BB197+BB196+BB195+BB194+BB193+BB192+BB191+BB190+BB189+BB188+BB187+BB186+BB185+BB184+BB183+BB182+BB181+BB180+BB179+BB178+BB177+BB176+BB175+BB174+BB173+BB172+BB171+BB170+BB169+BB168+BB167+BB166+BB165+BB164+BB163+BB162+BB161+BB160+BB159+BB158+BB157+BB156+BB155+BB154+BB153+BB152+BB151+BB150+BB149+BB148+BB147+BB146+BB145</f>
        <v>202481.44402874215</v>
      </c>
      <c r="BC205" s="54"/>
      <c r="BD205" s="8"/>
      <c r="BE205" s="10"/>
      <c r="BF205" s="10"/>
      <c r="BG205" s="10"/>
    </row>
    <row r="206" spans="1:59" x14ac:dyDescent="0.25">
      <c r="AQ206" s="72"/>
      <c r="AR206" s="72"/>
    </row>
    <row r="207" spans="1:59" x14ac:dyDescent="0.25">
      <c r="A207" s="27" t="s">
        <v>48</v>
      </c>
      <c r="B207" s="27"/>
      <c r="C207" s="27"/>
      <c r="D207" s="27"/>
      <c r="E207" s="27"/>
      <c r="F207" s="27"/>
      <c r="G207" s="27"/>
      <c r="H207" s="27"/>
      <c r="I207" s="27"/>
      <c r="J207" s="27"/>
      <c r="K207" s="27"/>
      <c r="L207" s="27"/>
      <c r="M207" s="27"/>
      <c r="N207" s="27"/>
      <c r="P207" s="37" t="s">
        <v>48</v>
      </c>
      <c r="Q207" s="37"/>
      <c r="R207" s="37"/>
      <c r="S207" s="37"/>
      <c r="T207" s="37"/>
      <c r="U207" s="37"/>
      <c r="V207" s="37"/>
      <c r="W207" s="37"/>
      <c r="X207" s="37"/>
      <c r="Y207" s="37"/>
      <c r="Z207" s="37"/>
      <c r="AA207" s="37"/>
      <c r="AB207" s="37"/>
      <c r="AC207" s="37"/>
      <c r="AE207" s="45" t="s">
        <v>48</v>
      </c>
      <c r="AF207" s="45"/>
      <c r="AG207" s="45"/>
      <c r="AH207" s="45"/>
      <c r="AI207" s="45"/>
      <c r="AJ207" s="45"/>
      <c r="AK207" s="45"/>
      <c r="AL207" s="45"/>
      <c r="AM207" s="45"/>
      <c r="AN207" s="45"/>
      <c r="AO207" s="45"/>
      <c r="AP207" s="45"/>
      <c r="AQ207" s="47"/>
      <c r="AR207" s="47"/>
      <c r="AT207" s="54" t="s">
        <v>48</v>
      </c>
      <c r="AU207" s="54"/>
      <c r="AV207" s="54"/>
      <c r="AW207" s="54"/>
      <c r="AX207" s="54"/>
      <c r="AY207" s="54"/>
      <c r="AZ207" s="54"/>
      <c r="BA207" s="54"/>
      <c r="BB207" s="54"/>
      <c r="BC207" s="54"/>
      <c r="BD207" s="54"/>
      <c r="BE207" s="54"/>
      <c r="BF207" s="54"/>
      <c r="BG207" s="54"/>
    </row>
    <row r="208" spans="1:59" x14ac:dyDescent="0.25">
      <c r="A208" s="28" t="s">
        <v>29</v>
      </c>
      <c r="B208" s="28"/>
      <c r="C208" s="28" t="s">
        <v>30</v>
      </c>
      <c r="D208" s="28"/>
      <c r="E208" s="28" t="s">
        <v>31</v>
      </c>
      <c r="F208" s="28"/>
      <c r="G208" s="28" t="s">
        <v>32</v>
      </c>
      <c r="H208" s="28"/>
      <c r="I208" s="28" t="s">
        <v>33</v>
      </c>
      <c r="J208" s="28"/>
      <c r="K208" s="28" t="s">
        <v>34</v>
      </c>
      <c r="L208" s="28"/>
      <c r="M208" s="28" t="s">
        <v>58</v>
      </c>
      <c r="N208" s="28"/>
      <c r="P208" s="38" t="s">
        <v>29</v>
      </c>
      <c r="Q208" s="38"/>
      <c r="R208" s="38" t="s">
        <v>30</v>
      </c>
      <c r="S208" s="38"/>
      <c r="T208" s="38" t="s">
        <v>31</v>
      </c>
      <c r="U208" s="38"/>
      <c r="V208" s="38" t="s">
        <v>32</v>
      </c>
      <c r="W208" s="38"/>
      <c r="X208" s="38" t="s">
        <v>33</v>
      </c>
      <c r="Y208" s="38"/>
      <c r="Z208" s="38" t="s">
        <v>34</v>
      </c>
      <c r="AA208" s="38"/>
      <c r="AB208" s="40" t="s">
        <v>58</v>
      </c>
      <c r="AC208" s="40"/>
      <c r="AE208" s="46" t="s">
        <v>29</v>
      </c>
      <c r="AF208" s="46"/>
      <c r="AG208" s="46" t="s">
        <v>30</v>
      </c>
      <c r="AH208" s="46"/>
      <c r="AI208" s="46" t="s">
        <v>31</v>
      </c>
      <c r="AJ208" s="46"/>
      <c r="AK208" s="46" t="s">
        <v>32</v>
      </c>
      <c r="AL208" s="46"/>
      <c r="AM208" s="46" t="s">
        <v>33</v>
      </c>
      <c r="AN208" s="46"/>
      <c r="AO208" s="46" t="s">
        <v>34</v>
      </c>
      <c r="AP208" s="46"/>
      <c r="AQ208" s="48" t="s">
        <v>58</v>
      </c>
      <c r="AR208" s="48"/>
      <c r="AT208" s="55" t="s">
        <v>29</v>
      </c>
      <c r="AU208" s="55"/>
      <c r="AV208" s="55" t="s">
        <v>30</v>
      </c>
      <c r="AW208" s="55"/>
      <c r="AX208" s="55" t="s">
        <v>31</v>
      </c>
      <c r="AY208" s="55"/>
      <c r="AZ208" s="55" t="s">
        <v>32</v>
      </c>
      <c r="BA208" s="55"/>
      <c r="BB208" s="55" t="s">
        <v>33</v>
      </c>
      <c r="BC208" s="55"/>
      <c r="BD208" s="55" t="s">
        <v>34</v>
      </c>
      <c r="BE208" s="55"/>
      <c r="BF208" s="55" t="s">
        <v>58</v>
      </c>
      <c r="BG208" s="55"/>
    </row>
    <row r="209" spans="1:59" x14ac:dyDescent="0.25">
      <c r="A209" s="27">
        <v>1</v>
      </c>
      <c r="B209" s="27"/>
      <c r="C209" s="31">
        <f>C4-M209</f>
        <v>150000</v>
      </c>
      <c r="D209" s="31"/>
      <c r="E209" s="31">
        <f>$C$4/72</f>
        <v>2083.3333333333335</v>
      </c>
      <c r="F209" s="31"/>
      <c r="G209" s="31">
        <f>C209*$E$4</f>
        <v>1562.5</v>
      </c>
      <c r="H209" s="31"/>
      <c r="I209" s="31">
        <f>E209+G209</f>
        <v>3645.8333333333335</v>
      </c>
      <c r="J209" s="31"/>
      <c r="K209" s="31">
        <f>C209-E209</f>
        <v>147916.66666666666</v>
      </c>
      <c r="L209" s="31"/>
      <c r="M209" s="31">
        <f>0</f>
        <v>0</v>
      </c>
      <c r="N209" s="31"/>
      <c r="P209" s="37">
        <v>1</v>
      </c>
      <c r="Q209" s="37"/>
      <c r="R209" s="39">
        <f>C4-AB209</f>
        <v>150000</v>
      </c>
      <c r="S209" s="39"/>
      <c r="T209" s="39">
        <f>0</f>
        <v>0</v>
      </c>
      <c r="U209" s="39"/>
      <c r="V209" s="39">
        <f>R209*$E$4</f>
        <v>1562.5</v>
      </c>
      <c r="W209" s="39"/>
      <c r="X209" s="39">
        <f>T209+V209</f>
        <v>1562.5</v>
      </c>
      <c r="Y209" s="39"/>
      <c r="Z209" s="39">
        <f>R209-T209</f>
        <v>150000</v>
      </c>
      <c r="AA209" s="39"/>
      <c r="AB209" s="39">
        <f>0</f>
        <v>0</v>
      </c>
      <c r="AC209" s="39"/>
      <c r="AE209" s="45">
        <v>1</v>
      </c>
      <c r="AF209" s="45"/>
      <c r="AG209" s="47">
        <f>C4-AQ209</f>
        <v>150000</v>
      </c>
      <c r="AH209" s="47"/>
      <c r="AI209" s="47">
        <f>AM209-AK209</f>
        <v>542.53472222222263</v>
      </c>
      <c r="AJ209" s="47"/>
      <c r="AK209" s="47">
        <f>AG209*$E$4</f>
        <v>1562.5</v>
      </c>
      <c r="AL209" s="47"/>
      <c r="AM209" s="47">
        <f>($AG$209/72)*((1+$E$4)^AE209)</f>
        <v>2105.0347222222226</v>
      </c>
      <c r="AN209" s="47"/>
      <c r="AO209" s="47">
        <f>AG209-AI209</f>
        <v>149457.46527777778</v>
      </c>
      <c r="AP209" s="47"/>
      <c r="AQ209" s="47">
        <f>0</f>
        <v>0</v>
      </c>
      <c r="AR209" s="47"/>
      <c r="AT209" s="54">
        <v>1</v>
      </c>
      <c r="AU209" s="54"/>
      <c r="AV209" s="56">
        <f>C4-BF209</f>
        <v>150000</v>
      </c>
      <c r="AW209" s="56"/>
      <c r="AX209" s="56">
        <f>BB209-AZ209</f>
        <v>1409.1768052452508</v>
      </c>
      <c r="AY209" s="56"/>
      <c r="AZ209" s="56">
        <f>AV209*$E$4</f>
        <v>1562.5</v>
      </c>
      <c r="BA209" s="56"/>
      <c r="BB209" s="56">
        <f>$AV$209*($E$4/(1-((1+$E$4)^(-72))))</f>
        <v>2971.6768052452508</v>
      </c>
      <c r="BC209" s="56"/>
      <c r="BD209" s="56">
        <f>AV209-AX209</f>
        <v>148590.82319475475</v>
      </c>
      <c r="BE209" s="56"/>
      <c r="BF209" s="56">
        <f>0</f>
        <v>0</v>
      </c>
      <c r="BG209" s="56"/>
    </row>
    <row r="210" spans="1:59" x14ac:dyDescent="0.25">
      <c r="A210" s="28">
        <v>2</v>
      </c>
      <c r="B210" s="28"/>
      <c r="C210" s="32">
        <f>K209-M210</f>
        <v>147916.66666666666</v>
      </c>
      <c r="D210" s="32"/>
      <c r="E210" s="32">
        <f t="shared" ref="E210:E273" si="94">$C$4/72</f>
        <v>2083.3333333333335</v>
      </c>
      <c r="F210" s="32"/>
      <c r="G210" s="32">
        <f>C210*$E$4</f>
        <v>1540.7986111111109</v>
      </c>
      <c r="H210" s="32"/>
      <c r="I210" s="32">
        <f t="shared" ref="I210:I273" si="95">E210+G210</f>
        <v>3624.1319444444443</v>
      </c>
      <c r="J210" s="32"/>
      <c r="K210" s="32">
        <f t="shared" ref="K210:K273" si="96">C210-E210</f>
        <v>145833.33333333331</v>
      </c>
      <c r="L210" s="32"/>
      <c r="M210" s="32">
        <f>0</f>
        <v>0</v>
      </c>
      <c r="N210" s="32"/>
      <c r="P210" s="38">
        <v>2</v>
      </c>
      <c r="Q210" s="38"/>
      <c r="R210" s="40">
        <f>Z209-AB210</f>
        <v>150000</v>
      </c>
      <c r="S210" s="40"/>
      <c r="T210" s="40">
        <f>0</f>
        <v>0</v>
      </c>
      <c r="U210" s="40"/>
      <c r="V210" s="40">
        <f>R210*$E$4</f>
        <v>1562.5</v>
      </c>
      <c r="W210" s="40"/>
      <c r="X210" s="40">
        <f t="shared" ref="X210:X273" si="97">T210+V210</f>
        <v>1562.5</v>
      </c>
      <c r="Y210" s="40"/>
      <c r="Z210" s="40">
        <f t="shared" ref="Z210:Z273" si="98">R210-T210</f>
        <v>150000</v>
      </c>
      <c r="AA210" s="40"/>
      <c r="AB210" s="40">
        <f>0</f>
        <v>0</v>
      </c>
      <c r="AC210" s="40"/>
      <c r="AE210" s="46">
        <v>2</v>
      </c>
      <c r="AF210" s="46"/>
      <c r="AG210" s="48">
        <f>AO209-AQ210</f>
        <v>149457.46527777778</v>
      </c>
      <c r="AH210" s="48"/>
      <c r="AI210" s="48">
        <f t="shared" ref="AI210:AI273" si="99">AM210-AK210</f>
        <v>570.11357060185242</v>
      </c>
      <c r="AJ210" s="48"/>
      <c r="AK210" s="48">
        <f>AG210*$E$4</f>
        <v>1556.8485966435185</v>
      </c>
      <c r="AL210" s="48"/>
      <c r="AM210" s="48">
        <f t="shared" ref="AM210:AM273" si="100">($AG$209/72)*((1+$E$4)^AE210)</f>
        <v>2126.9621672453709</v>
      </c>
      <c r="AN210" s="48"/>
      <c r="AO210" s="48">
        <f t="shared" ref="AO210:AO273" si="101">AG210-AI210</f>
        <v>148887.35170717593</v>
      </c>
      <c r="AP210" s="48"/>
      <c r="AQ210" s="48">
        <f>0</f>
        <v>0</v>
      </c>
      <c r="AR210" s="48"/>
      <c r="AT210" s="55">
        <v>2</v>
      </c>
      <c r="AU210" s="55"/>
      <c r="AV210" s="57">
        <f>BD209-BF210</f>
        <v>148590.82319475475</v>
      </c>
      <c r="AW210" s="57"/>
      <c r="AX210" s="57">
        <f t="shared" ref="AX210:AX273" si="102">BB210-AZ210</f>
        <v>1423.8557302998888</v>
      </c>
      <c r="AY210" s="57"/>
      <c r="AZ210" s="57">
        <f>AV210*$E$4</f>
        <v>1547.8210749453619</v>
      </c>
      <c r="BA210" s="57"/>
      <c r="BB210" s="57">
        <f t="shared" ref="BB210:BB273" si="103">$AV$209*($E$4/(1-((1+$E$4)^(-72))))</f>
        <v>2971.6768052452508</v>
      </c>
      <c r="BC210" s="57"/>
      <c r="BD210" s="57">
        <f t="shared" ref="BD210:BD273" si="104">AV210-AX210</f>
        <v>147166.96746445485</v>
      </c>
      <c r="BE210" s="57"/>
      <c r="BF210" s="57">
        <f>0</f>
        <v>0</v>
      </c>
      <c r="BG210" s="57"/>
    </row>
    <row r="211" spans="1:59" x14ac:dyDescent="0.25">
      <c r="A211" s="27">
        <v>3</v>
      </c>
      <c r="B211" s="27"/>
      <c r="C211" s="31">
        <f t="shared" ref="C211:C274" si="105">K210-M211</f>
        <v>145833.33333333331</v>
      </c>
      <c r="D211" s="31"/>
      <c r="E211" s="31">
        <f t="shared" si="94"/>
        <v>2083.3333333333335</v>
      </c>
      <c r="F211" s="31"/>
      <c r="G211" s="31">
        <f t="shared" ref="G211:G274" si="106">C211*$E$4</f>
        <v>1519.0972222222219</v>
      </c>
      <c r="H211" s="31"/>
      <c r="I211" s="31">
        <f t="shared" si="95"/>
        <v>3602.4305555555557</v>
      </c>
      <c r="J211" s="31"/>
      <c r="K211" s="31">
        <f t="shared" si="96"/>
        <v>143749.99999999997</v>
      </c>
      <c r="L211" s="31"/>
      <c r="M211" s="31">
        <f>0</f>
        <v>0</v>
      </c>
      <c r="N211" s="31"/>
      <c r="P211" s="37">
        <v>3</v>
      </c>
      <c r="Q211" s="37"/>
      <c r="R211" s="39">
        <f t="shared" ref="R211:R274" si="107">Z210-AB211</f>
        <v>150000</v>
      </c>
      <c r="S211" s="39"/>
      <c r="T211" s="39">
        <f>0</f>
        <v>0</v>
      </c>
      <c r="U211" s="39"/>
      <c r="V211" s="39">
        <f t="shared" ref="V211:V274" si="108">R211*$E$4</f>
        <v>1562.5</v>
      </c>
      <c r="W211" s="39"/>
      <c r="X211" s="39">
        <f t="shared" si="97"/>
        <v>1562.5</v>
      </c>
      <c r="Y211" s="39"/>
      <c r="Z211" s="39">
        <f t="shared" si="98"/>
        <v>150000</v>
      </c>
      <c r="AA211" s="39"/>
      <c r="AB211" s="39">
        <f>0</f>
        <v>0</v>
      </c>
      <c r="AC211" s="39"/>
      <c r="AE211" s="45">
        <v>3</v>
      </c>
      <c r="AF211" s="45"/>
      <c r="AG211" s="47">
        <f t="shared" ref="AG211:AG274" si="109">AO210-AQ211</f>
        <v>148887.35170717593</v>
      </c>
      <c r="AH211" s="47"/>
      <c r="AI211" s="47">
        <f t="shared" si="99"/>
        <v>598.20810953776072</v>
      </c>
      <c r="AJ211" s="47"/>
      <c r="AK211" s="47">
        <f t="shared" ref="AK211:AK274" si="110">AG211*$E$4</f>
        <v>1550.9099136164159</v>
      </c>
      <c r="AL211" s="47"/>
      <c r="AM211" s="47">
        <f t="shared" si="100"/>
        <v>2149.1180231541766</v>
      </c>
      <c r="AN211" s="47"/>
      <c r="AO211" s="47">
        <f t="shared" si="101"/>
        <v>148289.14359763818</v>
      </c>
      <c r="AP211" s="47"/>
      <c r="AQ211" s="47">
        <f>0</f>
        <v>0</v>
      </c>
      <c r="AR211" s="47"/>
      <c r="AT211" s="54">
        <v>3</v>
      </c>
      <c r="AU211" s="54"/>
      <c r="AV211" s="56">
        <f t="shared" ref="AV211:AV274" si="111">BD210-BF211</f>
        <v>147166.96746445485</v>
      </c>
      <c r="AW211" s="56"/>
      <c r="AX211" s="56">
        <f t="shared" si="102"/>
        <v>1438.6875608238461</v>
      </c>
      <c r="AY211" s="56"/>
      <c r="AZ211" s="56">
        <f t="shared" ref="AZ211:AZ274" si="112">AV211*$E$4</f>
        <v>1532.9892444214047</v>
      </c>
      <c r="BA211" s="56"/>
      <c r="BB211" s="56">
        <f t="shared" si="103"/>
        <v>2971.6768052452508</v>
      </c>
      <c r="BC211" s="56"/>
      <c r="BD211" s="56">
        <f t="shared" si="104"/>
        <v>145728.27990363102</v>
      </c>
      <c r="BE211" s="56"/>
      <c r="BF211" s="56">
        <f>0</f>
        <v>0</v>
      </c>
      <c r="BG211" s="56"/>
    </row>
    <row r="212" spans="1:59" x14ac:dyDescent="0.25">
      <c r="A212" s="28">
        <v>4</v>
      </c>
      <c r="B212" s="28"/>
      <c r="C212" s="32">
        <f t="shared" si="105"/>
        <v>143749.99999999997</v>
      </c>
      <c r="D212" s="32"/>
      <c r="E212" s="32">
        <f t="shared" si="94"/>
        <v>2083.3333333333335</v>
      </c>
      <c r="F212" s="32"/>
      <c r="G212" s="32">
        <f t="shared" si="106"/>
        <v>1497.395833333333</v>
      </c>
      <c r="H212" s="32"/>
      <c r="I212" s="32">
        <f t="shared" si="95"/>
        <v>3580.7291666666665</v>
      </c>
      <c r="J212" s="32"/>
      <c r="K212" s="32">
        <f t="shared" si="96"/>
        <v>141666.66666666663</v>
      </c>
      <c r="L212" s="32"/>
      <c r="M212" s="32">
        <f>0</f>
        <v>0</v>
      </c>
      <c r="N212" s="32"/>
      <c r="P212" s="38">
        <v>4</v>
      </c>
      <c r="Q212" s="38"/>
      <c r="R212" s="40">
        <f t="shared" si="107"/>
        <v>150000</v>
      </c>
      <c r="S212" s="40"/>
      <c r="T212" s="40">
        <f>0</f>
        <v>0</v>
      </c>
      <c r="U212" s="40"/>
      <c r="V212" s="40">
        <f t="shared" si="108"/>
        <v>1562.5</v>
      </c>
      <c r="W212" s="40"/>
      <c r="X212" s="40">
        <f t="shared" si="97"/>
        <v>1562.5</v>
      </c>
      <c r="Y212" s="40"/>
      <c r="Z212" s="40">
        <f t="shared" si="98"/>
        <v>150000</v>
      </c>
      <c r="AA212" s="40"/>
      <c r="AB212" s="40">
        <f>0</f>
        <v>0</v>
      </c>
      <c r="AC212" s="40"/>
      <c r="AE212" s="46">
        <v>4</v>
      </c>
      <c r="AF212" s="46"/>
      <c r="AG212" s="48">
        <f t="shared" si="109"/>
        <v>148289.14359763818</v>
      </c>
      <c r="AH212" s="48"/>
      <c r="AI212" s="48">
        <f t="shared" si="99"/>
        <v>626.8260900866353</v>
      </c>
      <c r="AJ212" s="48"/>
      <c r="AK212" s="48">
        <f t="shared" si="110"/>
        <v>1544.6785791420643</v>
      </c>
      <c r="AL212" s="48"/>
      <c r="AM212" s="48">
        <f t="shared" si="100"/>
        <v>2171.5046692286996</v>
      </c>
      <c r="AN212" s="48"/>
      <c r="AO212" s="48">
        <f t="shared" si="101"/>
        <v>147662.31750755155</v>
      </c>
      <c r="AP212" s="48"/>
      <c r="AQ212" s="48">
        <f>0</f>
        <v>0</v>
      </c>
      <c r="AR212" s="48"/>
      <c r="AT212" s="55">
        <v>4</v>
      </c>
      <c r="AU212" s="55"/>
      <c r="AV212" s="57">
        <f t="shared" si="111"/>
        <v>145728.27990363102</v>
      </c>
      <c r="AW212" s="57"/>
      <c r="AX212" s="57">
        <f t="shared" si="102"/>
        <v>1453.6738895824278</v>
      </c>
      <c r="AY212" s="57"/>
      <c r="AZ212" s="57">
        <f t="shared" si="112"/>
        <v>1518.0029156628229</v>
      </c>
      <c r="BA212" s="57"/>
      <c r="BB212" s="57">
        <f t="shared" si="103"/>
        <v>2971.6768052452508</v>
      </c>
      <c r="BC212" s="57"/>
      <c r="BD212" s="57">
        <f t="shared" si="104"/>
        <v>144274.60601404859</v>
      </c>
      <c r="BE212" s="57"/>
      <c r="BF212" s="57">
        <f>0</f>
        <v>0</v>
      </c>
      <c r="BG212" s="57"/>
    </row>
    <row r="213" spans="1:59" x14ac:dyDescent="0.25">
      <c r="A213" s="27">
        <v>5</v>
      </c>
      <c r="B213" s="27"/>
      <c r="C213" s="31">
        <f t="shared" si="105"/>
        <v>141666.66666666663</v>
      </c>
      <c r="D213" s="31"/>
      <c r="E213" s="31">
        <f t="shared" si="94"/>
        <v>2083.3333333333335</v>
      </c>
      <c r="F213" s="31"/>
      <c r="G213" s="31">
        <f t="shared" si="106"/>
        <v>1475.6944444444439</v>
      </c>
      <c r="H213" s="31"/>
      <c r="I213" s="31">
        <f t="shared" si="95"/>
        <v>3559.0277777777774</v>
      </c>
      <c r="J213" s="31"/>
      <c r="K213" s="31">
        <f t="shared" si="96"/>
        <v>139583.33333333328</v>
      </c>
      <c r="L213" s="31"/>
      <c r="M213" s="31">
        <f>0</f>
        <v>0</v>
      </c>
      <c r="N213" s="31"/>
      <c r="P213" s="37">
        <v>5</v>
      </c>
      <c r="Q213" s="37"/>
      <c r="R213" s="39">
        <f t="shared" si="107"/>
        <v>150000</v>
      </c>
      <c r="S213" s="39"/>
      <c r="T213" s="39">
        <f>0</f>
        <v>0</v>
      </c>
      <c r="U213" s="39"/>
      <c r="V213" s="39">
        <f t="shared" si="108"/>
        <v>1562.5</v>
      </c>
      <c r="W213" s="39"/>
      <c r="X213" s="39">
        <f t="shared" si="97"/>
        <v>1562.5</v>
      </c>
      <c r="Y213" s="39"/>
      <c r="Z213" s="39">
        <f t="shared" si="98"/>
        <v>150000</v>
      </c>
      <c r="AA213" s="39"/>
      <c r="AB213" s="39">
        <f>0</f>
        <v>0</v>
      </c>
      <c r="AC213" s="39"/>
      <c r="AE213" s="45">
        <v>5</v>
      </c>
      <c r="AF213" s="45"/>
      <c r="AG213" s="47">
        <f t="shared" si="109"/>
        <v>147662.31750755155</v>
      </c>
      <c r="AH213" s="47"/>
      <c r="AI213" s="47">
        <f t="shared" si="99"/>
        <v>655.97536882950362</v>
      </c>
      <c r="AJ213" s="47"/>
      <c r="AK213" s="47">
        <f t="shared" si="110"/>
        <v>1538.1491407036619</v>
      </c>
      <c r="AL213" s="47"/>
      <c r="AM213" s="47">
        <f t="shared" si="100"/>
        <v>2194.1245095331656</v>
      </c>
      <c r="AN213" s="47"/>
      <c r="AO213" s="47">
        <f t="shared" si="101"/>
        <v>147006.34213872204</v>
      </c>
      <c r="AP213" s="47"/>
      <c r="AQ213" s="47">
        <f>0</f>
        <v>0</v>
      </c>
      <c r="AR213" s="47"/>
      <c r="AT213" s="54">
        <v>5</v>
      </c>
      <c r="AU213" s="54"/>
      <c r="AV213" s="56">
        <f t="shared" si="111"/>
        <v>144274.60601404859</v>
      </c>
      <c r="AW213" s="56"/>
      <c r="AX213" s="56">
        <f t="shared" si="102"/>
        <v>1468.8163259322446</v>
      </c>
      <c r="AY213" s="56"/>
      <c r="AZ213" s="56">
        <f t="shared" si="112"/>
        <v>1502.8604793130062</v>
      </c>
      <c r="BA213" s="56"/>
      <c r="BB213" s="56">
        <f t="shared" si="103"/>
        <v>2971.6768052452508</v>
      </c>
      <c r="BC213" s="56"/>
      <c r="BD213" s="56">
        <f t="shared" si="104"/>
        <v>142805.78968811635</v>
      </c>
      <c r="BE213" s="56"/>
      <c r="BF213" s="56">
        <f>0</f>
        <v>0</v>
      </c>
      <c r="BG213" s="56"/>
    </row>
    <row r="214" spans="1:59" x14ac:dyDescent="0.25">
      <c r="A214" s="28">
        <v>6</v>
      </c>
      <c r="B214" s="28"/>
      <c r="C214" s="32">
        <f t="shared" si="105"/>
        <v>139583.33333333328</v>
      </c>
      <c r="D214" s="32"/>
      <c r="E214" s="32">
        <f t="shared" si="94"/>
        <v>2083.3333333333335</v>
      </c>
      <c r="F214" s="32"/>
      <c r="G214" s="32">
        <f t="shared" si="106"/>
        <v>1453.993055555555</v>
      </c>
      <c r="H214" s="32"/>
      <c r="I214" s="32">
        <f t="shared" si="95"/>
        <v>3537.3263888888887</v>
      </c>
      <c r="J214" s="32"/>
      <c r="K214" s="32">
        <f t="shared" si="96"/>
        <v>137499.99999999994</v>
      </c>
      <c r="L214" s="32"/>
      <c r="M214" s="32">
        <f>0</f>
        <v>0</v>
      </c>
      <c r="N214" s="32"/>
      <c r="P214" s="38">
        <v>6</v>
      </c>
      <c r="Q214" s="38"/>
      <c r="R214" s="40">
        <f t="shared" si="107"/>
        <v>150000</v>
      </c>
      <c r="S214" s="40"/>
      <c r="T214" s="40">
        <f>0</f>
        <v>0</v>
      </c>
      <c r="U214" s="40"/>
      <c r="V214" s="40">
        <f t="shared" si="108"/>
        <v>1562.5</v>
      </c>
      <c r="W214" s="40"/>
      <c r="X214" s="40">
        <f t="shared" si="97"/>
        <v>1562.5</v>
      </c>
      <c r="Y214" s="40"/>
      <c r="Z214" s="40">
        <f t="shared" si="98"/>
        <v>150000</v>
      </c>
      <c r="AA214" s="40"/>
      <c r="AB214" s="40">
        <f>0</f>
        <v>0</v>
      </c>
      <c r="AC214" s="40"/>
      <c r="AE214" s="46">
        <v>6</v>
      </c>
      <c r="AF214" s="46"/>
      <c r="AG214" s="48">
        <f t="shared" si="109"/>
        <v>147006.34213872204</v>
      </c>
      <c r="AH214" s="48"/>
      <c r="AI214" s="48">
        <f t="shared" si="99"/>
        <v>685.66390922911478</v>
      </c>
      <c r="AJ214" s="48"/>
      <c r="AK214" s="48">
        <f t="shared" si="110"/>
        <v>1531.3160639450211</v>
      </c>
      <c r="AL214" s="48"/>
      <c r="AM214" s="48">
        <f t="shared" si="100"/>
        <v>2216.9799731741359</v>
      </c>
      <c r="AN214" s="48"/>
      <c r="AO214" s="48">
        <f t="shared" si="101"/>
        <v>146320.67822949294</v>
      </c>
      <c r="AP214" s="48"/>
      <c r="AQ214" s="48">
        <f>0</f>
        <v>0</v>
      </c>
      <c r="AR214" s="48"/>
      <c r="AT214" s="55">
        <v>6</v>
      </c>
      <c r="AU214" s="55"/>
      <c r="AV214" s="57">
        <f t="shared" si="111"/>
        <v>142805.78968811635</v>
      </c>
      <c r="AW214" s="57"/>
      <c r="AX214" s="57">
        <f t="shared" si="102"/>
        <v>1484.1164959940388</v>
      </c>
      <c r="AY214" s="57"/>
      <c r="AZ214" s="57">
        <f t="shared" si="112"/>
        <v>1487.5603092512119</v>
      </c>
      <c r="BA214" s="57"/>
      <c r="BB214" s="57">
        <f t="shared" si="103"/>
        <v>2971.6768052452508</v>
      </c>
      <c r="BC214" s="57"/>
      <c r="BD214" s="57">
        <f t="shared" si="104"/>
        <v>141321.67319212231</v>
      </c>
      <c r="BE214" s="57"/>
      <c r="BF214" s="57">
        <f>0</f>
        <v>0</v>
      </c>
      <c r="BG214" s="57"/>
    </row>
    <row r="215" spans="1:59" x14ac:dyDescent="0.25">
      <c r="A215" s="27">
        <v>7</v>
      </c>
      <c r="B215" s="27"/>
      <c r="C215" s="31">
        <f t="shared" si="105"/>
        <v>137499.99999999994</v>
      </c>
      <c r="D215" s="31"/>
      <c r="E215" s="31">
        <f t="shared" si="94"/>
        <v>2083.3333333333335</v>
      </c>
      <c r="F215" s="31"/>
      <c r="G215" s="31">
        <f t="shared" si="106"/>
        <v>1432.2916666666661</v>
      </c>
      <c r="H215" s="31"/>
      <c r="I215" s="31">
        <f t="shared" si="95"/>
        <v>3515.6249999999995</v>
      </c>
      <c r="J215" s="31"/>
      <c r="K215" s="31">
        <f t="shared" si="96"/>
        <v>135416.6666666666</v>
      </c>
      <c r="L215" s="31"/>
      <c r="M215" s="31">
        <f>0</f>
        <v>0</v>
      </c>
      <c r="N215" s="31"/>
      <c r="P215" s="37">
        <v>7</v>
      </c>
      <c r="Q215" s="37"/>
      <c r="R215" s="39">
        <f t="shared" si="107"/>
        <v>150000</v>
      </c>
      <c r="S215" s="39"/>
      <c r="T215" s="39">
        <f>0</f>
        <v>0</v>
      </c>
      <c r="U215" s="39"/>
      <c r="V215" s="39">
        <f t="shared" si="108"/>
        <v>1562.5</v>
      </c>
      <c r="W215" s="39"/>
      <c r="X215" s="39">
        <f t="shared" si="97"/>
        <v>1562.5</v>
      </c>
      <c r="Y215" s="39"/>
      <c r="Z215" s="39">
        <f t="shared" si="98"/>
        <v>150000</v>
      </c>
      <c r="AA215" s="39"/>
      <c r="AB215" s="39">
        <f>0</f>
        <v>0</v>
      </c>
      <c r="AC215" s="39"/>
      <c r="AE215" s="45">
        <v>7</v>
      </c>
      <c r="AF215" s="45"/>
      <c r="AG215" s="47">
        <f t="shared" si="109"/>
        <v>146320.67822949294</v>
      </c>
      <c r="AH215" s="47"/>
      <c r="AI215" s="47">
        <f t="shared" si="99"/>
        <v>715.8997830041485</v>
      </c>
      <c r="AJ215" s="47"/>
      <c r="AK215" s="47">
        <f t="shared" si="110"/>
        <v>1524.1737315572182</v>
      </c>
      <c r="AL215" s="47"/>
      <c r="AM215" s="47">
        <f t="shared" si="100"/>
        <v>2240.0735145613667</v>
      </c>
      <c r="AN215" s="47"/>
      <c r="AO215" s="47">
        <f t="shared" si="101"/>
        <v>145604.77844648878</v>
      </c>
      <c r="AP215" s="47"/>
      <c r="AQ215" s="47">
        <f>0</f>
        <v>0</v>
      </c>
      <c r="AR215" s="47"/>
      <c r="AT215" s="54">
        <v>7</v>
      </c>
      <c r="AU215" s="54"/>
      <c r="AV215" s="56">
        <f t="shared" si="111"/>
        <v>141321.67319212231</v>
      </c>
      <c r="AW215" s="56"/>
      <c r="AX215" s="56">
        <f t="shared" si="102"/>
        <v>1499.5760428273102</v>
      </c>
      <c r="AY215" s="56"/>
      <c r="AZ215" s="56">
        <f t="shared" si="112"/>
        <v>1472.1007624179406</v>
      </c>
      <c r="BA215" s="56"/>
      <c r="BB215" s="56">
        <f t="shared" si="103"/>
        <v>2971.6768052452508</v>
      </c>
      <c r="BC215" s="56"/>
      <c r="BD215" s="56">
        <f t="shared" si="104"/>
        <v>139822.097149295</v>
      </c>
      <c r="BE215" s="56"/>
      <c r="BF215" s="56">
        <f>0</f>
        <v>0</v>
      </c>
      <c r="BG215" s="56"/>
    </row>
    <row r="216" spans="1:59" x14ac:dyDescent="0.25">
      <c r="A216" s="28">
        <v>8</v>
      </c>
      <c r="B216" s="28"/>
      <c r="C216" s="32">
        <f t="shared" si="105"/>
        <v>135416.6666666666</v>
      </c>
      <c r="D216" s="32"/>
      <c r="E216" s="32">
        <f t="shared" si="94"/>
        <v>2083.3333333333335</v>
      </c>
      <c r="F216" s="32"/>
      <c r="G216" s="32">
        <f t="shared" si="106"/>
        <v>1410.5902777777769</v>
      </c>
      <c r="H216" s="32"/>
      <c r="I216" s="32">
        <f t="shared" si="95"/>
        <v>3493.9236111111104</v>
      </c>
      <c r="J216" s="32"/>
      <c r="K216" s="32">
        <f t="shared" si="96"/>
        <v>133333.33333333326</v>
      </c>
      <c r="L216" s="32"/>
      <c r="M216" s="32">
        <f>0</f>
        <v>0</v>
      </c>
      <c r="N216" s="32"/>
      <c r="P216" s="38">
        <v>8</v>
      </c>
      <c r="Q216" s="38"/>
      <c r="R216" s="40">
        <f t="shared" si="107"/>
        <v>150000</v>
      </c>
      <c r="S216" s="40"/>
      <c r="T216" s="40">
        <f>0</f>
        <v>0</v>
      </c>
      <c r="U216" s="40"/>
      <c r="V216" s="40">
        <f t="shared" si="108"/>
        <v>1562.5</v>
      </c>
      <c r="W216" s="40"/>
      <c r="X216" s="40">
        <f t="shared" si="97"/>
        <v>1562.5</v>
      </c>
      <c r="Y216" s="40"/>
      <c r="Z216" s="40">
        <f t="shared" si="98"/>
        <v>150000</v>
      </c>
      <c r="AA216" s="40"/>
      <c r="AB216" s="40">
        <f>0</f>
        <v>0</v>
      </c>
      <c r="AC216" s="40"/>
      <c r="AE216" s="46">
        <v>8</v>
      </c>
      <c r="AF216" s="46"/>
      <c r="AG216" s="48">
        <f t="shared" si="109"/>
        <v>145604.77844648878</v>
      </c>
      <c r="AH216" s="48"/>
      <c r="AI216" s="48">
        <f t="shared" si="99"/>
        <v>746.69117152045601</v>
      </c>
      <c r="AJ216" s="48"/>
      <c r="AK216" s="48">
        <f t="shared" si="110"/>
        <v>1516.7164421509246</v>
      </c>
      <c r="AL216" s="48"/>
      <c r="AM216" s="48">
        <f t="shared" si="100"/>
        <v>2263.4076136713807</v>
      </c>
      <c r="AN216" s="48"/>
      <c r="AO216" s="48">
        <f t="shared" si="101"/>
        <v>144858.08727496833</v>
      </c>
      <c r="AP216" s="48"/>
      <c r="AQ216" s="48">
        <f>0</f>
        <v>0</v>
      </c>
      <c r="AR216" s="48"/>
      <c r="AT216" s="55">
        <v>8</v>
      </c>
      <c r="AU216" s="55"/>
      <c r="AV216" s="57">
        <f t="shared" si="111"/>
        <v>139822.097149295</v>
      </c>
      <c r="AW216" s="57"/>
      <c r="AX216" s="57">
        <f t="shared" si="102"/>
        <v>1515.1966266067611</v>
      </c>
      <c r="AY216" s="57"/>
      <c r="AZ216" s="57">
        <f t="shared" si="112"/>
        <v>1456.4801786384896</v>
      </c>
      <c r="BA216" s="57"/>
      <c r="BB216" s="57">
        <f t="shared" si="103"/>
        <v>2971.6768052452508</v>
      </c>
      <c r="BC216" s="57"/>
      <c r="BD216" s="57">
        <f t="shared" si="104"/>
        <v>138306.90052268823</v>
      </c>
      <c r="BE216" s="57"/>
      <c r="BF216" s="57">
        <f>0</f>
        <v>0</v>
      </c>
      <c r="BG216" s="57"/>
    </row>
    <row r="217" spans="1:59" x14ac:dyDescent="0.25">
      <c r="A217" s="27">
        <v>9</v>
      </c>
      <c r="B217" s="27"/>
      <c r="C217" s="31">
        <f t="shared" si="105"/>
        <v>133333.33333333326</v>
      </c>
      <c r="D217" s="31"/>
      <c r="E217" s="31">
        <f t="shared" si="94"/>
        <v>2083.3333333333335</v>
      </c>
      <c r="F217" s="31"/>
      <c r="G217" s="31">
        <f t="shared" si="106"/>
        <v>1388.888888888888</v>
      </c>
      <c r="H217" s="31"/>
      <c r="I217" s="31">
        <f t="shared" si="95"/>
        <v>3472.2222222222217</v>
      </c>
      <c r="J217" s="31"/>
      <c r="K217" s="31">
        <f t="shared" si="96"/>
        <v>131249.99999999991</v>
      </c>
      <c r="L217" s="31"/>
      <c r="M217" s="31">
        <f>0</f>
        <v>0</v>
      </c>
      <c r="N217" s="31"/>
      <c r="P217" s="37">
        <v>9</v>
      </c>
      <c r="Q217" s="37"/>
      <c r="R217" s="39">
        <f t="shared" si="107"/>
        <v>150000</v>
      </c>
      <c r="S217" s="39"/>
      <c r="T217" s="39">
        <f>0</f>
        <v>0</v>
      </c>
      <c r="U217" s="39"/>
      <c r="V217" s="39">
        <f t="shared" si="108"/>
        <v>1562.5</v>
      </c>
      <c r="W217" s="39"/>
      <c r="X217" s="39">
        <f t="shared" si="97"/>
        <v>1562.5</v>
      </c>
      <c r="Y217" s="39"/>
      <c r="Z217" s="39">
        <f t="shared" si="98"/>
        <v>150000</v>
      </c>
      <c r="AA217" s="39"/>
      <c r="AB217" s="39">
        <f>0</f>
        <v>0</v>
      </c>
      <c r="AC217" s="39"/>
      <c r="AE217" s="45">
        <v>9</v>
      </c>
      <c r="AF217" s="45"/>
      <c r="AG217" s="47">
        <f t="shared" si="109"/>
        <v>144858.08727496833</v>
      </c>
      <c r="AH217" s="47"/>
      <c r="AI217" s="47">
        <f t="shared" si="99"/>
        <v>778.0463671995376</v>
      </c>
      <c r="AJ217" s="47"/>
      <c r="AK217" s="47">
        <f t="shared" si="110"/>
        <v>1508.9384091142533</v>
      </c>
      <c r="AL217" s="47"/>
      <c r="AM217" s="47">
        <f t="shared" si="100"/>
        <v>2286.9847763137909</v>
      </c>
      <c r="AN217" s="47"/>
      <c r="AO217" s="47">
        <f t="shared" si="101"/>
        <v>144080.04090776879</v>
      </c>
      <c r="AP217" s="47"/>
      <c r="AQ217" s="47">
        <f>0</f>
        <v>0</v>
      </c>
      <c r="AR217" s="47"/>
      <c r="AT217" s="54">
        <v>9</v>
      </c>
      <c r="AU217" s="54"/>
      <c r="AV217" s="56">
        <f t="shared" si="111"/>
        <v>138306.90052268823</v>
      </c>
      <c r="AW217" s="56"/>
      <c r="AX217" s="56">
        <f t="shared" si="102"/>
        <v>1530.9799248005818</v>
      </c>
      <c r="AY217" s="56"/>
      <c r="AZ217" s="56">
        <f t="shared" si="112"/>
        <v>1440.696880444669</v>
      </c>
      <c r="BA217" s="56"/>
      <c r="BB217" s="56">
        <f t="shared" si="103"/>
        <v>2971.6768052452508</v>
      </c>
      <c r="BC217" s="56"/>
      <c r="BD217" s="56">
        <f t="shared" si="104"/>
        <v>136775.92059788766</v>
      </c>
      <c r="BE217" s="56"/>
      <c r="BF217" s="56">
        <f>0</f>
        <v>0</v>
      </c>
      <c r="BG217" s="56"/>
    </row>
    <row r="218" spans="1:59" x14ac:dyDescent="0.25">
      <c r="A218" s="28">
        <v>10</v>
      </c>
      <c r="B218" s="28"/>
      <c r="C218" s="32">
        <f t="shared" si="105"/>
        <v>131249.99999999991</v>
      </c>
      <c r="D218" s="32"/>
      <c r="E218" s="32">
        <f t="shared" si="94"/>
        <v>2083.3333333333335</v>
      </c>
      <c r="F218" s="32"/>
      <c r="G218" s="32">
        <f t="shared" si="106"/>
        <v>1367.1874999999991</v>
      </c>
      <c r="H218" s="32"/>
      <c r="I218" s="32">
        <f t="shared" si="95"/>
        <v>3450.5208333333326</v>
      </c>
      <c r="J218" s="32"/>
      <c r="K218" s="32">
        <f t="shared" si="96"/>
        <v>129166.66666666658</v>
      </c>
      <c r="L218" s="32"/>
      <c r="M218" s="32">
        <f>0</f>
        <v>0</v>
      </c>
      <c r="N218" s="32"/>
      <c r="P218" s="38">
        <v>10</v>
      </c>
      <c r="Q218" s="38"/>
      <c r="R218" s="40">
        <f t="shared" si="107"/>
        <v>150000</v>
      </c>
      <c r="S218" s="40"/>
      <c r="T218" s="40">
        <f>0</f>
        <v>0</v>
      </c>
      <c r="U218" s="40"/>
      <c r="V218" s="40">
        <f t="shared" si="108"/>
        <v>1562.5</v>
      </c>
      <c r="W218" s="40"/>
      <c r="X218" s="40">
        <f t="shared" si="97"/>
        <v>1562.5</v>
      </c>
      <c r="Y218" s="40"/>
      <c r="Z218" s="40">
        <f t="shared" si="98"/>
        <v>150000</v>
      </c>
      <c r="AA218" s="40"/>
      <c r="AB218" s="40">
        <f>0</f>
        <v>0</v>
      </c>
      <c r="AC218" s="40"/>
      <c r="AE218" s="46">
        <v>10</v>
      </c>
      <c r="AF218" s="46"/>
      <c r="AG218" s="48">
        <f t="shared" si="109"/>
        <v>144080.04090776879</v>
      </c>
      <c r="AH218" s="48"/>
      <c r="AI218" s="48">
        <f t="shared" si="99"/>
        <v>809.973774944468</v>
      </c>
      <c r="AJ218" s="48"/>
      <c r="AK218" s="48">
        <f t="shared" si="110"/>
        <v>1500.8337594559248</v>
      </c>
      <c r="AL218" s="48"/>
      <c r="AM218" s="48">
        <f t="shared" si="100"/>
        <v>2310.8075344003928</v>
      </c>
      <c r="AN218" s="48"/>
      <c r="AO218" s="48">
        <f t="shared" si="101"/>
        <v>143270.06713282433</v>
      </c>
      <c r="AP218" s="48"/>
      <c r="AQ218" s="48">
        <f>0</f>
        <v>0</v>
      </c>
      <c r="AR218" s="48"/>
      <c r="AT218" s="55">
        <v>10</v>
      </c>
      <c r="AU218" s="55"/>
      <c r="AV218" s="57">
        <f t="shared" si="111"/>
        <v>136775.92059788766</v>
      </c>
      <c r="AW218" s="57"/>
      <c r="AX218" s="57">
        <f t="shared" si="102"/>
        <v>1546.9276323505878</v>
      </c>
      <c r="AY218" s="57"/>
      <c r="AZ218" s="57">
        <f t="shared" si="112"/>
        <v>1424.7491728946629</v>
      </c>
      <c r="BA218" s="57"/>
      <c r="BB218" s="57">
        <f t="shared" si="103"/>
        <v>2971.6768052452508</v>
      </c>
      <c r="BC218" s="57"/>
      <c r="BD218" s="57">
        <f t="shared" si="104"/>
        <v>135228.99296553707</v>
      </c>
      <c r="BE218" s="57"/>
      <c r="BF218" s="57">
        <f>0</f>
        <v>0</v>
      </c>
      <c r="BG218" s="57"/>
    </row>
    <row r="219" spans="1:59" x14ac:dyDescent="0.25">
      <c r="A219" s="27">
        <v>11</v>
      </c>
      <c r="B219" s="27"/>
      <c r="C219" s="31">
        <f t="shared" si="105"/>
        <v>129166.66666666658</v>
      </c>
      <c r="D219" s="31"/>
      <c r="E219" s="31">
        <f t="shared" si="94"/>
        <v>2083.3333333333335</v>
      </c>
      <c r="F219" s="31"/>
      <c r="G219" s="31">
        <f t="shared" si="106"/>
        <v>1345.4861111111102</v>
      </c>
      <c r="H219" s="31"/>
      <c r="I219" s="31">
        <f t="shared" si="95"/>
        <v>3428.8194444444434</v>
      </c>
      <c r="J219" s="31"/>
      <c r="K219" s="31">
        <f t="shared" si="96"/>
        <v>127083.33333333326</v>
      </c>
      <c r="L219" s="31"/>
      <c r="M219" s="31">
        <f>0</f>
        <v>0</v>
      </c>
      <c r="N219" s="31"/>
      <c r="P219" s="37">
        <v>11</v>
      </c>
      <c r="Q219" s="37"/>
      <c r="R219" s="39">
        <f t="shared" si="107"/>
        <v>150000</v>
      </c>
      <c r="S219" s="39"/>
      <c r="T219" s="39">
        <f>0</f>
        <v>0</v>
      </c>
      <c r="U219" s="39"/>
      <c r="V219" s="39">
        <f t="shared" si="108"/>
        <v>1562.5</v>
      </c>
      <c r="W219" s="39"/>
      <c r="X219" s="39">
        <f t="shared" si="97"/>
        <v>1562.5</v>
      </c>
      <c r="Y219" s="39"/>
      <c r="Z219" s="39">
        <f t="shared" si="98"/>
        <v>150000</v>
      </c>
      <c r="AA219" s="39"/>
      <c r="AB219" s="39">
        <f>0</f>
        <v>0</v>
      </c>
      <c r="AC219" s="39"/>
      <c r="AE219" s="45">
        <v>11</v>
      </c>
      <c r="AF219" s="45"/>
      <c r="AG219" s="47">
        <f t="shared" si="109"/>
        <v>143270.06713282433</v>
      </c>
      <c r="AH219" s="47"/>
      <c r="AI219" s="47">
        <f t="shared" si="99"/>
        <v>842.48191358347708</v>
      </c>
      <c r="AJ219" s="47"/>
      <c r="AK219" s="47">
        <f t="shared" si="110"/>
        <v>1492.3965326335867</v>
      </c>
      <c r="AL219" s="47"/>
      <c r="AM219" s="47">
        <f t="shared" si="100"/>
        <v>2334.8784462170638</v>
      </c>
      <c r="AN219" s="47"/>
      <c r="AO219" s="47">
        <f t="shared" si="101"/>
        <v>142427.58521924086</v>
      </c>
      <c r="AP219" s="47"/>
      <c r="AQ219" s="47">
        <f>0</f>
        <v>0</v>
      </c>
      <c r="AR219" s="47"/>
      <c r="AT219" s="54">
        <v>11</v>
      </c>
      <c r="AU219" s="54"/>
      <c r="AV219" s="56">
        <f t="shared" si="111"/>
        <v>135228.99296553707</v>
      </c>
      <c r="AW219" s="56"/>
      <c r="AX219" s="56">
        <f t="shared" si="102"/>
        <v>1563.0414618542397</v>
      </c>
      <c r="AY219" s="56"/>
      <c r="AZ219" s="56">
        <f t="shared" si="112"/>
        <v>1408.635343391011</v>
      </c>
      <c r="BA219" s="56"/>
      <c r="BB219" s="56">
        <f t="shared" si="103"/>
        <v>2971.6768052452508</v>
      </c>
      <c r="BC219" s="56"/>
      <c r="BD219" s="56">
        <f t="shared" si="104"/>
        <v>133665.95150368282</v>
      </c>
      <c r="BE219" s="56"/>
      <c r="BF219" s="56">
        <f>0</f>
        <v>0</v>
      </c>
      <c r="BG219" s="56"/>
    </row>
    <row r="220" spans="1:59" x14ac:dyDescent="0.25">
      <c r="A220" s="28">
        <v>12</v>
      </c>
      <c r="B220" s="28"/>
      <c r="C220" s="32">
        <f t="shared" si="105"/>
        <v>127083.33333333326</v>
      </c>
      <c r="D220" s="32"/>
      <c r="E220" s="32">
        <f t="shared" si="94"/>
        <v>2083.3333333333335</v>
      </c>
      <c r="F220" s="32"/>
      <c r="G220" s="32">
        <f t="shared" si="106"/>
        <v>1323.7847222222213</v>
      </c>
      <c r="H220" s="32"/>
      <c r="I220" s="32">
        <f t="shared" si="95"/>
        <v>3407.1180555555547</v>
      </c>
      <c r="J220" s="32"/>
      <c r="K220" s="32">
        <f t="shared" si="96"/>
        <v>124999.99999999993</v>
      </c>
      <c r="L220" s="32"/>
      <c r="M220" s="32">
        <f>0</f>
        <v>0</v>
      </c>
      <c r="N220" s="32"/>
      <c r="P220" s="38">
        <v>12</v>
      </c>
      <c r="Q220" s="38"/>
      <c r="R220" s="40">
        <f t="shared" si="107"/>
        <v>150000</v>
      </c>
      <c r="S220" s="40"/>
      <c r="T220" s="40">
        <f>0</f>
        <v>0</v>
      </c>
      <c r="U220" s="40"/>
      <c r="V220" s="40">
        <f t="shared" si="108"/>
        <v>1562.5</v>
      </c>
      <c r="W220" s="40"/>
      <c r="X220" s="40">
        <f t="shared" si="97"/>
        <v>1562.5</v>
      </c>
      <c r="Y220" s="40"/>
      <c r="Z220" s="40">
        <f t="shared" si="98"/>
        <v>150000</v>
      </c>
      <c r="AA220" s="40"/>
      <c r="AB220" s="40">
        <f>0</f>
        <v>0</v>
      </c>
      <c r="AC220" s="40"/>
      <c r="AE220" s="46">
        <v>12</v>
      </c>
      <c r="AF220" s="46"/>
      <c r="AG220" s="48">
        <f t="shared" si="109"/>
        <v>142427.58521924086</v>
      </c>
      <c r="AH220" s="48"/>
      <c r="AI220" s="48">
        <f t="shared" si="99"/>
        <v>875.57941733139933</v>
      </c>
      <c r="AJ220" s="48"/>
      <c r="AK220" s="48">
        <f t="shared" si="110"/>
        <v>1483.6206793670922</v>
      </c>
      <c r="AL220" s="48"/>
      <c r="AM220" s="48">
        <f t="shared" si="100"/>
        <v>2359.2000966984915</v>
      </c>
      <c r="AN220" s="48"/>
      <c r="AO220" s="48">
        <f t="shared" si="101"/>
        <v>141552.00580190946</v>
      </c>
      <c r="AP220" s="48"/>
      <c r="AQ220" s="48">
        <f>0</f>
        <v>0</v>
      </c>
      <c r="AR220" s="48"/>
      <c r="AT220" s="55">
        <v>12</v>
      </c>
      <c r="AU220" s="55"/>
      <c r="AV220" s="57">
        <f t="shared" si="111"/>
        <v>133665.95150368282</v>
      </c>
      <c r="AW220" s="57"/>
      <c r="AX220" s="57">
        <f t="shared" si="102"/>
        <v>1579.3231437485547</v>
      </c>
      <c r="AY220" s="57"/>
      <c r="AZ220" s="57">
        <f t="shared" si="112"/>
        <v>1392.3536614966961</v>
      </c>
      <c r="BA220" s="57"/>
      <c r="BB220" s="57">
        <f t="shared" si="103"/>
        <v>2971.6768052452508</v>
      </c>
      <c r="BC220" s="57"/>
      <c r="BD220" s="57">
        <f t="shared" si="104"/>
        <v>132086.62835993426</v>
      </c>
      <c r="BE220" s="57"/>
      <c r="BF220" s="57">
        <f>0</f>
        <v>0</v>
      </c>
      <c r="BG220" s="57"/>
    </row>
    <row r="221" spans="1:59" x14ac:dyDescent="0.25">
      <c r="A221" s="27">
        <v>13</v>
      </c>
      <c r="B221" s="27"/>
      <c r="C221" s="31">
        <f t="shared" si="105"/>
        <v>124999.99999999993</v>
      </c>
      <c r="D221" s="31"/>
      <c r="E221" s="31">
        <f t="shared" si="94"/>
        <v>2083.3333333333335</v>
      </c>
      <c r="F221" s="31"/>
      <c r="G221" s="31">
        <f t="shared" si="106"/>
        <v>1302.0833333333326</v>
      </c>
      <c r="H221" s="31"/>
      <c r="I221" s="31">
        <f t="shared" si="95"/>
        <v>3385.4166666666661</v>
      </c>
      <c r="J221" s="31"/>
      <c r="K221" s="31">
        <f t="shared" si="96"/>
        <v>122916.6666666666</v>
      </c>
      <c r="L221" s="31"/>
      <c r="M221" s="31">
        <f>0</f>
        <v>0</v>
      </c>
      <c r="N221" s="31"/>
      <c r="P221" s="37">
        <v>13</v>
      </c>
      <c r="Q221" s="37"/>
      <c r="R221" s="39">
        <f t="shared" si="107"/>
        <v>150000</v>
      </c>
      <c r="S221" s="39"/>
      <c r="T221" s="39">
        <f>0</f>
        <v>0</v>
      </c>
      <c r="U221" s="39"/>
      <c r="V221" s="39">
        <f t="shared" si="108"/>
        <v>1562.5</v>
      </c>
      <c r="W221" s="39"/>
      <c r="X221" s="39">
        <f t="shared" si="97"/>
        <v>1562.5</v>
      </c>
      <c r="Y221" s="39"/>
      <c r="Z221" s="39">
        <f t="shared" si="98"/>
        <v>150000</v>
      </c>
      <c r="AA221" s="39"/>
      <c r="AB221" s="39">
        <f>0</f>
        <v>0</v>
      </c>
      <c r="AC221" s="39"/>
      <c r="AE221" s="45">
        <v>13</v>
      </c>
      <c r="AF221" s="45"/>
      <c r="AG221" s="47">
        <f t="shared" si="109"/>
        <v>141552.00580190946</v>
      </c>
      <c r="AH221" s="47"/>
      <c r="AI221" s="47">
        <f t="shared" si="99"/>
        <v>909.27503726921123</v>
      </c>
      <c r="AJ221" s="47"/>
      <c r="AK221" s="47">
        <f t="shared" si="110"/>
        <v>1474.5000604365569</v>
      </c>
      <c r="AL221" s="47"/>
      <c r="AM221" s="47">
        <f t="shared" si="100"/>
        <v>2383.7750977057681</v>
      </c>
      <c r="AN221" s="47"/>
      <c r="AO221" s="47">
        <f t="shared" si="101"/>
        <v>140642.73076464023</v>
      </c>
      <c r="AP221" s="47"/>
      <c r="AQ221" s="47">
        <f>0</f>
        <v>0</v>
      </c>
      <c r="AR221" s="47"/>
      <c r="AT221" s="54">
        <v>13</v>
      </c>
      <c r="AU221" s="54"/>
      <c r="AV221" s="56">
        <f t="shared" si="111"/>
        <v>132086.62835993426</v>
      </c>
      <c r="AW221" s="56"/>
      <c r="AX221" s="56">
        <f t="shared" si="102"/>
        <v>1595.7744264959356</v>
      </c>
      <c r="AY221" s="56"/>
      <c r="AZ221" s="56">
        <f t="shared" si="112"/>
        <v>1375.9023787493152</v>
      </c>
      <c r="BA221" s="56"/>
      <c r="BB221" s="56">
        <f t="shared" si="103"/>
        <v>2971.6768052452508</v>
      </c>
      <c r="BC221" s="56"/>
      <c r="BD221" s="56">
        <f t="shared" si="104"/>
        <v>130490.85393343832</v>
      </c>
      <c r="BE221" s="56"/>
      <c r="BF221" s="56">
        <f>0</f>
        <v>0</v>
      </c>
      <c r="BG221" s="56"/>
    </row>
    <row r="222" spans="1:59" x14ac:dyDescent="0.25">
      <c r="A222" s="28">
        <v>14</v>
      </c>
      <c r="B222" s="28"/>
      <c r="C222" s="32">
        <f t="shared" si="105"/>
        <v>122916.6666666666</v>
      </c>
      <c r="D222" s="32"/>
      <c r="E222" s="32">
        <f t="shared" si="94"/>
        <v>2083.3333333333335</v>
      </c>
      <c r="F222" s="32"/>
      <c r="G222" s="32">
        <f t="shared" si="106"/>
        <v>1280.3819444444437</v>
      </c>
      <c r="H222" s="32"/>
      <c r="I222" s="32">
        <f t="shared" si="95"/>
        <v>3363.7152777777774</v>
      </c>
      <c r="J222" s="32"/>
      <c r="K222" s="32">
        <f t="shared" si="96"/>
        <v>120833.33333333327</v>
      </c>
      <c r="L222" s="32"/>
      <c r="M222" s="32">
        <f>0</f>
        <v>0</v>
      </c>
      <c r="N222" s="32"/>
      <c r="P222" s="38">
        <v>14</v>
      </c>
      <c r="Q222" s="38"/>
      <c r="R222" s="40">
        <f t="shared" si="107"/>
        <v>150000</v>
      </c>
      <c r="S222" s="40"/>
      <c r="T222" s="40">
        <f>0</f>
        <v>0</v>
      </c>
      <c r="U222" s="40"/>
      <c r="V222" s="40">
        <f t="shared" si="108"/>
        <v>1562.5</v>
      </c>
      <c r="W222" s="40"/>
      <c r="X222" s="40">
        <f t="shared" si="97"/>
        <v>1562.5</v>
      </c>
      <c r="Y222" s="40"/>
      <c r="Z222" s="40">
        <f t="shared" si="98"/>
        <v>150000</v>
      </c>
      <c r="AA222" s="40"/>
      <c r="AB222" s="40">
        <f>0</f>
        <v>0</v>
      </c>
      <c r="AC222" s="40"/>
      <c r="AE222" s="46">
        <v>14</v>
      </c>
      <c r="AF222" s="46"/>
      <c r="AG222" s="48">
        <f t="shared" si="109"/>
        <v>140642.73076464023</v>
      </c>
      <c r="AH222" s="48"/>
      <c r="AI222" s="48">
        <f t="shared" si="99"/>
        <v>943.57764284186715</v>
      </c>
      <c r="AJ222" s="48"/>
      <c r="AK222" s="48">
        <f t="shared" si="110"/>
        <v>1465.0284454650023</v>
      </c>
      <c r="AL222" s="48"/>
      <c r="AM222" s="48">
        <f t="shared" si="100"/>
        <v>2408.6060883068694</v>
      </c>
      <c r="AN222" s="48"/>
      <c r="AO222" s="48">
        <f t="shared" si="101"/>
        <v>139699.15312179836</v>
      </c>
      <c r="AP222" s="48"/>
      <c r="AQ222" s="48">
        <f>0</f>
        <v>0</v>
      </c>
      <c r="AR222" s="48"/>
      <c r="AT222" s="55">
        <v>14</v>
      </c>
      <c r="AU222" s="55"/>
      <c r="AV222" s="57">
        <f t="shared" si="111"/>
        <v>130490.85393343832</v>
      </c>
      <c r="AW222" s="57"/>
      <c r="AX222" s="57">
        <f t="shared" si="102"/>
        <v>1612.397076771935</v>
      </c>
      <c r="AY222" s="57"/>
      <c r="AZ222" s="57">
        <f t="shared" si="112"/>
        <v>1359.2797284733158</v>
      </c>
      <c r="BA222" s="57"/>
      <c r="BB222" s="57">
        <f t="shared" si="103"/>
        <v>2971.6768052452508</v>
      </c>
      <c r="BC222" s="57"/>
      <c r="BD222" s="57">
        <f t="shared" si="104"/>
        <v>128878.45685666639</v>
      </c>
      <c r="BE222" s="57"/>
      <c r="BF222" s="57">
        <f>0</f>
        <v>0</v>
      </c>
      <c r="BG222" s="57"/>
    </row>
    <row r="223" spans="1:59" x14ac:dyDescent="0.25">
      <c r="A223" s="27">
        <v>15</v>
      </c>
      <c r="B223" s="27"/>
      <c r="C223" s="31">
        <f t="shared" si="105"/>
        <v>120833.33333333327</v>
      </c>
      <c r="D223" s="31"/>
      <c r="E223" s="31">
        <f t="shared" si="94"/>
        <v>2083.3333333333335</v>
      </c>
      <c r="F223" s="31"/>
      <c r="G223" s="31">
        <f t="shared" si="106"/>
        <v>1258.6805555555547</v>
      </c>
      <c r="H223" s="31"/>
      <c r="I223" s="31">
        <f t="shared" si="95"/>
        <v>3342.0138888888882</v>
      </c>
      <c r="J223" s="31"/>
      <c r="K223" s="31">
        <f t="shared" si="96"/>
        <v>118749.99999999994</v>
      </c>
      <c r="L223" s="31"/>
      <c r="M223" s="31">
        <f>0</f>
        <v>0</v>
      </c>
      <c r="N223" s="31"/>
      <c r="P223" s="37">
        <v>15</v>
      </c>
      <c r="Q223" s="37"/>
      <c r="R223" s="39">
        <f t="shared" si="107"/>
        <v>150000</v>
      </c>
      <c r="S223" s="39"/>
      <c r="T223" s="39">
        <f>0</f>
        <v>0</v>
      </c>
      <c r="U223" s="39"/>
      <c r="V223" s="39">
        <f t="shared" si="108"/>
        <v>1562.5</v>
      </c>
      <c r="W223" s="39"/>
      <c r="X223" s="39">
        <f t="shared" si="97"/>
        <v>1562.5</v>
      </c>
      <c r="Y223" s="39"/>
      <c r="Z223" s="39">
        <f t="shared" si="98"/>
        <v>150000</v>
      </c>
      <c r="AA223" s="39"/>
      <c r="AB223" s="39">
        <f>0</f>
        <v>0</v>
      </c>
      <c r="AC223" s="39"/>
      <c r="AE223" s="45">
        <v>15</v>
      </c>
      <c r="AF223" s="45"/>
      <c r="AG223" s="47">
        <f t="shared" si="109"/>
        <v>139699.15312179836</v>
      </c>
      <c r="AH223" s="47"/>
      <c r="AI223" s="47">
        <f t="shared" si="99"/>
        <v>978.49622337466735</v>
      </c>
      <c r="AJ223" s="47"/>
      <c r="AK223" s="47">
        <f t="shared" si="110"/>
        <v>1455.1995116853996</v>
      </c>
      <c r="AL223" s="47"/>
      <c r="AM223" s="47">
        <f t="shared" si="100"/>
        <v>2433.6957350600669</v>
      </c>
      <c r="AN223" s="47"/>
      <c r="AO223" s="47">
        <f t="shared" si="101"/>
        <v>138720.65689842368</v>
      </c>
      <c r="AP223" s="47"/>
      <c r="AQ223" s="47">
        <f>0</f>
        <v>0</v>
      </c>
      <c r="AR223" s="47"/>
      <c r="AT223" s="54">
        <v>15</v>
      </c>
      <c r="AU223" s="54"/>
      <c r="AV223" s="56">
        <f t="shared" si="111"/>
        <v>128878.45685666639</v>
      </c>
      <c r="AW223" s="56"/>
      <c r="AX223" s="56">
        <f t="shared" si="102"/>
        <v>1629.192879654976</v>
      </c>
      <c r="AY223" s="56"/>
      <c r="AZ223" s="56">
        <f t="shared" si="112"/>
        <v>1342.4839255902748</v>
      </c>
      <c r="BA223" s="56"/>
      <c r="BB223" s="56">
        <f t="shared" si="103"/>
        <v>2971.6768052452508</v>
      </c>
      <c r="BC223" s="56"/>
      <c r="BD223" s="56">
        <f t="shared" si="104"/>
        <v>127249.26397701142</v>
      </c>
      <c r="BE223" s="56"/>
      <c r="BF223" s="56">
        <f>0</f>
        <v>0</v>
      </c>
      <c r="BG223" s="56"/>
    </row>
    <row r="224" spans="1:59" x14ac:dyDescent="0.25">
      <c r="A224" s="28">
        <v>16</v>
      </c>
      <c r="B224" s="28"/>
      <c r="C224" s="32">
        <f t="shared" si="105"/>
        <v>118749.99999999994</v>
      </c>
      <c r="D224" s="32"/>
      <c r="E224" s="32">
        <f t="shared" si="94"/>
        <v>2083.3333333333335</v>
      </c>
      <c r="F224" s="32"/>
      <c r="G224" s="32">
        <f t="shared" si="106"/>
        <v>1236.9791666666661</v>
      </c>
      <c r="H224" s="32"/>
      <c r="I224" s="32">
        <f t="shared" si="95"/>
        <v>3320.3124999999995</v>
      </c>
      <c r="J224" s="32"/>
      <c r="K224" s="32">
        <f t="shared" si="96"/>
        <v>116666.66666666661</v>
      </c>
      <c r="L224" s="32"/>
      <c r="M224" s="32">
        <f>0</f>
        <v>0</v>
      </c>
      <c r="N224" s="32"/>
      <c r="P224" s="38">
        <v>16</v>
      </c>
      <c r="Q224" s="38"/>
      <c r="R224" s="40">
        <f t="shared" si="107"/>
        <v>150000</v>
      </c>
      <c r="S224" s="40"/>
      <c r="T224" s="40">
        <f>0</f>
        <v>0</v>
      </c>
      <c r="U224" s="40"/>
      <c r="V224" s="40">
        <f t="shared" si="108"/>
        <v>1562.5</v>
      </c>
      <c r="W224" s="40"/>
      <c r="X224" s="40">
        <f t="shared" si="97"/>
        <v>1562.5</v>
      </c>
      <c r="Y224" s="40"/>
      <c r="Z224" s="40">
        <f t="shared" si="98"/>
        <v>150000</v>
      </c>
      <c r="AA224" s="40"/>
      <c r="AB224" s="40">
        <f>0</f>
        <v>0</v>
      </c>
      <c r="AC224" s="40"/>
      <c r="AE224" s="46">
        <v>16</v>
      </c>
      <c r="AF224" s="46"/>
      <c r="AG224" s="48">
        <f t="shared" si="109"/>
        <v>138720.65689842368</v>
      </c>
      <c r="AH224" s="48"/>
      <c r="AI224" s="48">
        <f t="shared" si="99"/>
        <v>1014.0398896083625</v>
      </c>
      <c r="AJ224" s="48"/>
      <c r="AK224" s="48">
        <f t="shared" si="110"/>
        <v>1445.0068426919133</v>
      </c>
      <c r="AL224" s="48"/>
      <c r="AM224" s="48">
        <f t="shared" si="100"/>
        <v>2459.0467323002758</v>
      </c>
      <c r="AN224" s="48"/>
      <c r="AO224" s="48">
        <f t="shared" si="101"/>
        <v>137706.61700881532</v>
      </c>
      <c r="AP224" s="48"/>
      <c r="AQ224" s="48">
        <f>0</f>
        <v>0</v>
      </c>
      <c r="AR224" s="48"/>
      <c r="AT224" s="55">
        <v>16</v>
      </c>
      <c r="AU224" s="55"/>
      <c r="AV224" s="57">
        <f t="shared" si="111"/>
        <v>127249.26397701142</v>
      </c>
      <c r="AW224" s="57"/>
      <c r="AX224" s="57">
        <f t="shared" si="102"/>
        <v>1646.1636388180486</v>
      </c>
      <c r="AY224" s="57"/>
      <c r="AZ224" s="57">
        <f t="shared" si="112"/>
        <v>1325.5131664272021</v>
      </c>
      <c r="BA224" s="57"/>
      <c r="BB224" s="57">
        <f t="shared" si="103"/>
        <v>2971.6768052452508</v>
      </c>
      <c r="BC224" s="57"/>
      <c r="BD224" s="57">
        <f t="shared" si="104"/>
        <v>125603.10033819337</v>
      </c>
      <c r="BE224" s="57"/>
      <c r="BF224" s="57">
        <f>0</f>
        <v>0</v>
      </c>
      <c r="BG224" s="57"/>
    </row>
    <row r="225" spans="1:59" x14ac:dyDescent="0.25">
      <c r="A225" s="27">
        <v>17</v>
      </c>
      <c r="B225" s="27"/>
      <c r="C225" s="31">
        <f t="shared" si="105"/>
        <v>116666.66666666661</v>
      </c>
      <c r="D225" s="31"/>
      <c r="E225" s="31">
        <f t="shared" si="94"/>
        <v>2083.3333333333335</v>
      </c>
      <c r="F225" s="31"/>
      <c r="G225" s="31">
        <f t="shared" si="106"/>
        <v>1215.2777777777771</v>
      </c>
      <c r="H225" s="31"/>
      <c r="I225" s="31">
        <f t="shared" si="95"/>
        <v>3298.6111111111104</v>
      </c>
      <c r="J225" s="31"/>
      <c r="K225" s="31">
        <f t="shared" si="96"/>
        <v>114583.33333333328</v>
      </c>
      <c r="L225" s="31"/>
      <c r="M225" s="31">
        <f>0</f>
        <v>0</v>
      </c>
      <c r="N225" s="31"/>
      <c r="P225" s="37">
        <v>17</v>
      </c>
      <c r="Q225" s="37"/>
      <c r="R225" s="39">
        <f t="shared" si="107"/>
        <v>150000</v>
      </c>
      <c r="S225" s="39"/>
      <c r="T225" s="39">
        <f>0</f>
        <v>0</v>
      </c>
      <c r="U225" s="39"/>
      <c r="V225" s="39">
        <f t="shared" si="108"/>
        <v>1562.5</v>
      </c>
      <c r="W225" s="39"/>
      <c r="X225" s="39">
        <f t="shared" si="97"/>
        <v>1562.5</v>
      </c>
      <c r="Y225" s="39"/>
      <c r="Z225" s="39">
        <f t="shared" si="98"/>
        <v>150000</v>
      </c>
      <c r="AA225" s="39"/>
      <c r="AB225" s="39">
        <f>0</f>
        <v>0</v>
      </c>
      <c r="AC225" s="39"/>
      <c r="AE225" s="45">
        <v>17</v>
      </c>
      <c r="AF225" s="45"/>
      <c r="AG225" s="47">
        <f t="shared" si="109"/>
        <v>137706.61700881532</v>
      </c>
      <c r="AH225" s="47"/>
      <c r="AI225" s="47">
        <f t="shared" si="99"/>
        <v>1050.2178752532441</v>
      </c>
      <c r="AJ225" s="47"/>
      <c r="AK225" s="47">
        <f t="shared" si="110"/>
        <v>1434.4439271751594</v>
      </c>
      <c r="AL225" s="47"/>
      <c r="AM225" s="47">
        <f t="shared" si="100"/>
        <v>2484.6618024284035</v>
      </c>
      <c r="AN225" s="47"/>
      <c r="AO225" s="47">
        <f t="shared" si="101"/>
        <v>136656.39913356208</v>
      </c>
      <c r="AP225" s="47"/>
      <c r="AQ225" s="47">
        <f>0</f>
        <v>0</v>
      </c>
      <c r="AR225" s="47"/>
      <c r="AT225" s="54">
        <v>17</v>
      </c>
      <c r="AU225" s="54"/>
      <c r="AV225" s="56">
        <f t="shared" si="111"/>
        <v>125603.10033819337</v>
      </c>
      <c r="AW225" s="56"/>
      <c r="AX225" s="56">
        <f t="shared" si="102"/>
        <v>1663.3111767224032</v>
      </c>
      <c r="AY225" s="56"/>
      <c r="AZ225" s="56">
        <f t="shared" si="112"/>
        <v>1308.3656285228476</v>
      </c>
      <c r="BA225" s="56"/>
      <c r="BB225" s="56">
        <f t="shared" si="103"/>
        <v>2971.6768052452508</v>
      </c>
      <c r="BC225" s="56"/>
      <c r="BD225" s="56">
        <f t="shared" si="104"/>
        <v>123939.78916147097</v>
      </c>
      <c r="BE225" s="56"/>
      <c r="BF225" s="56">
        <f>0</f>
        <v>0</v>
      </c>
      <c r="BG225" s="56"/>
    </row>
    <row r="226" spans="1:59" x14ac:dyDescent="0.25">
      <c r="A226" s="28">
        <v>18</v>
      </c>
      <c r="B226" s="28"/>
      <c r="C226" s="32">
        <f t="shared" si="105"/>
        <v>114583.33333333328</v>
      </c>
      <c r="D226" s="32"/>
      <c r="E226" s="32">
        <f t="shared" si="94"/>
        <v>2083.3333333333335</v>
      </c>
      <c r="F226" s="32"/>
      <c r="G226" s="32">
        <f t="shared" si="106"/>
        <v>1193.5763888888882</v>
      </c>
      <c r="H226" s="32"/>
      <c r="I226" s="32">
        <f t="shared" si="95"/>
        <v>3276.9097222222217</v>
      </c>
      <c r="J226" s="32"/>
      <c r="K226" s="32">
        <f t="shared" si="96"/>
        <v>112499.99999999996</v>
      </c>
      <c r="L226" s="32"/>
      <c r="M226" s="32">
        <f>0</f>
        <v>0</v>
      </c>
      <c r="N226" s="32"/>
      <c r="P226" s="38">
        <v>18</v>
      </c>
      <c r="Q226" s="38"/>
      <c r="R226" s="40">
        <f t="shared" si="107"/>
        <v>150000</v>
      </c>
      <c r="S226" s="40"/>
      <c r="T226" s="40">
        <f>0</f>
        <v>0</v>
      </c>
      <c r="U226" s="40"/>
      <c r="V226" s="40">
        <f t="shared" si="108"/>
        <v>1562.5</v>
      </c>
      <c r="W226" s="40"/>
      <c r="X226" s="40">
        <f t="shared" si="97"/>
        <v>1562.5</v>
      </c>
      <c r="Y226" s="40"/>
      <c r="Z226" s="40">
        <f t="shared" si="98"/>
        <v>150000</v>
      </c>
      <c r="AA226" s="40"/>
      <c r="AB226" s="40">
        <f>0</f>
        <v>0</v>
      </c>
      <c r="AC226" s="40"/>
      <c r="AE226" s="46">
        <v>18</v>
      </c>
      <c r="AF226" s="46"/>
      <c r="AG226" s="48">
        <f t="shared" si="109"/>
        <v>136656.39913356208</v>
      </c>
      <c r="AH226" s="48"/>
      <c r="AI226" s="48">
        <f t="shared" si="99"/>
        <v>1087.0395385624281</v>
      </c>
      <c r="AJ226" s="48"/>
      <c r="AK226" s="48">
        <f t="shared" si="110"/>
        <v>1423.5041576412716</v>
      </c>
      <c r="AL226" s="48"/>
      <c r="AM226" s="48">
        <f t="shared" si="100"/>
        <v>2510.5436962036997</v>
      </c>
      <c r="AN226" s="48"/>
      <c r="AO226" s="48">
        <f t="shared" si="101"/>
        <v>135569.35959499967</v>
      </c>
      <c r="AP226" s="48"/>
      <c r="AQ226" s="48">
        <f>0</f>
        <v>0</v>
      </c>
      <c r="AR226" s="48"/>
      <c r="AT226" s="55">
        <v>18</v>
      </c>
      <c r="AU226" s="55"/>
      <c r="AV226" s="57">
        <f t="shared" si="111"/>
        <v>123939.78916147097</v>
      </c>
      <c r="AW226" s="57"/>
      <c r="AX226" s="57">
        <f t="shared" si="102"/>
        <v>1680.6373348132615</v>
      </c>
      <c r="AY226" s="57"/>
      <c r="AZ226" s="57">
        <f t="shared" si="112"/>
        <v>1291.0394704319892</v>
      </c>
      <c r="BA226" s="57"/>
      <c r="BB226" s="57">
        <f t="shared" si="103"/>
        <v>2971.6768052452508</v>
      </c>
      <c r="BC226" s="57"/>
      <c r="BD226" s="57">
        <f t="shared" si="104"/>
        <v>122259.1518266577</v>
      </c>
      <c r="BE226" s="57"/>
      <c r="BF226" s="57">
        <f>0</f>
        <v>0</v>
      </c>
      <c r="BG226" s="57"/>
    </row>
    <row r="227" spans="1:59" x14ac:dyDescent="0.25">
      <c r="A227" s="27">
        <v>19</v>
      </c>
      <c r="B227" s="27"/>
      <c r="C227" s="31">
        <f t="shared" si="105"/>
        <v>112499.99999999996</v>
      </c>
      <c r="D227" s="31"/>
      <c r="E227" s="31">
        <f t="shared" si="94"/>
        <v>2083.3333333333335</v>
      </c>
      <c r="F227" s="31"/>
      <c r="G227" s="31">
        <f t="shared" si="106"/>
        <v>1171.8749999999995</v>
      </c>
      <c r="H227" s="31"/>
      <c r="I227" s="31">
        <f t="shared" si="95"/>
        <v>3255.208333333333</v>
      </c>
      <c r="J227" s="31"/>
      <c r="K227" s="31">
        <f t="shared" si="96"/>
        <v>110416.66666666663</v>
      </c>
      <c r="L227" s="31"/>
      <c r="M227" s="31">
        <f>0</f>
        <v>0</v>
      </c>
      <c r="N227" s="31"/>
      <c r="P227" s="37">
        <v>19</v>
      </c>
      <c r="Q227" s="37"/>
      <c r="R227" s="39">
        <f t="shared" si="107"/>
        <v>150000</v>
      </c>
      <c r="S227" s="39"/>
      <c r="T227" s="39">
        <f>0</f>
        <v>0</v>
      </c>
      <c r="U227" s="39"/>
      <c r="V227" s="39">
        <f t="shared" si="108"/>
        <v>1562.5</v>
      </c>
      <c r="W227" s="39"/>
      <c r="X227" s="39">
        <f t="shared" si="97"/>
        <v>1562.5</v>
      </c>
      <c r="Y227" s="39"/>
      <c r="Z227" s="39">
        <f t="shared" si="98"/>
        <v>150000</v>
      </c>
      <c r="AA227" s="39"/>
      <c r="AB227" s="39">
        <f>0</f>
        <v>0</v>
      </c>
      <c r="AC227" s="39"/>
      <c r="AE227" s="45">
        <v>19</v>
      </c>
      <c r="AF227" s="45"/>
      <c r="AG227" s="47">
        <f t="shared" si="109"/>
        <v>135569.35959499967</v>
      </c>
      <c r="AH227" s="47"/>
      <c r="AI227" s="47">
        <f t="shared" si="99"/>
        <v>1124.5143639245748</v>
      </c>
      <c r="AJ227" s="47"/>
      <c r="AK227" s="47">
        <f t="shared" si="110"/>
        <v>1412.1808291145799</v>
      </c>
      <c r="AL227" s="47"/>
      <c r="AM227" s="47">
        <f t="shared" si="100"/>
        <v>2536.6951930391547</v>
      </c>
      <c r="AN227" s="47"/>
      <c r="AO227" s="47">
        <f t="shared" si="101"/>
        <v>134444.8452310751</v>
      </c>
      <c r="AP227" s="47"/>
      <c r="AQ227" s="47">
        <f>0</f>
        <v>0</v>
      </c>
      <c r="AR227" s="47"/>
      <c r="AT227" s="54">
        <v>19</v>
      </c>
      <c r="AU227" s="54"/>
      <c r="AV227" s="56">
        <f t="shared" si="111"/>
        <v>122259.1518266577</v>
      </c>
      <c r="AW227" s="56"/>
      <c r="AX227" s="56">
        <f t="shared" si="102"/>
        <v>1698.1439737175665</v>
      </c>
      <c r="AY227" s="56"/>
      <c r="AZ227" s="56">
        <f t="shared" si="112"/>
        <v>1273.5328315276843</v>
      </c>
      <c r="BA227" s="56"/>
      <c r="BB227" s="56">
        <f t="shared" si="103"/>
        <v>2971.6768052452508</v>
      </c>
      <c r="BC227" s="56"/>
      <c r="BD227" s="56">
        <f t="shared" si="104"/>
        <v>120561.00785294014</v>
      </c>
      <c r="BE227" s="56"/>
      <c r="BF227" s="56">
        <f>0</f>
        <v>0</v>
      </c>
      <c r="BG227" s="56"/>
    </row>
    <row r="228" spans="1:59" x14ac:dyDescent="0.25">
      <c r="A228" s="28">
        <v>20</v>
      </c>
      <c r="B228" s="28"/>
      <c r="C228" s="32">
        <f t="shared" si="105"/>
        <v>110416.66666666663</v>
      </c>
      <c r="D228" s="32"/>
      <c r="E228" s="32">
        <f t="shared" si="94"/>
        <v>2083.3333333333335</v>
      </c>
      <c r="F228" s="32"/>
      <c r="G228" s="32">
        <f t="shared" si="106"/>
        <v>1150.1736111111106</v>
      </c>
      <c r="H228" s="32"/>
      <c r="I228" s="32">
        <f t="shared" si="95"/>
        <v>3233.5069444444443</v>
      </c>
      <c r="J228" s="32"/>
      <c r="K228" s="32">
        <f t="shared" si="96"/>
        <v>108333.3333333333</v>
      </c>
      <c r="L228" s="32"/>
      <c r="M228" s="32">
        <f>0</f>
        <v>0</v>
      </c>
      <c r="N228" s="32"/>
      <c r="P228" s="38">
        <v>20</v>
      </c>
      <c r="Q228" s="38"/>
      <c r="R228" s="40">
        <f t="shared" si="107"/>
        <v>150000</v>
      </c>
      <c r="S228" s="40"/>
      <c r="T228" s="40">
        <f>0</f>
        <v>0</v>
      </c>
      <c r="U228" s="40"/>
      <c r="V228" s="40">
        <f t="shared" si="108"/>
        <v>1562.5</v>
      </c>
      <c r="W228" s="40"/>
      <c r="X228" s="40">
        <f t="shared" si="97"/>
        <v>1562.5</v>
      </c>
      <c r="Y228" s="40"/>
      <c r="Z228" s="40">
        <f t="shared" si="98"/>
        <v>150000</v>
      </c>
      <c r="AA228" s="40"/>
      <c r="AB228" s="40">
        <f>0</f>
        <v>0</v>
      </c>
      <c r="AC228" s="40"/>
      <c r="AE228" s="46">
        <v>20</v>
      </c>
      <c r="AF228" s="46"/>
      <c r="AG228" s="48">
        <f t="shared" si="109"/>
        <v>134444.8452310751</v>
      </c>
      <c r="AH228" s="48"/>
      <c r="AI228" s="48">
        <f t="shared" si="99"/>
        <v>1162.6519634762803</v>
      </c>
      <c r="AJ228" s="48"/>
      <c r="AK228" s="48">
        <f t="shared" si="110"/>
        <v>1400.467137823699</v>
      </c>
      <c r="AL228" s="48"/>
      <c r="AM228" s="48">
        <f t="shared" si="100"/>
        <v>2563.1191012999793</v>
      </c>
      <c r="AN228" s="48"/>
      <c r="AO228" s="48">
        <f t="shared" si="101"/>
        <v>133282.19326759884</v>
      </c>
      <c r="AP228" s="48"/>
      <c r="AQ228" s="48">
        <f>0</f>
        <v>0</v>
      </c>
      <c r="AR228" s="48"/>
      <c r="AT228" s="55">
        <v>20</v>
      </c>
      <c r="AU228" s="55"/>
      <c r="AV228" s="57">
        <f t="shared" si="111"/>
        <v>120561.00785294014</v>
      </c>
      <c r="AW228" s="57"/>
      <c r="AX228" s="57">
        <f t="shared" si="102"/>
        <v>1715.8329734437912</v>
      </c>
      <c r="AY228" s="57"/>
      <c r="AZ228" s="57">
        <f t="shared" si="112"/>
        <v>1255.8438318014596</v>
      </c>
      <c r="BA228" s="57"/>
      <c r="BB228" s="57">
        <f t="shared" si="103"/>
        <v>2971.6768052452508</v>
      </c>
      <c r="BC228" s="57"/>
      <c r="BD228" s="57">
        <f t="shared" si="104"/>
        <v>118845.17487949635</v>
      </c>
      <c r="BE228" s="57"/>
      <c r="BF228" s="57">
        <f>0</f>
        <v>0</v>
      </c>
      <c r="BG228" s="57"/>
    </row>
    <row r="229" spans="1:59" x14ac:dyDescent="0.25">
      <c r="A229" s="27">
        <v>21</v>
      </c>
      <c r="B229" s="27"/>
      <c r="C229" s="31">
        <f t="shared" si="105"/>
        <v>108333.3333333333</v>
      </c>
      <c r="D229" s="31"/>
      <c r="E229" s="31">
        <f t="shared" si="94"/>
        <v>2083.3333333333335</v>
      </c>
      <c r="F229" s="31"/>
      <c r="G229" s="31">
        <f t="shared" si="106"/>
        <v>1128.4722222222217</v>
      </c>
      <c r="H229" s="31"/>
      <c r="I229" s="31">
        <f t="shared" si="95"/>
        <v>3211.8055555555552</v>
      </c>
      <c r="J229" s="31"/>
      <c r="K229" s="31">
        <f t="shared" si="96"/>
        <v>106249.99999999997</v>
      </c>
      <c r="L229" s="31"/>
      <c r="M229" s="31">
        <f>0</f>
        <v>0</v>
      </c>
      <c r="N229" s="31"/>
      <c r="P229" s="37">
        <v>21</v>
      </c>
      <c r="Q229" s="37"/>
      <c r="R229" s="39">
        <f t="shared" si="107"/>
        <v>150000</v>
      </c>
      <c r="S229" s="39"/>
      <c r="T229" s="39">
        <f>0</f>
        <v>0</v>
      </c>
      <c r="U229" s="39"/>
      <c r="V229" s="39">
        <f t="shared" si="108"/>
        <v>1562.5</v>
      </c>
      <c r="W229" s="39"/>
      <c r="X229" s="39">
        <f t="shared" si="97"/>
        <v>1562.5</v>
      </c>
      <c r="Y229" s="39"/>
      <c r="Z229" s="39">
        <f t="shared" si="98"/>
        <v>150000</v>
      </c>
      <c r="AA229" s="39"/>
      <c r="AB229" s="39">
        <f>0</f>
        <v>0</v>
      </c>
      <c r="AC229" s="39"/>
      <c r="AE229" s="45">
        <v>21</v>
      </c>
      <c r="AF229" s="45"/>
      <c r="AG229" s="47">
        <f t="shared" si="109"/>
        <v>133282.19326759884</v>
      </c>
      <c r="AH229" s="47"/>
      <c r="AI229" s="47">
        <f t="shared" si="99"/>
        <v>1201.462078734367</v>
      </c>
      <c r="AJ229" s="47"/>
      <c r="AK229" s="47">
        <f t="shared" si="110"/>
        <v>1388.3561798708211</v>
      </c>
      <c r="AL229" s="47"/>
      <c r="AM229" s="47">
        <f t="shared" si="100"/>
        <v>2589.818258605188</v>
      </c>
      <c r="AN229" s="47"/>
      <c r="AO229" s="47">
        <f t="shared" si="101"/>
        <v>132080.73118886448</v>
      </c>
      <c r="AP229" s="47"/>
      <c r="AQ229" s="47">
        <f>0</f>
        <v>0</v>
      </c>
      <c r="AR229" s="47"/>
      <c r="AT229" s="54">
        <v>21</v>
      </c>
      <c r="AU229" s="54"/>
      <c r="AV229" s="56">
        <f t="shared" si="111"/>
        <v>118845.17487949635</v>
      </c>
      <c r="AW229" s="56"/>
      <c r="AX229" s="56">
        <f t="shared" si="102"/>
        <v>1733.7062335838305</v>
      </c>
      <c r="AY229" s="56"/>
      <c r="AZ229" s="56">
        <f t="shared" si="112"/>
        <v>1237.9705716614203</v>
      </c>
      <c r="BA229" s="56"/>
      <c r="BB229" s="56">
        <f t="shared" si="103"/>
        <v>2971.6768052452508</v>
      </c>
      <c r="BC229" s="56"/>
      <c r="BD229" s="56">
        <f t="shared" si="104"/>
        <v>117111.46864591252</v>
      </c>
      <c r="BE229" s="56"/>
      <c r="BF229" s="56">
        <f>0</f>
        <v>0</v>
      </c>
      <c r="BG229" s="56"/>
    </row>
    <row r="230" spans="1:59" x14ac:dyDescent="0.25">
      <c r="A230" s="28">
        <v>22</v>
      </c>
      <c r="B230" s="28"/>
      <c r="C230" s="32">
        <f t="shared" si="105"/>
        <v>106249.99999999997</v>
      </c>
      <c r="D230" s="32"/>
      <c r="E230" s="32">
        <f t="shared" si="94"/>
        <v>2083.3333333333335</v>
      </c>
      <c r="F230" s="32"/>
      <c r="G230" s="32">
        <f t="shared" si="106"/>
        <v>1106.770833333333</v>
      </c>
      <c r="H230" s="32"/>
      <c r="I230" s="32">
        <f t="shared" si="95"/>
        <v>3190.1041666666665</v>
      </c>
      <c r="J230" s="32"/>
      <c r="K230" s="32">
        <f t="shared" si="96"/>
        <v>104166.66666666664</v>
      </c>
      <c r="L230" s="32"/>
      <c r="M230" s="32">
        <f>0</f>
        <v>0</v>
      </c>
      <c r="N230" s="32"/>
      <c r="P230" s="38">
        <v>22</v>
      </c>
      <c r="Q230" s="38"/>
      <c r="R230" s="40">
        <f t="shared" si="107"/>
        <v>150000</v>
      </c>
      <c r="S230" s="40"/>
      <c r="T230" s="40">
        <f>0</f>
        <v>0</v>
      </c>
      <c r="U230" s="40"/>
      <c r="V230" s="40">
        <f t="shared" si="108"/>
        <v>1562.5</v>
      </c>
      <c r="W230" s="40"/>
      <c r="X230" s="40">
        <f t="shared" si="97"/>
        <v>1562.5</v>
      </c>
      <c r="Y230" s="40"/>
      <c r="Z230" s="40">
        <f t="shared" si="98"/>
        <v>150000</v>
      </c>
      <c r="AA230" s="40"/>
      <c r="AB230" s="40">
        <f>0</f>
        <v>0</v>
      </c>
      <c r="AC230" s="40"/>
      <c r="AE230" s="46">
        <v>22</v>
      </c>
      <c r="AF230" s="46"/>
      <c r="AG230" s="48">
        <f t="shared" si="109"/>
        <v>132080.73118886448</v>
      </c>
      <c r="AH230" s="48"/>
      <c r="AI230" s="48">
        <f t="shared" si="99"/>
        <v>1240.9545822483203</v>
      </c>
      <c r="AJ230" s="48"/>
      <c r="AK230" s="48">
        <f t="shared" si="110"/>
        <v>1375.8409498840049</v>
      </c>
      <c r="AL230" s="48"/>
      <c r="AM230" s="48">
        <f t="shared" si="100"/>
        <v>2616.7955321323252</v>
      </c>
      <c r="AN230" s="48"/>
      <c r="AO230" s="48">
        <f t="shared" si="101"/>
        <v>130839.77660661616</v>
      </c>
      <c r="AP230" s="48"/>
      <c r="AQ230" s="48">
        <f>0</f>
        <v>0</v>
      </c>
      <c r="AR230" s="48"/>
      <c r="AT230" s="55">
        <v>22</v>
      </c>
      <c r="AU230" s="55"/>
      <c r="AV230" s="57">
        <f t="shared" si="111"/>
        <v>117111.46864591252</v>
      </c>
      <c r="AW230" s="57"/>
      <c r="AX230" s="57">
        <f t="shared" si="102"/>
        <v>1751.7656735169953</v>
      </c>
      <c r="AY230" s="57"/>
      <c r="AZ230" s="57">
        <f t="shared" si="112"/>
        <v>1219.9111317282554</v>
      </c>
      <c r="BA230" s="57"/>
      <c r="BB230" s="57">
        <f t="shared" si="103"/>
        <v>2971.6768052452508</v>
      </c>
      <c r="BC230" s="57"/>
      <c r="BD230" s="57">
        <f t="shared" si="104"/>
        <v>115359.70297239552</v>
      </c>
      <c r="BE230" s="57"/>
      <c r="BF230" s="57">
        <f>0</f>
        <v>0</v>
      </c>
      <c r="BG230" s="57"/>
    </row>
    <row r="231" spans="1:59" x14ac:dyDescent="0.25">
      <c r="A231" s="27">
        <v>23</v>
      </c>
      <c r="B231" s="27"/>
      <c r="C231" s="31">
        <f t="shared" si="105"/>
        <v>104166.66666666664</v>
      </c>
      <c r="D231" s="31"/>
      <c r="E231" s="31">
        <f t="shared" si="94"/>
        <v>2083.3333333333335</v>
      </c>
      <c r="F231" s="31"/>
      <c r="G231" s="31">
        <f t="shared" si="106"/>
        <v>1085.0694444444441</v>
      </c>
      <c r="H231" s="31"/>
      <c r="I231" s="31">
        <f t="shared" si="95"/>
        <v>3168.4027777777774</v>
      </c>
      <c r="J231" s="31"/>
      <c r="K231" s="31">
        <f t="shared" si="96"/>
        <v>102083.33333333331</v>
      </c>
      <c r="L231" s="31"/>
      <c r="M231" s="31">
        <f>0</f>
        <v>0</v>
      </c>
      <c r="N231" s="31"/>
      <c r="P231" s="37">
        <v>23</v>
      </c>
      <c r="Q231" s="37"/>
      <c r="R231" s="39">
        <f t="shared" si="107"/>
        <v>150000</v>
      </c>
      <c r="S231" s="39"/>
      <c r="T231" s="39">
        <f>0</f>
        <v>0</v>
      </c>
      <c r="U231" s="39"/>
      <c r="V231" s="39">
        <f t="shared" si="108"/>
        <v>1562.5</v>
      </c>
      <c r="W231" s="39"/>
      <c r="X231" s="39">
        <f t="shared" si="97"/>
        <v>1562.5</v>
      </c>
      <c r="Y231" s="39"/>
      <c r="Z231" s="39">
        <f t="shared" si="98"/>
        <v>150000</v>
      </c>
      <c r="AA231" s="39"/>
      <c r="AB231" s="39">
        <f>0</f>
        <v>0</v>
      </c>
      <c r="AC231" s="39"/>
      <c r="AE231" s="45">
        <v>23</v>
      </c>
      <c r="AF231" s="45"/>
      <c r="AG231" s="47">
        <f t="shared" si="109"/>
        <v>130839.77660661616</v>
      </c>
      <c r="AH231" s="47"/>
      <c r="AI231" s="47">
        <f t="shared" si="99"/>
        <v>1281.1394792731192</v>
      </c>
      <c r="AJ231" s="47"/>
      <c r="AK231" s="47">
        <f t="shared" si="110"/>
        <v>1362.9143396522516</v>
      </c>
      <c r="AL231" s="47"/>
      <c r="AM231" s="47">
        <f t="shared" si="100"/>
        <v>2644.0538189253707</v>
      </c>
      <c r="AN231" s="47"/>
      <c r="AO231" s="47">
        <f t="shared" si="101"/>
        <v>129558.63712734304</v>
      </c>
      <c r="AP231" s="47"/>
      <c r="AQ231" s="47">
        <f>0</f>
        <v>0</v>
      </c>
      <c r="AR231" s="47"/>
      <c r="AT231" s="54">
        <v>23</v>
      </c>
      <c r="AU231" s="54"/>
      <c r="AV231" s="56">
        <f t="shared" si="111"/>
        <v>115359.70297239552</v>
      </c>
      <c r="AW231" s="56"/>
      <c r="AX231" s="56">
        <f t="shared" si="102"/>
        <v>1770.0132326161308</v>
      </c>
      <c r="AY231" s="56"/>
      <c r="AZ231" s="56">
        <f t="shared" si="112"/>
        <v>1201.6635726291199</v>
      </c>
      <c r="BA231" s="56"/>
      <c r="BB231" s="56">
        <f t="shared" si="103"/>
        <v>2971.6768052452508</v>
      </c>
      <c r="BC231" s="56"/>
      <c r="BD231" s="56">
        <f t="shared" si="104"/>
        <v>113589.68973977939</v>
      </c>
      <c r="BE231" s="56"/>
      <c r="BF231" s="56">
        <f>0</f>
        <v>0</v>
      </c>
      <c r="BG231" s="56"/>
    </row>
    <row r="232" spans="1:59" x14ac:dyDescent="0.25">
      <c r="A232" s="28">
        <v>24</v>
      </c>
      <c r="B232" s="28"/>
      <c r="C232" s="32">
        <f t="shared" si="105"/>
        <v>102083.33333333331</v>
      </c>
      <c r="D232" s="32"/>
      <c r="E232" s="32">
        <f t="shared" si="94"/>
        <v>2083.3333333333335</v>
      </c>
      <c r="F232" s="32"/>
      <c r="G232" s="32">
        <f t="shared" si="106"/>
        <v>1063.3680555555552</v>
      </c>
      <c r="H232" s="32"/>
      <c r="I232" s="32">
        <f t="shared" si="95"/>
        <v>3146.7013888888887</v>
      </c>
      <c r="J232" s="32"/>
      <c r="K232" s="32">
        <f t="shared" si="96"/>
        <v>99999.999999999985</v>
      </c>
      <c r="L232" s="32"/>
      <c r="M232" s="32">
        <f>0</f>
        <v>0</v>
      </c>
      <c r="N232" s="32"/>
      <c r="P232" s="38">
        <v>24</v>
      </c>
      <c r="Q232" s="38"/>
      <c r="R232" s="40">
        <f t="shared" si="107"/>
        <v>150000</v>
      </c>
      <c r="S232" s="40"/>
      <c r="T232" s="40">
        <f>0</f>
        <v>0</v>
      </c>
      <c r="U232" s="40"/>
      <c r="V232" s="40">
        <f t="shared" si="108"/>
        <v>1562.5</v>
      </c>
      <c r="W232" s="40"/>
      <c r="X232" s="40">
        <f t="shared" si="97"/>
        <v>1562.5</v>
      </c>
      <c r="Y232" s="40"/>
      <c r="Z232" s="40">
        <f t="shared" si="98"/>
        <v>150000</v>
      </c>
      <c r="AA232" s="40"/>
      <c r="AB232" s="40">
        <f>0</f>
        <v>0</v>
      </c>
      <c r="AC232" s="40"/>
      <c r="AE232" s="46">
        <v>24</v>
      </c>
      <c r="AF232" s="46"/>
      <c r="AG232" s="48">
        <f t="shared" si="109"/>
        <v>129558.63712734304</v>
      </c>
      <c r="AH232" s="48"/>
      <c r="AI232" s="48">
        <f t="shared" si="99"/>
        <v>1322.0269094626867</v>
      </c>
      <c r="AJ232" s="48"/>
      <c r="AK232" s="48">
        <f t="shared" si="110"/>
        <v>1349.5691367431566</v>
      </c>
      <c r="AL232" s="48"/>
      <c r="AM232" s="48">
        <f t="shared" si="100"/>
        <v>2671.5960462058433</v>
      </c>
      <c r="AN232" s="48"/>
      <c r="AO232" s="48">
        <f t="shared" si="101"/>
        <v>128236.61021788036</v>
      </c>
      <c r="AP232" s="48"/>
      <c r="AQ232" s="48">
        <f>0</f>
        <v>0</v>
      </c>
      <c r="AR232" s="48"/>
      <c r="AT232" s="55">
        <v>24</v>
      </c>
      <c r="AU232" s="55"/>
      <c r="AV232" s="57">
        <f t="shared" si="111"/>
        <v>113589.68973977939</v>
      </c>
      <c r="AW232" s="57"/>
      <c r="AX232" s="57">
        <f t="shared" si="102"/>
        <v>1788.4508704558821</v>
      </c>
      <c r="AY232" s="57"/>
      <c r="AZ232" s="57">
        <f t="shared" si="112"/>
        <v>1183.2259347893687</v>
      </c>
      <c r="BA232" s="57"/>
      <c r="BB232" s="57">
        <f t="shared" si="103"/>
        <v>2971.6768052452508</v>
      </c>
      <c r="BC232" s="57"/>
      <c r="BD232" s="57">
        <f t="shared" si="104"/>
        <v>111801.23886932351</v>
      </c>
      <c r="BE232" s="57"/>
      <c r="BF232" s="57">
        <f>0</f>
        <v>0</v>
      </c>
      <c r="BG232" s="57"/>
    </row>
    <row r="233" spans="1:59" x14ac:dyDescent="0.25">
      <c r="A233" s="27">
        <v>25</v>
      </c>
      <c r="B233" s="27"/>
      <c r="C233" s="31">
        <f t="shared" si="105"/>
        <v>99999.999999999985</v>
      </c>
      <c r="D233" s="31"/>
      <c r="E233" s="31">
        <f t="shared" si="94"/>
        <v>2083.3333333333335</v>
      </c>
      <c r="F233" s="31"/>
      <c r="G233" s="31">
        <f t="shared" si="106"/>
        <v>1041.6666666666665</v>
      </c>
      <c r="H233" s="31"/>
      <c r="I233" s="31">
        <f t="shared" si="95"/>
        <v>3125</v>
      </c>
      <c r="J233" s="31"/>
      <c r="K233" s="31">
        <f t="shared" si="96"/>
        <v>97916.666666666657</v>
      </c>
      <c r="L233" s="31"/>
      <c r="M233" s="31">
        <f>0</f>
        <v>0</v>
      </c>
      <c r="N233" s="31"/>
      <c r="P233" s="37">
        <v>25</v>
      </c>
      <c r="Q233" s="37"/>
      <c r="R233" s="39">
        <f t="shared" si="107"/>
        <v>150000</v>
      </c>
      <c r="S233" s="39"/>
      <c r="T233" s="39">
        <f>0</f>
        <v>0</v>
      </c>
      <c r="U233" s="39"/>
      <c r="V233" s="39">
        <f t="shared" si="108"/>
        <v>1562.5</v>
      </c>
      <c r="W233" s="39"/>
      <c r="X233" s="39">
        <f t="shared" si="97"/>
        <v>1562.5</v>
      </c>
      <c r="Y233" s="39"/>
      <c r="Z233" s="39">
        <f t="shared" si="98"/>
        <v>150000</v>
      </c>
      <c r="AA233" s="39"/>
      <c r="AB233" s="39">
        <f>0</f>
        <v>0</v>
      </c>
      <c r="AC233" s="39"/>
      <c r="AE233" s="45">
        <v>25</v>
      </c>
      <c r="AF233" s="45"/>
      <c r="AG233" s="47">
        <f t="shared" si="109"/>
        <v>128236.61021788036</v>
      </c>
      <c r="AH233" s="47"/>
      <c r="AI233" s="47">
        <f t="shared" si="99"/>
        <v>1363.6271485842333</v>
      </c>
      <c r="AJ233" s="47"/>
      <c r="AK233" s="47">
        <f t="shared" si="110"/>
        <v>1335.7980231029203</v>
      </c>
      <c r="AL233" s="47"/>
      <c r="AM233" s="47">
        <f t="shared" si="100"/>
        <v>2699.4251716871536</v>
      </c>
      <c r="AN233" s="47"/>
      <c r="AO233" s="47">
        <f t="shared" si="101"/>
        <v>126872.98306929613</v>
      </c>
      <c r="AP233" s="47"/>
      <c r="AQ233" s="47">
        <f>0</f>
        <v>0</v>
      </c>
      <c r="AR233" s="47"/>
      <c r="AT233" s="54">
        <v>25</v>
      </c>
      <c r="AU233" s="54"/>
      <c r="AV233" s="56">
        <f t="shared" si="111"/>
        <v>111801.23886932351</v>
      </c>
      <c r="AW233" s="56"/>
      <c r="AX233" s="56">
        <f t="shared" si="102"/>
        <v>1807.0805670231309</v>
      </c>
      <c r="AY233" s="56"/>
      <c r="AZ233" s="56">
        <f t="shared" si="112"/>
        <v>1164.5962382221198</v>
      </c>
      <c r="BA233" s="56"/>
      <c r="BB233" s="56">
        <f t="shared" si="103"/>
        <v>2971.6768052452508</v>
      </c>
      <c r="BC233" s="56"/>
      <c r="BD233" s="56">
        <f t="shared" si="104"/>
        <v>109994.15830230038</v>
      </c>
      <c r="BE233" s="56"/>
      <c r="BF233" s="56">
        <f>0</f>
        <v>0</v>
      </c>
      <c r="BG233" s="56"/>
    </row>
    <row r="234" spans="1:59" x14ac:dyDescent="0.25">
      <c r="A234" s="28">
        <v>26</v>
      </c>
      <c r="B234" s="28"/>
      <c r="C234" s="32">
        <f t="shared" si="105"/>
        <v>97916.666666666657</v>
      </c>
      <c r="D234" s="32"/>
      <c r="E234" s="32">
        <f t="shared" si="94"/>
        <v>2083.3333333333335</v>
      </c>
      <c r="F234" s="32"/>
      <c r="G234" s="32">
        <f t="shared" si="106"/>
        <v>1019.9652777777776</v>
      </c>
      <c r="H234" s="32"/>
      <c r="I234" s="32">
        <f t="shared" si="95"/>
        <v>3103.2986111111113</v>
      </c>
      <c r="J234" s="32"/>
      <c r="K234" s="32">
        <f t="shared" si="96"/>
        <v>95833.333333333328</v>
      </c>
      <c r="L234" s="32"/>
      <c r="M234" s="32">
        <f>0</f>
        <v>0</v>
      </c>
      <c r="N234" s="32"/>
      <c r="P234" s="38">
        <v>26</v>
      </c>
      <c r="Q234" s="38"/>
      <c r="R234" s="40">
        <f t="shared" si="107"/>
        <v>150000</v>
      </c>
      <c r="S234" s="40"/>
      <c r="T234" s="40">
        <f>0</f>
        <v>0</v>
      </c>
      <c r="U234" s="40"/>
      <c r="V234" s="40">
        <f t="shared" si="108"/>
        <v>1562.5</v>
      </c>
      <c r="W234" s="40"/>
      <c r="X234" s="40">
        <f t="shared" si="97"/>
        <v>1562.5</v>
      </c>
      <c r="Y234" s="40"/>
      <c r="Z234" s="40">
        <f t="shared" si="98"/>
        <v>150000</v>
      </c>
      <c r="AA234" s="40"/>
      <c r="AB234" s="40">
        <f>0</f>
        <v>0</v>
      </c>
      <c r="AC234" s="40"/>
      <c r="AE234" s="46">
        <v>26</v>
      </c>
      <c r="AF234" s="46"/>
      <c r="AG234" s="48">
        <f t="shared" si="109"/>
        <v>126872.98306929613</v>
      </c>
      <c r="AH234" s="48"/>
      <c r="AI234" s="48">
        <f t="shared" si="99"/>
        <v>1405.9506102537271</v>
      </c>
      <c r="AJ234" s="48"/>
      <c r="AK234" s="48">
        <f t="shared" si="110"/>
        <v>1321.5935736385013</v>
      </c>
      <c r="AL234" s="48"/>
      <c r="AM234" s="48">
        <f t="shared" si="100"/>
        <v>2727.5441838922284</v>
      </c>
      <c r="AN234" s="48"/>
      <c r="AO234" s="48">
        <f t="shared" si="101"/>
        <v>125467.0324590424</v>
      </c>
      <c r="AP234" s="48"/>
      <c r="AQ234" s="48">
        <f>0</f>
        <v>0</v>
      </c>
      <c r="AR234" s="48"/>
      <c r="AT234" s="55">
        <v>26</v>
      </c>
      <c r="AU234" s="55"/>
      <c r="AV234" s="57">
        <f t="shared" si="111"/>
        <v>109994.15830230038</v>
      </c>
      <c r="AW234" s="57"/>
      <c r="AX234" s="57">
        <f t="shared" si="102"/>
        <v>1825.9043229296219</v>
      </c>
      <c r="AY234" s="57"/>
      <c r="AZ234" s="57">
        <f t="shared" si="112"/>
        <v>1145.7724823156288</v>
      </c>
      <c r="BA234" s="57"/>
      <c r="BB234" s="57">
        <f t="shared" si="103"/>
        <v>2971.6768052452508</v>
      </c>
      <c r="BC234" s="57"/>
      <c r="BD234" s="57">
        <f t="shared" si="104"/>
        <v>108168.25397937075</v>
      </c>
      <c r="BE234" s="57"/>
      <c r="BF234" s="57">
        <f>0</f>
        <v>0</v>
      </c>
      <c r="BG234" s="57"/>
    </row>
    <row r="235" spans="1:59" x14ac:dyDescent="0.25">
      <c r="A235" s="27">
        <v>27</v>
      </c>
      <c r="B235" s="27"/>
      <c r="C235" s="31">
        <f t="shared" si="105"/>
        <v>95833.333333333328</v>
      </c>
      <c r="D235" s="31"/>
      <c r="E235" s="31">
        <f t="shared" si="94"/>
        <v>2083.3333333333335</v>
      </c>
      <c r="F235" s="31"/>
      <c r="G235" s="31">
        <f t="shared" si="106"/>
        <v>998.2638888888888</v>
      </c>
      <c r="H235" s="31"/>
      <c r="I235" s="31">
        <f t="shared" si="95"/>
        <v>3081.5972222222222</v>
      </c>
      <c r="J235" s="31"/>
      <c r="K235" s="31">
        <f t="shared" si="96"/>
        <v>93750</v>
      </c>
      <c r="L235" s="31"/>
      <c r="M235" s="31">
        <f>0</f>
        <v>0</v>
      </c>
      <c r="N235" s="31"/>
      <c r="P235" s="37">
        <v>27</v>
      </c>
      <c r="Q235" s="37"/>
      <c r="R235" s="39">
        <f t="shared" si="107"/>
        <v>150000</v>
      </c>
      <c r="S235" s="39"/>
      <c r="T235" s="39">
        <f>0</f>
        <v>0</v>
      </c>
      <c r="U235" s="39"/>
      <c r="V235" s="39">
        <f t="shared" si="108"/>
        <v>1562.5</v>
      </c>
      <c r="W235" s="39"/>
      <c r="X235" s="39">
        <f t="shared" si="97"/>
        <v>1562.5</v>
      </c>
      <c r="Y235" s="39"/>
      <c r="Z235" s="39">
        <f t="shared" si="98"/>
        <v>150000</v>
      </c>
      <c r="AA235" s="39"/>
      <c r="AB235" s="39">
        <f>0</f>
        <v>0</v>
      </c>
      <c r="AC235" s="39"/>
      <c r="AE235" s="45">
        <v>27</v>
      </c>
      <c r="AF235" s="45"/>
      <c r="AG235" s="47">
        <f t="shared" si="109"/>
        <v>125467.0324590424</v>
      </c>
      <c r="AH235" s="47"/>
      <c r="AI235" s="47">
        <f t="shared" si="99"/>
        <v>1449.0078476927479</v>
      </c>
      <c r="AJ235" s="47"/>
      <c r="AK235" s="47">
        <f t="shared" si="110"/>
        <v>1306.9482547816915</v>
      </c>
      <c r="AL235" s="47"/>
      <c r="AM235" s="47">
        <f t="shared" si="100"/>
        <v>2755.9561024744394</v>
      </c>
      <c r="AN235" s="47"/>
      <c r="AO235" s="47">
        <f t="shared" si="101"/>
        <v>124018.02461134965</v>
      </c>
      <c r="AP235" s="47"/>
      <c r="AQ235" s="47">
        <f>0</f>
        <v>0</v>
      </c>
      <c r="AR235" s="47"/>
      <c r="AT235" s="54">
        <v>27</v>
      </c>
      <c r="AU235" s="54"/>
      <c r="AV235" s="56">
        <f t="shared" si="111"/>
        <v>108168.25397937075</v>
      </c>
      <c r="AW235" s="56"/>
      <c r="AX235" s="56">
        <f t="shared" si="102"/>
        <v>1844.9241596268055</v>
      </c>
      <c r="AY235" s="56"/>
      <c r="AZ235" s="56">
        <f t="shared" si="112"/>
        <v>1126.7526456184453</v>
      </c>
      <c r="BA235" s="56"/>
      <c r="BB235" s="56">
        <f t="shared" si="103"/>
        <v>2971.6768052452508</v>
      </c>
      <c r="BC235" s="56"/>
      <c r="BD235" s="56">
        <f t="shared" si="104"/>
        <v>106323.32981974394</v>
      </c>
      <c r="BE235" s="56"/>
      <c r="BF235" s="56">
        <f>0</f>
        <v>0</v>
      </c>
      <c r="BG235" s="56"/>
    </row>
    <row r="236" spans="1:59" x14ac:dyDescent="0.25">
      <c r="A236" s="28">
        <v>28</v>
      </c>
      <c r="B236" s="28"/>
      <c r="C236" s="32">
        <f t="shared" si="105"/>
        <v>93750</v>
      </c>
      <c r="D236" s="32"/>
      <c r="E236" s="32">
        <f t="shared" si="94"/>
        <v>2083.3333333333335</v>
      </c>
      <c r="F236" s="32"/>
      <c r="G236" s="32">
        <f t="shared" si="106"/>
        <v>976.5625</v>
      </c>
      <c r="H236" s="32"/>
      <c r="I236" s="32">
        <f t="shared" si="95"/>
        <v>3059.8958333333335</v>
      </c>
      <c r="J236" s="32"/>
      <c r="K236" s="32">
        <f t="shared" si="96"/>
        <v>91666.666666666672</v>
      </c>
      <c r="L236" s="32"/>
      <c r="M236" s="32">
        <f>0</f>
        <v>0</v>
      </c>
      <c r="N236" s="32"/>
      <c r="P236" s="38">
        <v>28</v>
      </c>
      <c r="Q236" s="38"/>
      <c r="R236" s="40">
        <f t="shared" si="107"/>
        <v>150000</v>
      </c>
      <c r="S236" s="40"/>
      <c r="T236" s="40">
        <f>0</f>
        <v>0</v>
      </c>
      <c r="U236" s="40"/>
      <c r="V236" s="40">
        <f t="shared" si="108"/>
        <v>1562.5</v>
      </c>
      <c r="W236" s="40"/>
      <c r="X236" s="40">
        <f t="shared" si="97"/>
        <v>1562.5</v>
      </c>
      <c r="Y236" s="40"/>
      <c r="Z236" s="40">
        <f t="shared" si="98"/>
        <v>150000</v>
      </c>
      <c r="AA236" s="40"/>
      <c r="AB236" s="40">
        <f>0</f>
        <v>0</v>
      </c>
      <c r="AC236" s="40"/>
      <c r="AE236" s="46">
        <v>28</v>
      </c>
      <c r="AF236" s="46"/>
      <c r="AG236" s="48">
        <f t="shared" si="109"/>
        <v>124018.02461134965</v>
      </c>
      <c r="AH236" s="48"/>
      <c r="AI236" s="48">
        <f t="shared" si="99"/>
        <v>1492.8095555069895</v>
      </c>
      <c r="AJ236" s="48"/>
      <c r="AK236" s="48">
        <f t="shared" si="110"/>
        <v>1291.8544230348921</v>
      </c>
      <c r="AL236" s="48"/>
      <c r="AM236" s="48">
        <f t="shared" si="100"/>
        <v>2784.6639785418815</v>
      </c>
      <c r="AN236" s="48"/>
      <c r="AO236" s="48">
        <f t="shared" si="101"/>
        <v>122525.21505584267</v>
      </c>
      <c r="AP236" s="48"/>
      <c r="AQ236" s="48">
        <f>0</f>
        <v>0</v>
      </c>
      <c r="AR236" s="48"/>
      <c r="AT236" s="55">
        <v>28</v>
      </c>
      <c r="AU236" s="55"/>
      <c r="AV236" s="57">
        <f t="shared" si="111"/>
        <v>106323.32981974394</v>
      </c>
      <c r="AW236" s="57"/>
      <c r="AX236" s="57">
        <f t="shared" si="102"/>
        <v>1864.142119622918</v>
      </c>
      <c r="AY236" s="57"/>
      <c r="AZ236" s="57">
        <f t="shared" si="112"/>
        <v>1107.5346856223327</v>
      </c>
      <c r="BA236" s="57"/>
      <c r="BB236" s="57">
        <f t="shared" si="103"/>
        <v>2971.6768052452508</v>
      </c>
      <c r="BC236" s="57"/>
      <c r="BD236" s="57">
        <f t="shared" si="104"/>
        <v>104459.18770012102</v>
      </c>
      <c r="BE236" s="57"/>
      <c r="BF236" s="57">
        <f>0</f>
        <v>0</v>
      </c>
      <c r="BG236" s="57"/>
    </row>
    <row r="237" spans="1:59" x14ac:dyDescent="0.25">
      <c r="A237" s="27">
        <v>29</v>
      </c>
      <c r="B237" s="27"/>
      <c r="C237" s="31">
        <f t="shared" si="105"/>
        <v>91666.666666666672</v>
      </c>
      <c r="D237" s="31"/>
      <c r="E237" s="31">
        <f t="shared" si="94"/>
        <v>2083.3333333333335</v>
      </c>
      <c r="F237" s="31"/>
      <c r="G237" s="31">
        <f t="shared" si="106"/>
        <v>954.86111111111109</v>
      </c>
      <c r="H237" s="31"/>
      <c r="I237" s="31">
        <f t="shared" si="95"/>
        <v>3038.1944444444443</v>
      </c>
      <c r="J237" s="31"/>
      <c r="K237" s="31">
        <f t="shared" si="96"/>
        <v>89583.333333333343</v>
      </c>
      <c r="L237" s="31"/>
      <c r="M237" s="31">
        <f>0</f>
        <v>0</v>
      </c>
      <c r="N237" s="31"/>
      <c r="P237" s="37">
        <v>29</v>
      </c>
      <c r="Q237" s="37"/>
      <c r="R237" s="39">
        <f t="shared" si="107"/>
        <v>150000</v>
      </c>
      <c r="S237" s="39"/>
      <c r="T237" s="39">
        <f>0</f>
        <v>0</v>
      </c>
      <c r="U237" s="39"/>
      <c r="V237" s="39">
        <f t="shared" si="108"/>
        <v>1562.5</v>
      </c>
      <c r="W237" s="39"/>
      <c r="X237" s="39">
        <f t="shared" si="97"/>
        <v>1562.5</v>
      </c>
      <c r="Y237" s="39"/>
      <c r="Z237" s="39">
        <f t="shared" si="98"/>
        <v>150000</v>
      </c>
      <c r="AA237" s="39"/>
      <c r="AB237" s="39">
        <f>0</f>
        <v>0</v>
      </c>
      <c r="AC237" s="39"/>
      <c r="AE237" s="45">
        <v>29</v>
      </c>
      <c r="AF237" s="45"/>
      <c r="AG237" s="47">
        <f t="shared" si="109"/>
        <v>122525.21505584267</v>
      </c>
      <c r="AH237" s="47"/>
      <c r="AI237" s="47">
        <f t="shared" si="99"/>
        <v>1537.3665714866656</v>
      </c>
      <c r="AJ237" s="47"/>
      <c r="AK237" s="47">
        <f t="shared" si="110"/>
        <v>1276.3043234983611</v>
      </c>
      <c r="AL237" s="47"/>
      <c r="AM237" s="47">
        <f t="shared" si="100"/>
        <v>2813.6708949850267</v>
      </c>
      <c r="AN237" s="47"/>
      <c r="AO237" s="47">
        <f t="shared" si="101"/>
        <v>120987.848484356</v>
      </c>
      <c r="AP237" s="47"/>
      <c r="AQ237" s="47">
        <f>0</f>
        <v>0</v>
      </c>
      <c r="AR237" s="47"/>
      <c r="AT237" s="54">
        <v>29</v>
      </c>
      <c r="AU237" s="54"/>
      <c r="AV237" s="56">
        <f t="shared" si="111"/>
        <v>104459.18770012102</v>
      </c>
      <c r="AW237" s="56"/>
      <c r="AX237" s="56">
        <f t="shared" si="102"/>
        <v>1883.5602667023236</v>
      </c>
      <c r="AY237" s="56"/>
      <c r="AZ237" s="56">
        <f t="shared" si="112"/>
        <v>1088.1165385429272</v>
      </c>
      <c r="BA237" s="56"/>
      <c r="BB237" s="56">
        <f t="shared" si="103"/>
        <v>2971.6768052452508</v>
      </c>
      <c r="BC237" s="56"/>
      <c r="BD237" s="56">
        <f t="shared" si="104"/>
        <v>102575.6274334187</v>
      </c>
      <c r="BE237" s="56"/>
      <c r="BF237" s="56">
        <f>0</f>
        <v>0</v>
      </c>
      <c r="BG237" s="56"/>
    </row>
    <row r="238" spans="1:59" x14ac:dyDescent="0.25">
      <c r="A238" s="28">
        <v>30</v>
      </c>
      <c r="B238" s="28"/>
      <c r="C238" s="32">
        <f t="shared" si="105"/>
        <v>89583.333333333343</v>
      </c>
      <c r="D238" s="32"/>
      <c r="E238" s="32">
        <f t="shared" si="94"/>
        <v>2083.3333333333335</v>
      </c>
      <c r="F238" s="32"/>
      <c r="G238" s="32">
        <f t="shared" si="106"/>
        <v>933.15972222222229</v>
      </c>
      <c r="H238" s="32"/>
      <c r="I238" s="32">
        <f t="shared" si="95"/>
        <v>3016.4930555555557</v>
      </c>
      <c r="J238" s="32"/>
      <c r="K238" s="32">
        <f t="shared" si="96"/>
        <v>87500.000000000015</v>
      </c>
      <c r="L238" s="32"/>
      <c r="M238" s="32">
        <f>0</f>
        <v>0</v>
      </c>
      <c r="N238" s="32"/>
      <c r="P238" s="38">
        <v>30</v>
      </c>
      <c r="Q238" s="38"/>
      <c r="R238" s="40">
        <f t="shared" si="107"/>
        <v>150000</v>
      </c>
      <c r="S238" s="40"/>
      <c r="T238" s="40">
        <f>0</f>
        <v>0</v>
      </c>
      <c r="U238" s="40"/>
      <c r="V238" s="40">
        <f t="shared" si="108"/>
        <v>1562.5</v>
      </c>
      <c r="W238" s="40"/>
      <c r="X238" s="40">
        <f t="shared" si="97"/>
        <v>1562.5</v>
      </c>
      <c r="Y238" s="40"/>
      <c r="Z238" s="40">
        <f t="shared" si="98"/>
        <v>150000</v>
      </c>
      <c r="AA238" s="40"/>
      <c r="AB238" s="40">
        <f>0</f>
        <v>0</v>
      </c>
      <c r="AC238" s="40"/>
      <c r="AE238" s="46">
        <v>30</v>
      </c>
      <c r="AF238" s="46"/>
      <c r="AG238" s="48">
        <f t="shared" si="109"/>
        <v>120987.848484356</v>
      </c>
      <c r="AH238" s="48"/>
      <c r="AI238" s="48">
        <f t="shared" si="99"/>
        <v>1582.6898784290784</v>
      </c>
      <c r="AJ238" s="48"/>
      <c r="AK238" s="48">
        <f t="shared" si="110"/>
        <v>1260.2900883787083</v>
      </c>
      <c r="AL238" s="48"/>
      <c r="AM238" s="48">
        <f t="shared" si="100"/>
        <v>2842.9799668077867</v>
      </c>
      <c r="AN238" s="48"/>
      <c r="AO238" s="48">
        <f t="shared" si="101"/>
        <v>119405.15860592692</v>
      </c>
      <c r="AP238" s="48"/>
      <c r="AQ238" s="48">
        <f>0</f>
        <v>0</v>
      </c>
      <c r="AR238" s="48"/>
      <c r="AT238" s="55">
        <v>30</v>
      </c>
      <c r="AU238" s="55"/>
      <c r="AV238" s="57">
        <f t="shared" si="111"/>
        <v>102575.6274334187</v>
      </c>
      <c r="AW238" s="57"/>
      <c r="AX238" s="57">
        <f t="shared" si="102"/>
        <v>1903.1806861471393</v>
      </c>
      <c r="AY238" s="57"/>
      <c r="AZ238" s="57">
        <f t="shared" si="112"/>
        <v>1068.4961190981114</v>
      </c>
      <c r="BA238" s="57"/>
      <c r="BB238" s="57">
        <f t="shared" si="103"/>
        <v>2971.6768052452508</v>
      </c>
      <c r="BC238" s="57"/>
      <c r="BD238" s="57">
        <f t="shared" si="104"/>
        <v>100672.44674727156</v>
      </c>
      <c r="BE238" s="57"/>
      <c r="BF238" s="57">
        <f>0</f>
        <v>0</v>
      </c>
      <c r="BG238" s="57"/>
    </row>
    <row r="239" spans="1:59" x14ac:dyDescent="0.25">
      <c r="A239" s="27">
        <v>31</v>
      </c>
      <c r="B239" s="27"/>
      <c r="C239" s="31">
        <f t="shared" si="105"/>
        <v>87500.000000000015</v>
      </c>
      <c r="D239" s="31"/>
      <c r="E239" s="31">
        <f t="shared" si="94"/>
        <v>2083.3333333333335</v>
      </c>
      <c r="F239" s="31"/>
      <c r="G239" s="31">
        <f t="shared" si="106"/>
        <v>911.45833333333348</v>
      </c>
      <c r="H239" s="31"/>
      <c r="I239" s="31">
        <f t="shared" si="95"/>
        <v>2994.791666666667</v>
      </c>
      <c r="J239" s="31"/>
      <c r="K239" s="31">
        <f t="shared" si="96"/>
        <v>85416.666666666686</v>
      </c>
      <c r="L239" s="31"/>
      <c r="M239" s="31">
        <f>0</f>
        <v>0</v>
      </c>
      <c r="N239" s="31"/>
      <c r="P239" s="37">
        <v>31</v>
      </c>
      <c r="Q239" s="37"/>
      <c r="R239" s="39">
        <f t="shared" si="107"/>
        <v>150000</v>
      </c>
      <c r="S239" s="39"/>
      <c r="T239" s="39">
        <f>0</f>
        <v>0</v>
      </c>
      <c r="U239" s="39"/>
      <c r="V239" s="39">
        <f t="shared" si="108"/>
        <v>1562.5</v>
      </c>
      <c r="W239" s="39"/>
      <c r="X239" s="39">
        <f t="shared" si="97"/>
        <v>1562.5</v>
      </c>
      <c r="Y239" s="39"/>
      <c r="Z239" s="39">
        <f t="shared" si="98"/>
        <v>150000</v>
      </c>
      <c r="AA239" s="39"/>
      <c r="AB239" s="39">
        <f>0</f>
        <v>0</v>
      </c>
      <c r="AC239" s="39"/>
      <c r="AE239" s="45">
        <v>31</v>
      </c>
      <c r="AF239" s="45"/>
      <c r="AG239" s="47">
        <f t="shared" si="109"/>
        <v>119405.15860592692</v>
      </c>
      <c r="AH239" s="47"/>
      <c r="AI239" s="47">
        <f t="shared" si="99"/>
        <v>1628.7906059836298</v>
      </c>
      <c r="AJ239" s="47"/>
      <c r="AK239" s="47">
        <f t="shared" si="110"/>
        <v>1243.8037354784053</v>
      </c>
      <c r="AL239" s="47"/>
      <c r="AM239" s="47">
        <f t="shared" si="100"/>
        <v>2872.5943414620351</v>
      </c>
      <c r="AN239" s="47"/>
      <c r="AO239" s="47">
        <f t="shared" si="101"/>
        <v>117776.36799994329</v>
      </c>
      <c r="AP239" s="47"/>
      <c r="AQ239" s="47">
        <f>0</f>
        <v>0</v>
      </c>
      <c r="AR239" s="47"/>
      <c r="AT239" s="54">
        <v>31</v>
      </c>
      <c r="AU239" s="54"/>
      <c r="AV239" s="56">
        <f t="shared" si="111"/>
        <v>100672.44674727156</v>
      </c>
      <c r="AW239" s="56"/>
      <c r="AX239" s="56">
        <f t="shared" si="102"/>
        <v>1923.005484961172</v>
      </c>
      <c r="AY239" s="56"/>
      <c r="AZ239" s="56">
        <f t="shared" si="112"/>
        <v>1048.6713202840788</v>
      </c>
      <c r="BA239" s="56"/>
      <c r="BB239" s="56">
        <f t="shared" si="103"/>
        <v>2971.6768052452508</v>
      </c>
      <c r="BC239" s="56"/>
      <c r="BD239" s="56">
        <f t="shared" si="104"/>
        <v>98749.441262310385</v>
      </c>
      <c r="BE239" s="56"/>
      <c r="BF239" s="56">
        <f>0</f>
        <v>0</v>
      </c>
      <c r="BG239" s="56"/>
    </row>
    <row r="240" spans="1:59" x14ac:dyDescent="0.25">
      <c r="A240" s="28">
        <v>32</v>
      </c>
      <c r="B240" s="28"/>
      <c r="C240" s="32">
        <f t="shared" si="105"/>
        <v>85416.666666666686</v>
      </c>
      <c r="D240" s="32"/>
      <c r="E240" s="32">
        <f t="shared" si="94"/>
        <v>2083.3333333333335</v>
      </c>
      <c r="F240" s="32"/>
      <c r="G240" s="32">
        <f t="shared" si="106"/>
        <v>889.75694444444457</v>
      </c>
      <c r="H240" s="32"/>
      <c r="I240" s="32">
        <f t="shared" si="95"/>
        <v>2973.0902777777783</v>
      </c>
      <c r="J240" s="32"/>
      <c r="K240" s="32">
        <f t="shared" si="96"/>
        <v>83333.333333333358</v>
      </c>
      <c r="L240" s="32"/>
      <c r="M240" s="32">
        <f>0</f>
        <v>0</v>
      </c>
      <c r="N240" s="32"/>
      <c r="P240" s="38">
        <v>32</v>
      </c>
      <c r="Q240" s="38"/>
      <c r="R240" s="40">
        <f t="shared" si="107"/>
        <v>150000</v>
      </c>
      <c r="S240" s="40"/>
      <c r="T240" s="40">
        <f>0</f>
        <v>0</v>
      </c>
      <c r="U240" s="40"/>
      <c r="V240" s="40">
        <f t="shared" si="108"/>
        <v>1562.5</v>
      </c>
      <c r="W240" s="40"/>
      <c r="X240" s="40">
        <f t="shared" si="97"/>
        <v>1562.5</v>
      </c>
      <c r="Y240" s="40"/>
      <c r="Z240" s="40">
        <f t="shared" si="98"/>
        <v>150000</v>
      </c>
      <c r="AA240" s="40"/>
      <c r="AB240" s="40">
        <f>0</f>
        <v>0</v>
      </c>
      <c r="AC240" s="40"/>
      <c r="AE240" s="46">
        <v>32</v>
      </c>
      <c r="AF240" s="46"/>
      <c r="AG240" s="48">
        <f t="shared" si="109"/>
        <v>117776.36799994329</v>
      </c>
      <c r="AH240" s="48"/>
      <c r="AI240" s="48">
        <f t="shared" si="99"/>
        <v>1675.6800325195222</v>
      </c>
      <c r="AJ240" s="48"/>
      <c r="AK240" s="48">
        <f t="shared" si="110"/>
        <v>1226.837166666076</v>
      </c>
      <c r="AL240" s="48"/>
      <c r="AM240" s="48">
        <f t="shared" si="100"/>
        <v>2902.5171991855982</v>
      </c>
      <c r="AN240" s="48"/>
      <c r="AO240" s="48">
        <f t="shared" si="101"/>
        <v>116100.68796742377</v>
      </c>
      <c r="AP240" s="48"/>
      <c r="AQ240" s="48">
        <f>0</f>
        <v>0</v>
      </c>
      <c r="AR240" s="48"/>
      <c r="AT240" s="55">
        <v>32</v>
      </c>
      <c r="AU240" s="55"/>
      <c r="AV240" s="57">
        <f t="shared" si="111"/>
        <v>98749.441262310385</v>
      </c>
      <c r="AW240" s="57"/>
      <c r="AX240" s="57">
        <f t="shared" si="102"/>
        <v>1943.0367920961844</v>
      </c>
      <c r="AY240" s="57"/>
      <c r="AZ240" s="57">
        <f t="shared" si="112"/>
        <v>1028.6400131490664</v>
      </c>
      <c r="BA240" s="57"/>
      <c r="BB240" s="57">
        <f t="shared" si="103"/>
        <v>2971.6768052452508</v>
      </c>
      <c r="BC240" s="57"/>
      <c r="BD240" s="57">
        <f t="shared" si="104"/>
        <v>96806.404470214198</v>
      </c>
      <c r="BE240" s="57"/>
      <c r="BF240" s="57">
        <f>0</f>
        <v>0</v>
      </c>
      <c r="BG240" s="57"/>
    </row>
    <row r="241" spans="1:59" x14ac:dyDescent="0.25">
      <c r="A241" s="27">
        <v>33</v>
      </c>
      <c r="B241" s="27"/>
      <c r="C241" s="31">
        <f t="shared" si="105"/>
        <v>83333.333333333358</v>
      </c>
      <c r="D241" s="31"/>
      <c r="E241" s="31">
        <f t="shared" si="94"/>
        <v>2083.3333333333335</v>
      </c>
      <c r="F241" s="31"/>
      <c r="G241" s="31">
        <f t="shared" si="106"/>
        <v>868.05555555555577</v>
      </c>
      <c r="H241" s="31"/>
      <c r="I241" s="31">
        <f t="shared" si="95"/>
        <v>2951.3888888888891</v>
      </c>
      <c r="J241" s="31"/>
      <c r="K241" s="31">
        <f t="shared" si="96"/>
        <v>81250.000000000029</v>
      </c>
      <c r="L241" s="31"/>
      <c r="M241" s="31">
        <f>0</f>
        <v>0</v>
      </c>
      <c r="N241" s="31"/>
      <c r="P241" s="37">
        <v>33</v>
      </c>
      <c r="Q241" s="37"/>
      <c r="R241" s="39">
        <f t="shared" si="107"/>
        <v>150000</v>
      </c>
      <c r="S241" s="39"/>
      <c r="T241" s="39">
        <f>0</f>
        <v>0</v>
      </c>
      <c r="U241" s="39"/>
      <c r="V241" s="39">
        <f t="shared" si="108"/>
        <v>1562.5</v>
      </c>
      <c r="W241" s="39"/>
      <c r="X241" s="39">
        <f t="shared" si="97"/>
        <v>1562.5</v>
      </c>
      <c r="Y241" s="39"/>
      <c r="Z241" s="39">
        <f t="shared" si="98"/>
        <v>150000</v>
      </c>
      <c r="AA241" s="39"/>
      <c r="AB241" s="39">
        <f>0</f>
        <v>0</v>
      </c>
      <c r="AC241" s="39"/>
      <c r="AE241" s="45">
        <v>33</v>
      </c>
      <c r="AF241" s="45"/>
      <c r="AG241" s="47">
        <f t="shared" si="109"/>
        <v>116100.68796742377</v>
      </c>
      <c r="AH241" s="47"/>
      <c r="AI241" s="47">
        <f t="shared" si="99"/>
        <v>1723.3695870164509</v>
      </c>
      <c r="AJ241" s="47"/>
      <c r="AK241" s="47">
        <f t="shared" si="110"/>
        <v>1209.3821663273309</v>
      </c>
      <c r="AL241" s="47"/>
      <c r="AM241" s="47">
        <f t="shared" si="100"/>
        <v>2932.7517533437817</v>
      </c>
      <c r="AN241" s="47"/>
      <c r="AO241" s="47">
        <f t="shared" si="101"/>
        <v>114377.31838040732</v>
      </c>
      <c r="AP241" s="47"/>
      <c r="AQ241" s="47">
        <f>0</f>
        <v>0</v>
      </c>
      <c r="AR241" s="47"/>
      <c r="AT241" s="54">
        <v>33</v>
      </c>
      <c r="AU241" s="54"/>
      <c r="AV241" s="56">
        <f t="shared" si="111"/>
        <v>96806.404470214198</v>
      </c>
      <c r="AW241" s="56"/>
      <c r="AX241" s="56">
        <f t="shared" si="102"/>
        <v>1963.2767586805196</v>
      </c>
      <c r="AY241" s="56"/>
      <c r="AZ241" s="56">
        <f t="shared" si="112"/>
        <v>1008.4000465647312</v>
      </c>
      <c r="BA241" s="56"/>
      <c r="BB241" s="56">
        <f t="shared" si="103"/>
        <v>2971.6768052452508</v>
      </c>
      <c r="BC241" s="56"/>
      <c r="BD241" s="56">
        <f t="shared" si="104"/>
        <v>94843.127711533685</v>
      </c>
      <c r="BE241" s="56"/>
      <c r="BF241" s="56">
        <f>0</f>
        <v>0</v>
      </c>
      <c r="BG241" s="56"/>
    </row>
    <row r="242" spans="1:59" x14ac:dyDescent="0.25">
      <c r="A242" s="28">
        <v>34</v>
      </c>
      <c r="B242" s="28"/>
      <c r="C242" s="32">
        <f t="shared" si="105"/>
        <v>81250.000000000029</v>
      </c>
      <c r="D242" s="32"/>
      <c r="E242" s="32">
        <f t="shared" si="94"/>
        <v>2083.3333333333335</v>
      </c>
      <c r="F242" s="32"/>
      <c r="G242" s="32">
        <f t="shared" si="106"/>
        <v>846.35416666666697</v>
      </c>
      <c r="H242" s="32"/>
      <c r="I242" s="32">
        <f t="shared" si="95"/>
        <v>2929.6875000000005</v>
      </c>
      <c r="J242" s="32"/>
      <c r="K242" s="32">
        <f t="shared" si="96"/>
        <v>79166.666666666701</v>
      </c>
      <c r="L242" s="32"/>
      <c r="M242" s="32">
        <f>0</f>
        <v>0</v>
      </c>
      <c r="N242" s="32"/>
      <c r="P242" s="38">
        <v>34</v>
      </c>
      <c r="Q242" s="38"/>
      <c r="R242" s="40">
        <f t="shared" si="107"/>
        <v>150000</v>
      </c>
      <c r="S242" s="40"/>
      <c r="T242" s="40">
        <f>0</f>
        <v>0</v>
      </c>
      <c r="U242" s="40"/>
      <c r="V242" s="40">
        <f t="shared" si="108"/>
        <v>1562.5</v>
      </c>
      <c r="W242" s="40"/>
      <c r="X242" s="40">
        <f t="shared" si="97"/>
        <v>1562.5</v>
      </c>
      <c r="Y242" s="40"/>
      <c r="Z242" s="40">
        <f t="shared" si="98"/>
        <v>150000</v>
      </c>
      <c r="AA242" s="40"/>
      <c r="AB242" s="40">
        <f>0</f>
        <v>0</v>
      </c>
      <c r="AC242" s="40"/>
      <c r="AE242" s="46">
        <v>34</v>
      </c>
      <c r="AF242" s="46"/>
      <c r="AG242" s="48">
        <f t="shared" si="109"/>
        <v>114377.31838040732</v>
      </c>
      <c r="AH242" s="48"/>
      <c r="AI242" s="48">
        <f t="shared" si="99"/>
        <v>1771.8708509785365</v>
      </c>
      <c r="AJ242" s="48"/>
      <c r="AK242" s="48">
        <f t="shared" si="110"/>
        <v>1191.4303997959096</v>
      </c>
      <c r="AL242" s="48"/>
      <c r="AM242" s="48">
        <f t="shared" si="100"/>
        <v>2963.3012507744461</v>
      </c>
      <c r="AN242" s="48"/>
      <c r="AO242" s="48">
        <f t="shared" si="101"/>
        <v>112605.44752942878</v>
      </c>
      <c r="AP242" s="48"/>
      <c r="AQ242" s="48">
        <f>0</f>
        <v>0</v>
      </c>
      <c r="AR242" s="48"/>
      <c r="AT242" s="55">
        <v>34</v>
      </c>
      <c r="AU242" s="55"/>
      <c r="AV242" s="57">
        <f t="shared" si="111"/>
        <v>94843.127711533685</v>
      </c>
      <c r="AW242" s="57"/>
      <c r="AX242" s="57">
        <f t="shared" si="102"/>
        <v>1983.7275582501084</v>
      </c>
      <c r="AY242" s="57"/>
      <c r="AZ242" s="57">
        <f t="shared" si="112"/>
        <v>987.94924699514252</v>
      </c>
      <c r="BA242" s="57"/>
      <c r="BB242" s="57">
        <f t="shared" si="103"/>
        <v>2971.6768052452508</v>
      </c>
      <c r="BC242" s="57"/>
      <c r="BD242" s="57">
        <f t="shared" si="104"/>
        <v>92859.400153283583</v>
      </c>
      <c r="BE242" s="57"/>
      <c r="BF242" s="57">
        <f>0</f>
        <v>0</v>
      </c>
      <c r="BG242" s="57"/>
    </row>
    <row r="243" spans="1:59" x14ac:dyDescent="0.25">
      <c r="A243" s="27">
        <v>35</v>
      </c>
      <c r="B243" s="27"/>
      <c r="C243" s="31">
        <f t="shared" si="105"/>
        <v>79166.666666666701</v>
      </c>
      <c r="D243" s="31"/>
      <c r="E243" s="31">
        <f t="shared" si="94"/>
        <v>2083.3333333333335</v>
      </c>
      <c r="F243" s="31"/>
      <c r="G243" s="31">
        <f t="shared" si="106"/>
        <v>824.65277777777806</v>
      </c>
      <c r="H243" s="31"/>
      <c r="I243" s="31">
        <f t="shared" si="95"/>
        <v>2907.9861111111113</v>
      </c>
      <c r="J243" s="31"/>
      <c r="K243" s="31">
        <f t="shared" si="96"/>
        <v>77083.333333333372</v>
      </c>
      <c r="L243" s="31"/>
      <c r="M243" s="31">
        <f>0</f>
        <v>0</v>
      </c>
      <c r="N243" s="31"/>
      <c r="P243" s="37">
        <v>35</v>
      </c>
      <c r="Q243" s="37"/>
      <c r="R243" s="39">
        <f t="shared" si="107"/>
        <v>150000</v>
      </c>
      <c r="S243" s="39"/>
      <c r="T243" s="39">
        <f>0</f>
        <v>0</v>
      </c>
      <c r="U243" s="39"/>
      <c r="V243" s="39">
        <f t="shared" si="108"/>
        <v>1562.5</v>
      </c>
      <c r="W243" s="39"/>
      <c r="X243" s="39">
        <f t="shared" si="97"/>
        <v>1562.5</v>
      </c>
      <c r="Y243" s="39"/>
      <c r="Z243" s="39">
        <f t="shared" si="98"/>
        <v>150000</v>
      </c>
      <c r="AA243" s="39"/>
      <c r="AB243" s="39">
        <f>0</f>
        <v>0</v>
      </c>
      <c r="AC243" s="39"/>
      <c r="AE243" s="45">
        <v>35</v>
      </c>
      <c r="AF243" s="45"/>
      <c r="AG243" s="47">
        <f t="shared" si="109"/>
        <v>112605.44752942878</v>
      </c>
      <c r="AH243" s="47"/>
      <c r="AI243" s="47">
        <f t="shared" si="99"/>
        <v>1821.195560371797</v>
      </c>
      <c r="AJ243" s="47"/>
      <c r="AK243" s="47">
        <f t="shared" si="110"/>
        <v>1172.9734117648832</v>
      </c>
      <c r="AL243" s="47"/>
      <c r="AM243" s="47">
        <f t="shared" si="100"/>
        <v>2994.1689721366802</v>
      </c>
      <c r="AN243" s="47"/>
      <c r="AO243" s="47">
        <f t="shared" si="101"/>
        <v>110784.25196905699</v>
      </c>
      <c r="AP243" s="47"/>
      <c r="AQ243" s="47">
        <f>0</f>
        <v>0</v>
      </c>
      <c r="AR243" s="47"/>
      <c r="AT243" s="54">
        <v>35</v>
      </c>
      <c r="AU243" s="54"/>
      <c r="AV243" s="56">
        <f t="shared" si="111"/>
        <v>92859.400153283583</v>
      </c>
      <c r="AW243" s="56"/>
      <c r="AX243" s="56">
        <f t="shared" si="102"/>
        <v>2004.3913869818803</v>
      </c>
      <c r="AY243" s="56"/>
      <c r="AZ243" s="56">
        <f t="shared" si="112"/>
        <v>967.28541826337062</v>
      </c>
      <c r="BA243" s="56"/>
      <c r="BB243" s="56">
        <f t="shared" si="103"/>
        <v>2971.6768052452508</v>
      </c>
      <c r="BC243" s="56"/>
      <c r="BD243" s="56">
        <f t="shared" si="104"/>
        <v>90855.008766301704</v>
      </c>
      <c r="BE243" s="56"/>
      <c r="BF243" s="56">
        <f>0</f>
        <v>0</v>
      </c>
      <c r="BG243" s="56"/>
    </row>
    <row r="244" spans="1:59" x14ac:dyDescent="0.25">
      <c r="A244" s="28">
        <v>36</v>
      </c>
      <c r="B244" s="28"/>
      <c r="C244" s="32">
        <f t="shared" si="105"/>
        <v>77083.333333333372</v>
      </c>
      <c r="D244" s="32"/>
      <c r="E244" s="32">
        <f t="shared" si="94"/>
        <v>2083.3333333333335</v>
      </c>
      <c r="F244" s="32"/>
      <c r="G244" s="32">
        <f t="shared" si="106"/>
        <v>802.95138888888926</v>
      </c>
      <c r="H244" s="32"/>
      <c r="I244" s="32">
        <f t="shared" si="95"/>
        <v>2886.2847222222226</v>
      </c>
      <c r="J244" s="32"/>
      <c r="K244" s="32">
        <f t="shared" si="96"/>
        <v>75000.000000000044</v>
      </c>
      <c r="L244" s="32"/>
      <c r="M244" s="32">
        <f>0</f>
        <v>0</v>
      </c>
      <c r="N244" s="32"/>
      <c r="P244" s="38">
        <v>36</v>
      </c>
      <c r="Q244" s="38"/>
      <c r="R244" s="40">
        <f t="shared" si="107"/>
        <v>150000</v>
      </c>
      <c r="S244" s="40"/>
      <c r="T244" s="40">
        <f>0</f>
        <v>0</v>
      </c>
      <c r="U244" s="40"/>
      <c r="V244" s="40">
        <f t="shared" si="108"/>
        <v>1562.5</v>
      </c>
      <c r="W244" s="40"/>
      <c r="X244" s="40">
        <f t="shared" si="97"/>
        <v>1562.5</v>
      </c>
      <c r="Y244" s="40"/>
      <c r="Z244" s="40">
        <f t="shared" si="98"/>
        <v>150000</v>
      </c>
      <c r="AA244" s="40"/>
      <c r="AB244" s="40">
        <f>0</f>
        <v>0</v>
      </c>
      <c r="AC244" s="40"/>
      <c r="AE244" s="46">
        <v>36</v>
      </c>
      <c r="AF244" s="46"/>
      <c r="AG244" s="48">
        <f t="shared" si="109"/>
        <v>110784.25196905699</v>
      </c>
      <c r="AH244" s="48"/>
      <c r="AI244" s="48">
        <f t="shared" si="99"/>
        <v>1871.3556075854272</v>
      </c>
      <c r="AJ244" s="48"/>
      <c r="AK244" s="48">
        <f t="shared" si="110"/>
        <v>1154.002624677677</v>
      </c>
      <c r="AL244" s="48"/>
      <c r="AM244" s="48">
        <f t="shared" si="100"/>
        <v>3025.3582322631041</v>
      </c>
      <c r="AN244" s="48"/>
      <c r="AO244" s="48">
        <f t="shared" si="101"/>
        <v>108912.89636147156</v>
      </c>
      <c r="AP244" s="48"/>
      <c r="AQ244" s="48">
        <f>0</f>
        <v>0</v>
      </c>
      <c r="AR244" s="48"/>
      <c r="AT244" s="55">
        <v>36</v>
      </c>
      <c r="AU244" s="55"/>
      <c r="AV244" s="57">
        <f t="shared" si="111"/>
        <v>90855.008766301704</v>
      </c>
      <c r="AW244" s="57"/>
      <c r="AX244" s="57">
        <f t="shared" si="102"/>
        <v>2025.270463929608</v>
      </c>
      <c r="AY244" s="57"/>
      <c r="AZ244" s="57">
        <f t="shared" si="112"/>
        <v>946.40634131564275</v>
      </c>
      <c r="BA244" s="57"/>
      <c r="BB244" s="57">
        <f t="shared" si="103"/>
        <v>2971.6768052452508</v>
      </c>
      <c r="BC244" s="57"/>
      <c r="BD244" s="57">
        <f t="shared" si="104"/>
        <v>88829.73830237209</v>
      </c>
      <c r="BE244" s="57"/>
      <c r="BF244" s="57">
        <f>0</f>
        <v>0</v>
      </c>
      <c r="BG244" s="57"/>
    </row>
    <row r="245" spans="1:59" x14ac:dyDescent="0.25">
      <c r="A245" s="27">
        <v>37</v>
      </c>
      <c r="B245" s="27"/>
      <c r="C245" s="31">
        <f t="shared" si="105"/>
        <v>75000.000000000044</v>
      </c>
      <c r="D245" s="31"/>
      <c r="E245" s="31">
        <f t="shared" si="94"/>
        <v>2083.3333333333335</v>
      </c>
      <c r="F245" s="31"/>
      <c r="G245" s="31">
        <f t="shared" si="106"/>
        <v>781.25000000000045</v>
      </c>
      <c r="H245" s="31"/>
      <c r="I245" s="31">
        <f t="shared" si="95"/>
        <v>2864.5833333333339</v>
      </c>
      <c r="J245" s="31"/>
      <c r="K245" s="31">
        <f t="shared" si="96"/>
        <v>72916.666666666715</v>
      </c>
      <c r="L245" s="31"/>
      <c r="M245" s="31">
        <f>0</f>
        <v>0</v>
      </c>
      <c r="N245" s="31"/>
      <c r="P245" s="37">
        <v>37</v>
      </c>
      <c r="Q245" s="37"/>
      <c r="R245" s="39">
        <f t="shared" si="107"/>
        <v>150000</v>
      </c>
      <c r="S245" s="39"/>
      <c r="T245" s="39">
        <f>0</f>
        <v>0</v>
      </c>
      <c r="U245" s="39"/>
      <c r="V245" s="39">
        <f t="shared" si="108"/>
        <v>1562.5</v>
      </c>
      <c r="W245" s="39"/>
      <c r="X245" s="39">
        <f t="shared" si="97"/>
        <v>1562.5</v>
      </c>
      <c r="Y245" s="39"/>
      <c r="Z245" s="39">
        <f t="shared" si="98"/>
        <v>150000</v>
      </c>
      <c r="AA245" s="39"/>
      <c r="AB245" s="39">
        <f>0</f>
        <v>0</v>
      </c>
      <c r="AC245" s="39"/>
      <c r="AE245" s="45">
        <v>37</v>
      </c>
      <c r="AF245" s="45"/>
      <c r="AG245" s="47">
        <f t="shared" si="109"/>
        <v>108912.89636147156</v>
      </c>
      <c r="AH245" s="47"/>
      <c r="AI245" s="47">
        <f t="shared" si="99"/>
        <v>1922.3630434171828</v>
      </c>
      <c r="AJ245" s="47"/>
      <c r="AK245" s="47">
        <f t="shared" si="110"/>
        <v>1134.5093370986619</v>
      </c>
      <c r="AL245" s="47"/>
      <c r="AM245" s="47">
        <f t="shared" si="100"/>
        <v>3056.8723805158447</v>
      </c>
      <c r="AN245" s="47"/>
      <c r="AO245" s="47">
        <f t="shared" si="101"/>
        <v>106990.53331805438</v>
      </c>
      <c r="AP245" s="47"/>
      <c r="AQ245" s="47">
        <f>0</f>
        <v>0</v>
      </c>
      <c r="AR245" s="47"/>
      <c r="AT245" s="54">
        <v>37</v>
      </c>
      <c r="AU245" s="54"/>
      <c r="AV245" s="56">
        <f t="shared" si="111"/>
        <v>88829.73830237209</v>
      </c>
      <c r="AW245" s="56"/>
      <c r="AX245" s="56">
        <f t="shared" si="102"/>
        <v>2046.3670312622082</v>
      </c>
      <c r="AY245" s="56"/>
      <c r="AZ245" s="56">
        <f t="shared" si="112"/>
        <v>925.30977398304253</v>
      </c>
      <c r="BA245" s="56"/>
      <c r="BB245" s="56">
        <f t="shared" si="103"/>
        <v>2971.6768052452508</v>
      </c>
      <c r="BC245" s="56"/>
      <c r="BD245" s="56">
        <f t="shared" si="104"/>
        <v>86783.371271109878</v>
      </c>
      <c r="BE245" s="56"/>
      <c r="BF245" s="56">
        <f>0</f>
        <v>0</v>
      </c>
      <c r="BG245" s="56"/>
    </row>
    <row r="246" spans="1:59" x14ac:dyDescent="0.25">
      <c r="A246" s="28">
        <v>38</v>
      </c>
      <c r="B246" s="28"/>
      <c r="C246" s="32">
        <f t="shared" si="105"/>
        <v>72916.666666666715</v>
      </c>
      <c r="D246" s="32"/>
      <c r="E246" s="32">
        <f t="shared" si="94"/>
        <v>2083.3333333333335</v>
      </c>
      <c r="F246" s="32"/>
      <c r="G246" s="32">
        <f t="shared" si="106"/>
        <v>759.54861111111154</v>
      </c>
      <c r="H246" s="32"/>
      <c r="I246" s="32">
        <f t="shared" si="95"/>
        <v>2842.8819444444453</v>
      </c>
      <c r="J246" s="32"/>
      <c r="K246" s="32">
        <f t="shared" si="96"/>
        <v>70833.333333333387</v>
      </c>
      <c r="L246" s="32"/>
      <c r="M246" s="32">
        <f>0</f>
        <v>0</v>
      </c>
      <c r="N246" s="32"/>
      <c r="P246" s="38">
        <v>38</v>
      </c>
      <c r="Q246" s="38"/>
      <c r="R246" s="40">
        <f t="shared" si="107"/>
        <v>150000</v>
      </c>
      <c r="S246" s="40"/>
      <c r="T246" s="40">
        <f>0</f>
        <v>0</v>
      </c>
      <c r="U246" s="40"/>
      <c r="V246" s="40">
        <f t="shared" si="108"/>
        <v>1562.5</v>
      </c>
      <c r="W246" s="40"/>
      <c r="X246" s="40">
        <f t="shared" si="97"/>
        <v>1562.5</v>
      </c>
      <c r="Y246" s="40"/>
      <c r="Z246" s="40">
        <f t="shared" si="98"/>
        <v>150000</v>
      </c>
      <c r="AA246" s="40"/>
      <c r="AB246" s="40">
        <f>0</f>
        <v>0</v>
      </c>
      <c r="AC246" s="40"/>
      <c r="AE246" s="46">
        <v>38</v>
      </c>
      <c r="AF246" s="46"/>
      <c r="AG246" s="48">
        <f t="shared" si="109"/>
        <v>106990.53331805438</v>
      </c>
      <c r="AH246" s="48"/>
      <c r="AI246" s="48">
        <f t="shared" si="99"/>
        <v>1974.2300790831518</v>
      </c>
      <c r="AJ246" s="48"/>
      <c r="AK246" s="48">
        <f t="shared" si="110"/>
        <v>1114.4847220630663</v>
      </c>
      <c r="AL246" s="48"/>
      <c r="AM246" s="48">
        <f t="shared" si="100"/>
        <v>3088.7148011462182</v>
      </c>
      <c r="AN246" s="48"/>
      <c r="AO246" s="48">
        <f t="shared" si="101"/>
        <v>105016.30323897123</v>
      </c>
      <c r="AP246" s="48"/>
      <c r="AQ246" s="48">
        <f>0</f>
        <v>0</v>
      </c>
      <c r="AR246" s="48"/>
      <c r="AT246" s="55">
        <v>38</v>
      </c>
      <c r="AU246" s="55"/>
      <c r="AV246" s="57">
        <f t="shared" si="111"/>
        <v>86783.371271109878</v>
      </c>
      <c r="AW246" s="57"/>
      <c r="AX246" s="57">
        <f t="shared" si="102"/>
        <v>2067.6833545045229</v>
      </c>
      <c r="AY246" s="57"/>
      <c r="AZ246" s="57">
        <f t="shared" si="112"/>
        <v>903.99345074072789</v>
      </c>
      <c r="BA246" s="57"/>
      <c r="BB246" s="57">
        <f t="shared" si="103"/>
        <v>2971.6768052452508</v>
      </c>
      <c r="BC246" s="57"/>
      <c r="BD246" s="57">
        <f t="shared" si="104"/>
        <v>84715.687916605355</v>
      </c>
      <c r="BE246" s="57"/>
      <c r="BF246" s="57">
        <f>0</f>
        <v>0</v>
      </c>
      <c r="BG246" s="57"/>
    </row>
    <row r="247" spans="1:59" x14ac:dyDescent="0.25">
      <c r="A247" s="27">
        <v>39</v>
      </c>
      <c r="B247" s="27"/>
      <c r="C247" s="31">
        <f t="shared" si="105"/>
        <v>70833.333333333387</v>
      </c>
      <c r="D247" s="31"/>
      <c r="E247" s="31">
        <f t="shared" si="94"/>
        <v>2083.3333333333335</v>
      </c>
      <c r="F247" s="31"/>
      <c r="G247" s="31">
        <f t="shared" si="106"/>
        <v>737.84722222222274</v>
      </c>
      <c r="H247" s="31"/>
      <c r="I247" s="31">
        <f t="shared" si="95"/>
        <v>2821.1805555555561</v>
      </c>
      <c r="J247" s="31"/>
      <c r="K247" s="31">
        <f t="shared" si="96"/>
        <v>68750.000000000058</v>
      </c>
      <c r="L247" s="31"/>
      <c r="M247" s="31">
        <f>0</f>
        <v>0</v>
      </c>
      <c r="N247" s="31"/>
      <c r="P247" s="37">
        <v>39</v>
      </c>
      <c r="Q247" s="37"/>
      <c r="R247" s="39">
        <f t="shared" si="107"/>
        <v>150000</v>
      </c>
      <c r="S247" s="39"/>
      <c r="T247" s="39">
        <f>0</f>
        <v>0</v>
      </c>
      <c r="U247" s="39"/>
      <c r="V247" s="39">
        <f t="shared" si="108"/>
        <v>1562.5</v>
      </c>
      <c r="W247" s="39"/>
      <c r="X247" s="39">
        <f t="shared" si="97"/>
        <v>1562.5</v>
      </c>
      <c r="Y247" s="39"/>
      <c r="Z247" s="39">
        <f t="shared" si="98"/>
        <v>150000</v>
      </c>
      <c r="AA247" s="39"/>
      <c r="AB247" s="39">
        <f>0</f>
        <v>0</v>
      </c>
      <c r="AC247" s="39"/>
      <c r="AE247" s="45">
        <v>39</v>
      </c>
      <c r="AF247" s="45"/>
      <c r="AG247" s="47">
        <f t="shared" si="109"/>
        <v>105016.30323897123</v>
      </c>
      <c r="AH247" s="47"/>
      <c r="AI247" s="47">
        <f t="shared" si="99"/>
        <v>2026.9690882522082</v>
      </c>
      <c r="AJ247" s="47"/>
      <c r="AK247" s="47">
        <f t="shared" si="110"/>
        <v>1093.9198254059502</v>
      </c>
      <c r="AL247" s="47"/>
      <c r="AM247" s="47">
        <f t="shared" si="100"/>
        <v>3120.8889136581583</v>
      </c>
      <c r="AN247" s="47"/>
      <c r="AO247" s="47">
        <f t="shared" si="101"/>
        <v>102989.33415071902</v>
      </c>
      <c r="AP247" s="47"/>
      <c r="AQ247" s="47">
        <f>0</f>
        <v>0</v>
      </c>
      <c r="AR247" s="47"/>
      <c r="AT247" s="54">
        <v>39</v>
      </c>
      <c r="AU247" s="54"/>
      <c r="AV247" s="56">
        <f t="shared" si="111"/>
        <v>84715.687916605355</v>
      </c>
      <c r="AW247" s="56"/>
      <c r="AX247" s="56">
        <f t="shared" si="102"/>
        <v>2089.2217227806118</v>
      </c>
      <c r="AY247" s="56"/>
      <c r="AZ247" s="56">
        <f t="shared" si="112"/>
        <v>882.45508246463908</v>
      </c>
      <c r="BA247" s="56"/>
      <c r="BB247" s="56">
        <f t="shared" si="103"/>
        <v>2971.6768052452508</v>
      </c>
      <c r="BC247" s="56"/>
      <c r="BD247" s="56">
        <f t="shared" si="104"/>
        <v>82626.466193824745</v>
      </c>
      <c r="BE247" s="56"/>
      <c r="BF247" s="56">
        <f>0</f>
        <v>0</v>
      </c>
      <c r="BG247" s="56"/>
    </row>
    <row r="248" spans="1:59" x14ac:dyDescent="0.25">
      <c r="A248" s="28">
        <v>40</v>
      </c>
      <c r="B248" s="28"/>
      <c r="C248" s="32">
        <f t="shared" si="105"/>
        <v>68750.000000000058</v>
      </c>
      <c r="D248" s="32"/>
      <c r="E248" s="32">
        <f t="shared" si="94"/>
        <v>2083.3333333333335</v>
      </c>
      <c r="F248" s="32"/>
      <c r="G248" s="32">
        <f t="shared" si="106"/>
        <v>716.14583333333394</v>
      </c>
      <c r="H248" s="32"/>
      <c r="I248" s="32">
        <f t="shared" si="95"/>
        <v>2799.4791666666674</v>
      </c>
      <c r="J248" s="32"/>
      <c r="K248" s="32">
        <f t="shared" si="96"/>
        <v>66666.66666666673</v>
      </c>
      <c r="L248" s="32"/>
      <c r="M248" s="32">
        <f>0</f>
        <v>0</v>
      </c>
      <c r="N248" s="32"/>
      <c r="P248" s="38">
        <v>40</v>
      </c>
      <c r="Q248" s="38"/>
      <c r="R248" s="40">
        <f t="shared" si="107"/>
        <v>150000</v>
      </c>
      <c r="S248" s="40"/>
      <c r="T248" s="40">
        <f>0</f>
        <v>0</v>
      </c>
      <c r="U248" s="40"/>
      <c r="V248" s="40">
        <f t="shared" si="108"/>
        <v>1562.5</v>
      </c>
      <c r="W248" s="40"/>
      <c r="X248" s="40">
        <f t="shared" si="97"/>
        <v>1562.5</v>
      </c>
      <c r="Y248" s="40"/>
      <c r="Z248" s="40">
        <f t="shared" si="98"/>
        <v>150000</v>
      </c>
      <c r="AA248" s="40"/>
      <c r="AB248" s="40">
        <f>0</f>
        <v>0</v>
      </c>
      <c r="AC248" s="40"/>
      <c r="AE248" s="46">
        <v>40</v>
      </c>
      <c r="AF248" s="46"/>
      <c r="AG248" s="48">
        <f t="shared" si="109"/>
        <v>102989.33415071902</v>
      </c>
      <c r="AH248" s="48"/>
      <c r="AI248" s="48">
        <f t="shared" si="99"/>
        <v>2080.5926091054407</v>
      </c>
      <c r="AJ248" s="48"/>
      <c r="AK248" s="48">
        <f t="shared" si="110"/>
        <v>1072.8055640699897</v>
      </c>
      <c r="AL248" s="48"/>
      <c r="AM248" s="48">
        <f t="shared" si="100"/>
        <v>3153.3981731754307</v>
      </c>
      <c r="AN248" s="48"/>
      <c r="AO248" s="48">
        <f t="shared" si="101"/>
        <v>100908.74154161358</v>
      </c>
      <c r="AP248" s="48"/>
      <c r="AQ248" s="48">
        <f>0</f>
        <v>0</v>
      </c>
      <c r="AR248" s="48"/>
      <c r="AT248" s="55">
        <v>40</v>
      </c>
      <c r="AU248" s="55"/>
      <c r="AV248" s="57">
        <f t="shared" si="111"/>
        <v>82626.466193824745</v>
      </c>
      <c r="AW248" s="57"/>
      <c r="AX248" s="57">
        <f t="shared" si="102"/>
        <v>2110.9844490595765</v>
      </c>
      <c r="AY248" s="57"/>
      <c r="AZ248" s="57">
        <f t="shared" si="112"/>
        <v>860.69235618567438</v>
      </c>
      <c r="BA248" s="57"/>
      <c r="BB248" s="57">
        <f t="shared" si="103"/>
        <v>2971.6768052452508</v>
      </c>
      <c r="BC248" s="57"/>
      <c r="BD248" s="57">
        <f t="shared" si="104"/>
        <v>80515.481744765173</v>
      </c>
      <c r="BE248" s="57"/>
      <c r="BF248" s="57">
        <f>0</f>
        <v>0</v>
      </c>
      <c r="BG248" s="57"/>
    </row>
    <row r="249" spans="1:59" x14ac:dyDescent="0.25">
      <c r="A249" s="27">
        <v>41</v>
      </c>
      <c r="B249" s="27"/>
      <c r="C249" s="31">
        <f t="shared" si="105"/>
        <v>66666.66666666673</v>
      </c>
      <c r="D249" s="31"/>
      <c r="E249" s="31">
        <f t="shared" si="94"/>
        <v>2083.3333333333335</v>
      </c>
      <c r="F249" s="31"/>
      <c r="G249" s="31">
        <f t="shared" si="106"/>
        <v>694.44444444444503</v>
      </c>
      <c r="H249" s="31"/>
      <c r="I249" s="31">
        <f t="shared" si="95"/>
        <v>2777.7777777777783</v>
      </c>
      <c r="J249" s="31"/>
      <c r="K249" s="31">
        <f t="shared" si="96"/>
        <v>64583.333333333394</v>
      </c>
      <c r="L249" s="31"/>
      <c r="M249" s="31">
        <f>0</f>
        <v>0</v>
      </c>
      <c r="N249" s="31"/>
      <c r="P249" s="37">
        <v>41</v>
      </c>
      <c r="Q249" s="37"/>
      <c r="R249" s="39">
        <f t="shared" si="107"/>
        <v>150000</v>
      </c>
      <c r="S249" s="39"/>
      <c r="T249" s="39">
        <f>0</f>
        <v>0</v>
      </c>
      <c r="U249" s="39"/>
      <c r="V249" s="39">
        <f t="shared" si="108"/>
        <v>1562.5</v>
      </c>
      <c r="W249" s="39"/>
      <c r="X249" s="39">
        <f t="shared" si="97"/>
        <v>1562.5</v>
      </c>
      <c r="Y249" s="39"/>
      <c r="Z249" s="39">
        <f t="shared" si="98"/>
        <v>150000</v>
      </c>
      <c r="AA249" s="39"/>
      <c r="AB249" s="39">
        <f>0</f>
        <v>0</v>
      </c>
      <c r="AC249" s="39"/>
      <c r="AE249" s="45">
        <v>41</v>
      </c>
      <c r="AF249" s="45"/>
      <c r="AG249" s="47">
        <f t="shared" si="109"/>
        <v>100908.74154161358</v>
      </c>
      <c r="AH249" s="47"/>
      <c r="AI249" s="47">
        <f t="shared" si="99"/>
        <v>2135.1133464208669</v>
      </c>
      <c r="AJ249" s="47"/>
      <c r="AK249" s="47">
        <f t="shared" si="110"/>
        <v>1051.1327243918081</v>
      </c>
      <c r="AL249" s="47"/>
      <c r="AM249" s="47">
        <f t="shared" si="100"/>
        <v>3186.246070812675</v>
      </c>
      <c r="AN249" s="47"/>
      <c r="AO249" s="47">
        <f t="shared" si="101"/>
        <v>98773.628195192709</v>
      </c>
      <c r="AP249" s="47"/>
      <c r="AQ249" s="47">
        <f>0</f>
        <v>0</v>
      </c>
      <c r="AR249" s="47"/>
      <c r="AT249" s="54">
        <v>41</v>
      </c>
      <c r="AU249" s="54"/>
      <c r="AV249" s="56">
        <f t="shared" si="111"/>
        <v>80515.481744765173</v>
      </c>
      <c r="AW249" s="56"/>
      <c r="AX249" s="56">
        <f t="shared" si="102"/>
        <v>2132.9738704039469</v>
      </c>
      <c r="AY249" s="56"/>
      <c r="AZ249" s="56">
        <f t="shared" si="112"/>
        <v>838.70293484130389</v>
      </c>
      <c r="BA249" s="56"/>
      <c r="BB249" s="56">
        <f t="shared" si="103"/>
        <v>2971.6768052452508</v>
      </c>
      <c r="BC249" s="56"/>
      <c r="BD249" s="56">
        <f t="shared" si="104"/>
        <v>78382.507874361225</v>
      </c>
      <c r="BE249" s="56"/>
      <c r="BF249" s="56">
        <f>0</f>
        <v>0</v>
      </c>
      <c r="BG249" s="56"/>
    </row>
    <row r="250" spans="1:59" x14ac:dyDescent="0.25">
      <c r="A250" s="28">
        <v>42</v>
      </c>
      <c r="B250" s="28"/>
      <c r="C250" s="32">
        <f t="shared" si="105"/>
        <v>64583.333333333394</v>
      </c>
      <c r="D250" s="32"/>
      <c r="E250" s="32">
        <f t="shared" si="94"/>
        <v>2083.3333333333335</v>
      </c>
      <c r="F250" s="32"/>
      <c r="G250" s="32">
        <f t="shared" si="106"/>
        <v>672.74305555555611</v>
      </c>
      <c r="H250" s="32"/>
      <c r="I250" s="32">
        <f t="shared" si="95"/>
        <v>2756.0763888888896</v>
      </c>
      <c r="J250" s="32"/>
      <c r="K250" s="32">
        <f t="shared" si="96"/>
        <v>62500.000000000058</v>
      </c>
      <c r="L250" s="32"/>
      <c r="M250" s="32">
        <f>0</f>
        <v>0</v>
      </c>
      <c r="N250" s="32"/>
      <c r="P250" s="38">
        <v>42</v>
      </c>
      <c r="Q250" s="38"/>
      <c r="R250" s="40">
        <f t="shared" si="107"/>
        <v>150000</v>
      </c>
      <c r="S250" s="40"/>
      <c r="T250" s="40">
        <f>0</f>
        <v>0</v>
      </c>
      <c r="U250" s="40"/>
      <c r="V250" s="40">
        <f t="shared" si="108"/>
        <v>1562.5</v>
      </c>
      <c r="W250" s="40"/>
      <c r="X250" s="40">
        <f t="shared" si="97"/>
        <v>1562.5</v>
      </c>
      <c r="Y250" s="40"/>
      <c r="Z250" s="40">
        <f t="shared" si="98"/>
        <v>150000</v>
      </c>
      <c r="AA250" s="40"/>
      <c r="AB250" s="40">
        <f>0</f>
        <v>0</v>
      </c>
      <c r="AC250" s="40"/>
      <c r="AE250" s="46">
        <v>42</v>
      </c>
      <c r="AF250" s="46"/>
      <c r="AG250" s="48">
        <f t="shared" si="109"/>
        <v>98773.628195192709</v>
      </c>
      <c r="AH250" s="48"/>
      <c r="AI250" s="48">
        <f t="shared" si="99"/>
        <v>2190.5441736837165</v>
      </c>
      <c r="AJ250" s="48"/>
      <c r="AK250" s="48">
        <f t="shared" si="110"/>
        <v>1028.8919603665906</v>
      </c>
      <c r="AL250" s="48"/>
      <c r="AM250" s="48">
        <f t="shared" si="100"/>
        <v>3219.4361340503069</v>
      </c>
      <c r="AN250" s="48"/>
      <c r="AO250" s="48">
        <f t="shared" si="101"/>
        <v>96583.084021508985</v>
      </c>
      <c r="AP250" s="48"/>
      <c r="AQ250" s="48">
        <f>0</f>
        <v>0</v>
      </c>
      <c r="AR250" s="48"/>
      <c r="AT250" s="55">
        <v>42</v>
      </c>
      <c r="AU250" s="55"/>
      <c r="AV250" s="57">
        <f t="shared" si="111"/>
        <v>78382.507874361225</v>
      </c>
      <c r="AW250" s="57"/>
      <c r="AX250" s="57">
        <f t="shared" si="102"/>
        <v>2155.1923482206548</v>
      </c>
      <c r="AY250" s="57"/>
      <c r="AZ250" s="57">
        <f t="shared" si="112"/>
        <v>816.48445702459605</v>
      </c>
      <c r="BA250" s="57"/>
      <c r="BB250" s="57">
        <f t="shared" si="103"/>
        <v>2971.6768052452508</v>
      </c>
      <c r="BC250" s="57"/>
      <c r="BD250" s="57">
        <f t="shared" si="104"/>
        <v>76227.315526140563</v>
      </c>
      <c r="BE250" s="57"/>
      <c r="BF250" s="57">
        <f>0</f>
        <v>0</v>
      </c>
      <c r="BG250" s="57"/>
    </row>
    <row r="251" spans="1:59" x14ac:dyDescent="0.25">
      <c r="A251" s="27">
        <v>43</v>
      </c>
      <c r="B251" s="27"/>
      <c r="C251" s="31">
        <f t="shared" si="105"/>
        <v>62500.000000000058</v>
      </c>
      <c r="D251" s="31"/>
      <c r="E251" s="31">
        <f t="shared" si="94"/>
        <v>2083.3333333333335</v>
      </c>
      <c r="F251" s="31"/>
      <c r="G251" s="31">
        <f t="shared" si="106"/>
        <v>651.0416666666672</v>
      </c>
      <c r="H251" s="31"/>
      <c r="I251" s="31">
        <f t="shared" si="95"/>
        <v>2734.3750000000009</v>
      </c>
      <c r="J251" s="31"/>
      <c r="K251" s="31">
        <f t="shared" si="96"/>
        <v>60416.666666666722</v>
      </c>
      <c r="L251" s="31"/>
      <c r="M251" s="31">
        <f>0</f>
        <v>0</v>
      </c>
      <c r="N251" s="31"/>
      <c r="P251" s="37">
        <v>43</v>
      </c>
      <c r="Q251" s="37"/>
      <c r="R251" s="39">
        <f t="shared" si="107"/>
        <v>150000</v>
      </c>
      <c r="S251" s="39"/>
      <c r="T251" s="39">
        <f>0</f>
        <v>0</v>
      </c>
      <c r="U251" s="39"/>
      <c r="V251" s="39">
        <f t="shared" si="108"/>
        <v>1562.5</v>
      </c>
      <c r="W251" s="39"/>
      <c r="X251" s="39">
        <f t="shared" si="97"/>
        <v>1562.5</v>
      </c>
      <c r="Y251" s="39"/>
      <c r="Z251" s="39">
        <f t="shared" si="98"/>
        <v>150000</v>
      </c>
      <c r="AA251" s="39"/>
      <c r="AB251" s="39">
        <f>0</f>
        <v>0</v>
      </c>
      <c r="AC251" s="39"/>
      <c r="AE251" s="45">
        <v>43</v>
      </c>
      <c r="AF251" s="45"/>
      <c r="AG251" s="47">
        <f t="shared" si="109"/>
        <v>96583.084021508985</v>
      </c>
      <c r="AH251" s="47"/>
      <c r="AI251" s="47">
        <f t="shared" si="99"/>
        <v>2246.8981352226128</v>
      </c>
      <c r="AJ251" s="47"/>
      <c r="AK251" s="47">
        <f t="shared" si="110"/>
        <v>1006.0737918907186</v>
      </c>
      <c r="AL251" s="47"/>
      <c r="AM251" s="47">
        <f t="shared" si="100"/>
        <v>3252.9719271133313</v>
      </c>
      <c r="AN251" s="47"/>
      <c r="AO251" s="47">
        <f t="shared" si="101"/>
        <v>94336.185886286374</v>
      </c>
      <c r="AP251" s="47"/>
      <c r="AQ251" s="47">
        <f>0</f>
        <v>0</v>
      </c>
      <c r="AR251" s="47"/>
      <c r="AT251" s="54">
        <v>43</v>
      </c>
      <c r="AU251" s="54"/>
      <c r="AV251" s="56">
        <f t="shared" si="111"/>
        <v>76227.315526140563</v>
      </c>
      <c r="AW251" s="56"/>
      <c r="AX251" s="56">
        <f t="shared" si="102"/>
        <v>2177.6422685146199</v>
      </c>
      <c r="AY251" s="56"/>
      <c r="AZ251" s="56">
        <f t="shared" si="112"/>
        <v>794.03453673063086</v>
      </c>
      <c r="BA251" s="56"/>
      <c r="BB251" s="56">
        <f t="shared" si="103"/>
        <v>2971.6768052452508</v>
      </c>
      <c r="BC251" s="56"/>
      <c r="BD251" s="56">
        <f t="shared" si="104"/>
        <v>74049.673257625938</v>
      </c>
      <c r="BE251" s="56"/>
      <c r="BF251" s="56">
        <f>0</f>
        <v>0</v>
      </c>
      <c r="BG251" s="56"/>
    </row>
    <row r="252" spans="1:59" x14ac:dyDescent="0.25">
      <c r="A252" s="28">
        <v>44</v>
      </c>
      <c r="B252" s="28"/>
      <c r="C252" s="32">
        <f t="shared" si="105"/>
        <v>60416.666666666722</v>
      </c>
      <c r="D252" s="32"/>
      <c r="E252" s="32">
        <f t="shared" si="94"/>
        <v>2083.3333333333335</v>
      </c>
      <c r="F252" s="32"/>
      <c r="G252" s="32">
        <f t="shared" si="106"/>
        <v>629.34027777777828</v>
      </c>
      <c r="H252" s="32"/>
      <c r="I252" s="32">
        <f t="shared" si="95"/>
        <v>2712.6736111111118</v>
      </c>
      <c r="J252" s="32"/>
      <c r="K252" s="32">
        <f t="shared" si="96"/>
        <v>58333.333333333387</v>
      </c>
      <c r="L252" s="32"/>
      <c r="M252" s="32">
        <f>0</f>
        <v>0</v>
      </c>
      <c r="N252" s="32"/>
      <c r="P252" s="38">
        <v>44</v>
      </c>
      <c r="Q252" s="38"/>
      <c r="R252" s="40">
        <f t="shared" si="107"/>
        <v>150000</v>
      </c>
      <c r="S252" s="40"/>
      <c r="T252" s="40">
        <f>0</f>
        <v>0</v>
      </c>
      <c r="U252" s="40"/>
      <c r="V252" s="40">
        <f t="shared" si="108"/>
        <v>1562.5</v>
      </c>
      <c r="W252" s="40"/>
      <c r="X252" s="40">
        <f t="shared" si="97"/>
        <v>1562.5</v>
      </c>
      <c r="Y252" s="40"/>
      <c r="Z252" s="40">
        <f t="shared" si="98"/>
        <v>150000</v>
      </c>
      <c r="AA252" s="40"/>
      <c r="AB252" s="40">
        <f>0</f>
        <v>0</v>
      </c>
      <c r="AC252" s="40"/>
      <c r="AE252" s="46">
        <v>44</v>
      </c>
      <c r="AF252" s="46"/>
      <c r="AG252" s="48">
        <f t="shared" si="109"/>
        <v>94336.185886286374</v>
      </c>
      <c r="AH252" s="48"/>
      <c r="AI252" s="48">
        <f t="shared" si="99"/>
        <v>2304.188448371945</v>
      </c>
      <c r="AJ252" s="48"/>
      <c r="AK252" s="48">
        <f t="shared" si="110"/>
        <v>982.66860298214965</v>
      </c>
      <c r="AL252" s="48"/>
      <c r="AM252" s="48">
        <f t="shared" si="100"/>
        <v>3286.8570513540949</v>
      </c>
      <c r="AN252" s="48"/>
      <c r="AO252" s="48">
        <f t="shared" si="101"/>
        <v>92031.997437914426</v>
      </c>
      <c r="AP252" s="48"/>
      <c r="AQ252" s="48">
        <f>0</f>
        <v>0</v>
      </c>
      <c r="AR252" s="48"/>
      <c r="AT252" s="55">
        <v>44</v>
      </c>
      <c r="AU252" s="55"/>
      <c r="AV252" s="57">
        <f t="shared" si="111"/>
        <v>74049.673257625938</v>
      </c>
      <c r="AW252" s="57"/>
      <c r="AX252" s="57">
        <f t="shared" si="102"/>
        <v>2200.3260421449804</v>
      </c>
      <c r="AY252" s="57"/>
      <c r="AZ252" s="57">
        <f t="shared" si="112"/>
        <v>771.35076310027011</v>
      </c>
      <c r="BA252" s="57"/>
      <c r="BB252" s="57">
        <f t="shared" si="103"/>
        <v>2971.6768052452508</v>
      </c>
      <c r="BC252" s="57"/>
      <c r="BD252" s="57">
        <f t="shared" si="104"/>
        <v>71849.347215480957</v>
      </c>
      <c r="BE252" s="57"/>
      <c r="BF252" s="57">
        <f>0</f>
        <v>0</v>
      </c>
      <c r="BG252" s="57"/>
    </row>
    <row r="253" spans="1:59" x14ac:dyDescent="0.25">
      <c r="A253" s="27">
        <v>45</v>
      </c>
      <c r="B253" s="27"/>
      <c r="C253" s="31">
        <f t="shared" si="105"/>
        <v>58333.333333333387</v>
      </c>
      <c r="D253" s="31"/>
      <c r="E253" s="31">
        <f t="shared" si="94"/>
        <v>2083.3333333333335</v>
      </c>
      <c r="F253" s="31"/>
      <c r="G253" s="31">
        <f t="shared" si="106"/>
        <v>607.63888888888937</v>
      </c>
      <c r="H253" s="31"/>
      <c r="I253" s="31">
        <f t="shared" si="95"/>
        <v>2690.9722222222226</v>
      </c>
      <c r="J253" s="31"/>
      <c r="K253" s="31">
        <f t="shared" si="96"/>
        <v>56250.000000000051</v>
      </c>
      <c r="L253" s="31"/>
      <c r="M253" s="31">
        <f>0</f>
        <v>0</v>
      </c>
      <c r="N253" s="31"/>
      <c r="P253" s="37">
        <v>45</v>
      </c>
      <c r="Q253" s="37"/>
      <c r="R253" s="39">
        <f t="shared" si="107"/>
        <v>150000</v>
      </c>
      <c r="S253" s="39"/>
      <c r="T253" s="39">
        <f>0</f>
        <v>0</v>
      </c>
      <c r="U253" s="39"/>
      <c r="V253" s="39">
        <f t="shared" si="108"/>
        <v>1562.5</v>
      </c>
      <c r="W253" s="39"/>
      <c r="X253" s="39">
        <f t="shared" si="97"/>
        <v>1562.5</v>
      </c>
      <c r="Y253" s="39"/>
      <c r="Z253" s="39">
        <f t="shared" si="98"/>
        <v>150000</v>
      </c>
      <c r="AA253" s="39"/>
      <c r="AB253" s="39">
        <f>0</f>
        <v>0</v>
      </c>
      <c r="AC253" s="39"/>
      <c r="AE253" s="45">
        <v>45</v>
      </c>
      <c r="AF253" s="45"/>
      <c r="AG253" s="47">
        <f t="shared" si="109"/>
        <v>92031.997437914426</v>
      </c>
      <c r="AH253" s="47"/>
      <c r="AI253" s="47">
        <f t="shared" si="99"/>
        <v>2362.4285056607591</v>
      </c>
      <c r="AJ253" s="47"/>
      <c r="AK253" s="47">
        <f t="shared" si="110"/>
        <v>958.66663997827527</v>
      </c>
      <c r="AL253" s="47"/>
      <c r="AM253" s="47">
        <f t="shared" si="100"/>
        <v>3321.0951456390344</v>
      </c>
      <c r="AN253" s="47"/>
      <c r="AO253" s="47">
        <f t="shared" si="101"/>
        <v>89669.568932253664</v>
      </c>
      <c r="AP253" s="47"/>
      <c r="AQ253" s="47">
        <f>0</f>
        <v>0</v>
      </c>
      <c r="AR253" s="47"/>
      <c r="AT253" s="54">
        <v>45</v>
      </c>
      <c r="AU253" s="54"/>
      <c r="AV253" s="56">
        <f t="shared" si="111"/>
        <v>71849.347215480957</v>
      </c>
      <c r="AW253" s="56"/>
      <c r="AX253" s="56">
        <f t="shared" si="102"/>
        <v>2223.2461050839911</v>
      </c>
      <c r="AY253" s="56"/>
      <c r="AZ253" s="56">
        <f t="shared" si="112"/>
        <v>748.43070016125989</v>
      </c>
      <c r="BA253" s="56"/>
      <c r="BB253" s="56">
        <f t="shared" si="103"/>
        <v>2971.6768052452508</v>
      </c>
      <c r="BC253" s="56"/>
      <c r="BD253" s="56">
        <f t="shared" si="104"/>
        <v>69626.101110396965</v>
      </c>
      <c r="BE253" s="56"/>
      <c r="BF253" s="56">
        <f>0</f>
        <v>0</v>
      </c>
      <c r="BG253" s="56"/>
    </row>
    <row r="254" spans="1:59" x14ac:dyDescent="0.25">
      <c r="A254" s="28">
        <v>46</v>
      </c>
      <c r="B254" s="28"/>
      <c r="C254" s="32">
        <f t="shared" si="105"/>
        <v>56250.000000000051</v>
      </c>
      <c r="D254" s="32"/>
      <c r="E254" s="32">
        <f t="shared" si="94"/>
        <v>2083.3333333333335</v>
      </c>
      <c r="F254" s="32"/>
      <c r="G254" s="32">
        <f t="shared" si="106"/>
        <v>585.93750000000045</v>
      </c>
      <c r="H254" s="32"/>
      <c r="I254" s="32">
        <f t="shared" si="95"/>
        <v>2669.2708333333339</v>
      </c>
      <c r="J254" s="32"/>
      <c r="K254" s="32">
        <f t="shared" si="96"/>
        <v>54166.666666666715</v>
      </c>
      <c r="L254" s="32"/>
      <c r="M254" s="32">
        <f>0</f>
        <v>0</v>
      </c>
      <c r="N254" s="32"/>
      <c r="P254" s="38">
        <v>46</v>
      </c>
      <c r="Q254" s="38"/>
      <c r="R254" s="40">
        <f t="shared" si="107"/>
        <v>150000</v>
      </c>
      <c r="S254" s="40"/>
      <c r="T254" s="40">
        <f>0</f>
        <v>0</v>
      </c>
      <c r="U254" s="40"/>
      <c r="V254" s="40">
        <f t="shared" si="108"/>
        <v>1562.5</v>
      </c>
      <c r="W254" s="40"/>
      <c r="X254" s="40">
        <f t="shared" si="97"/>
        <v>1562.5</v>
      </c>
      <c r="Y254" s="40"/>
      <c r="Z254" s="40">
        <f t="shared" si="98"/>
        <v>150000</v>
      </c>
      <c r="AA254" s="40"/>
      <c r="AB254" s="40">
        <f>0</f>
        <v>0</v>
      </c>
      <c r="AC254" s="40"/>
      <c r="AE254" s="46">
        <v>46</v>
      </c>
      <c r="AF254" s="46"/>
      <c r="AG254" s="48">
        <f t="shared" si="109"/>
        <v>89669.568932253664</v>
      </c>
      <c r="AH254" s="48"/>
      <c r="AI254" s="48">
        <f t="shared" si="99"/>
        <v>2421.6318770284647</v>
      </c>
      <c r="AJ254" s="48"/>
      <c r="AK254" s="48">
        <f t="shared" si="110"/>
        <v>934.05800971097563</v>
      </c>
      <c r="AL254" s="48"/>
      <c r="AM254" s="48">
        <f t="shared" si="100"/>
        <v>3355.6898867394402</v>
      </c>
      <c r="AN254" s="48"/>
      <c r="AO254" s="48">
        <f t="shared" si="101"/>
        <v>87247.937055225193</v>
      </c>
      <c r="AP254" s="48"/>
      <c r="AQ254" s="48">
        <f>0</f>
        <v>0</v>
      </c>
      <c r="AR254" s="48"/>
      <c r="AT254" s="55">
        <v>46</v>
      </c>
      <c r="AU254" s="55"/>
      <c r="AV254" s="57">
        <f t="shared" si="111"/>
        <v>69626.101110396965</v>
      </c>
      <c r="AW254" s="57"/>
      <c r="AX254" s="57">
        <f t="shared" si="102"/>
        <v>2246.404918678616</v>
      </c>
      <c r="AY254" s="57"/>
      <c r="AZ254" s="57">
        <f t="shared" si="112"/>
        <v>725.27188656663498</v>
      </c>
      <c r="BA254" s="57"/>
      <c r="BB254" s="57">
        <f t="shared" si="103"/>
        <v>2971.6768052452508</v>
      </c>
      <c r="BC254" s="57"/>
      <c r="BD254" s="57">
        <f t="shared" si="104"/>
        <v>67379.696191718351</v>
      </c>
      <c r="BE254" s="57"/>
      <c r="BF254" s="57">
        <f>0</f>
        <v>0</v>
      </c>
      <c r="BG254" s="57"/>
    </row>
    <row r="255" spans="1:59" x14ac:dyDescent="0.25">
      <c r="A255" s="27">
        <v>47</v>
      </c>
      <c r="B255" s="27"/>
      <c r="C255" s="31">
        <f t="shared" si="105"/>
        <v>54166.666666666715</v>
      </c>
      <c r="D255" s="31"/>
      <c r="E255" s="31">
        <f t="shared" si="94"/>
        <v>2083.3333333333335</v>
      </c>
      <c r="F255" s="31"/>
      <c r="G255" s="31">
        <f t="shared" si="106"/>
        <v>564.23611111111154</v>
      </c>
      <c r="H255" s="31"/>
      <c r="I255" s="31">
        <f t="shared" si="95"/>
        <v>2647.5694444444453</v>
      </c>
      <c r="J255" s="31"/>
      <c r="K255" s="31">
        <f t="shared" si="96"/>
        <v>52083.333333333379</v>
      </c>
      <c r="L255" s="31"/>
      <c r="M255" s="31">
        <f>0</f>
        <v>0</v>
      </c>
      <c r="N255" s="31"/>
      <c r="P255" s="37">
        <v>47</v>
      </c>
      <c r="Q255" s="37"/>
      <c r="R255" s="39">
        <f t="shared" si="107"/>
        <v>150000</v>
      </c>
      <c r="S255" s="39"/>
      <c r="T255" s="39">
        <f>0</f>
        <v>0</v>
      </c>
      <c r="U255" s="39"/>
      <c r="V255" s="39">
        <f t="shared" si="108"/>
        <v>1562.5</v>
      </c>
      <c r="W255" s="39"/>
      <c r="X255" s="39">
        <f t="shared" si="97"/>
        <v>1562.5</v>
      </c>
      <c r="Y255" s="39"/>
      <c r="Z255" s="39">
        <f t="shared" si="98"/>
        <v>150000</v>
      </c>
      <c r="AA255" s="39"/>
      <c r="AB255" s="39">
        <f>0</f>
        <v>0</v>
      </c>
      <c r="AC255" s="39"/>
      <c r="AE255" s="45">
        <v>47</v>
      </c>
      <c r="AF255" s="45"/>
      <c r="AG255" s="47">
        <f t="shared" si="109"/>
        <v>87247.937055225193</v>
      </c>
      <c r="AH255" s="47"/>
      <c r="AI255" s="47">
        <f t="shared" si="99"/>
        <v>2481.8123120677146</v>
      </c>
      <c r="AJ255" s="47"/>
      <c r="AK255" s="47">
        <f t="shared" si="110"/>
        <v>908.83267765859568</v>
      </c>
      <c r="AL255" s="47"/>
      <c r="AM255" s="47">
        <f t="shared" si="100"/>
        <v>3390.6449897263105</v>
      </c>
      <c r="AN255" s="47"/>
      <c r="AO255" s="47">
        <f t="shared" si="101"/>
        <v>84766.124743157474</v>
      </c>
      <c r="AP255" s="47"/>
      <c r="AQ255" s="47">
        <f>0</f>
        <v>0</v>
      </c>
      <c r="AR255" s="47"/>
      <c r="AT255" s="54">
        <v>47</v>
      </c>
      <c r="AU255" s="54"/>
      <c r="AV255" s="56">
        <f t="shared" si="111"/>
        <v>67379.696191718351</v>
      </c>
      <c r="AW255" s="56"/>
      <c r="AX255" s="56">
        <f t="shared" si="102"/>
        <v>2269.8049699148514</v>
      </c>
      <c r="AY255" s="56"/>
      <c r="AZ255" s="56">
        <f t="shared" si="112"/>
        <v>701.87183533039945</v>
      </c>
      <c r="BA255" s="56"/>
      <c r="BB255" s="56">
        <f t="shared" si="103"/>
        <v>2971.6768052452508</v>
      </c>
      <c r="BC255" s="56"/>
      <c r="BD255" s="56">
        <f t="shared" si="104"/>
        <v>65109.891221803497</v>
      </c>
      <c r="BE255" s="56"/>
      <c r="BF255" s="56">
        <f>0</f>
        <v>0</v>
      </c>
      <c r="BG255" s="56"/>
    </row>
    <row r="256" spans="1:59" x14ac:dyDescent="0.25">
      <c r="A256" s="28">
        <v>48</v>
      </c>
      <c r="B256" s="28"/>
      <c r="C256" s="32">
        <f t="shared" si="105"/>
        <v>52083.333333333379</v>
      </c>
      <c r="D256" s="32"/>
      <c r="E256" s="32">
        <f t="shared" si="94"/>
        <v>2083.3333333333335</v>
      </c>
      <c r="F256" s="32"/>
      <c r="G256" s="32">
        <f t="shared" si="106"/>
        <v>542.53472222222263</v>
      </c>
      <c r="H256" s="32"/>
      <c r="I256" s="32">
        <f t="shared" si="95"/>
        <v>2625.8680555555561</v>
      </c>
      <c r="J256" s="32"/>
      <c r="K256" s="32">
        <f t="shared" si="96"/>
        <v>50000.000000000044</v>
      </c>
      <c r="L256" s="32"/>
      <c r="M256" s="32">
        <f>0</f>
        <v>0</v>
      </c>
      <c r="N256" s="32"/>
      <c r="P256" s="38">
        <v>48</v>
      </c>
      <c r="Q256" s="38"/>
      <c r="R256" s="40">
        <f t="shared" si="107"/>
        <v>150000</v>
      </c>
      <c r="S256" s="40"/>
      <c r="T256" s="40">
        <f>0</f>
        <v>0</v>
      </c>
      <c r="U256" s="40"/>
      <c r="V256" s="40">
        <f t="shared" si="108"/>
        <v>1562.5</v>
      </c>
      <c r="W256" s="40"/>
      <c r="X256" s="40">
        <f t="shared" si="97"/>
        <v>1562.5</v>
      </c>
      <c r="Y256" s="40"/>
      <c r="Z256" s="40">
        <f t="shared" si="98"/>
        <v>150000</v>
      </c>
      <c r="AA256" s="40"/>
      <c r="AB256" s="40">
        <f>0</f>
        <v>0</v>
      </c>
      <c r="AC256" s="40"/>
      <c r="AE256" s="46">
        <v>48</v>
      </c>
      <c r="AF256" s="46"/>
      <c r="AG256" s="48">
        <f t="shared" si="109"/>
        <v>84766.124743157474</v>
      </c>
      <c r="AH256" s="48"/>
      <c r="AI256" s="48">
        <f t="shared" si="99"/>
        <v>2542.9837422947357</v>
      </c>
      <c r="AJ256" s="48"/>
      <c r="AK256" s="48">
        <f t="shared" si="110"/>
        <v>882.98046607455694</v>
      </c>
      <c r="AL256" s="48"/>
      <c r="AM256" s="48">
        <f t="shared" si="100"/>
        <v>3425.9642083692929</v>
      </c>
      <c r="AN256" s="48"/>
      <c r="AO256" s="48">
        <f t="shared" si="101"/>
        <v>82223.141000862743</v>
      </c>
      <c r="AP256" s="48"/>
      <c r="AQ256" s="48">
        <f>0</f>
        <v>0</v>
      </c>
      <c r="AR256" s="48"/>
      <c r="AT256" s="55">
        <v>48</v>
      </c>
      <c r="AU256" s="55"/>
      <c r="AV256" s="57">
        <f t="shared" si="111"/>
        <v>65109.891221803497</v>
      </c>
      <c r="AW256" s="57"/>
      <c r="AX256" s="57">
        <f t="shared" si="102"/>
        <v>2293.448771684798</v>
      </c>
      <c r="AY256" s="57"/>
      <c r="AZ256" s="57">
        <f t="shared" si="112"/>
        <v>678.22803356045301</v>
      </c>
      <c r="BA256" s="57"/>
      <c r="BB256" s="57">
        <f t="shared" si="103"/>
        <v>2971.6768052452508</v>
      </c>
      <c r="BC256" s="57"/>
      <c r="BD256" s="57">
        <f t="shared" si="104"/>
        <v>62816.442450118702</v>
      </c>
      <c r="BE256" s="57"/>
      <c r="BF256" s="57">
        <f>0</f>
        <v>0</v>
      </c>
      <c r="BG256" s="57"/>
    </row>
    <row r="257" spans="1:59" x14ac:dyDescent="0.25">
      <c r="A257" s="27">
        <v>49</v>
      </c>
      <c r="B257" s="27"/>
      <c r="C257" s="31">
        <f t="shared" si="105"/>
        <v>50000.000000000044</v>
      </c>
      <c r="D257" s="31"/>
      <c r="E257" s="31">
        <f t="shared" si="94"/>
        <v>2083.3333333333335</v>
      </c>
      <c r="F257" s="31"/>
      <c r="G257" s="31">
        <f t="shared" si="106"/>
        <v>520.83333333333371</v>
      </c>
      <c r="H257" s="31"/>
      <c r="I257" s="31">
        <f t="shared" si="95"/>
        <v>2604.166666666667</v>
      </c>
      <c r="J257" s="31"/>
      <c r="K257" s="31">
        <f t="shared" si="96"/>
        <v>47916.666666666708</v>
      </c>
      <c r="L257" s="31"/>
      <c r="M257" s="31">
        <f>0</f>
        <v>0</v>
      </c>
      <c r="N257" s="31"/>
      <c r="P257" s="37">
        <v>49</v>
      </c>
      <c r="Q257" s="37"/>
      <c r="R257" s="39">
        <f t="shared" si="107"/>
        <v>150000</v>
      </c>
      <c r="S257" s="39"/>
      <c r="T257" s="39">
        <f>0</f>
        <v>0</v>
      </c>
      <c r="U257" s="39"/>
      <c r="V257" s="39">
        <f t="shared" si="108"/>
        <v>1562.5</v>
      </c>
      <c r="W257" s="39"/>
      <c r="X257" s="39">
        <f t="shared" si="97"/>
        <v>1562.5</v>
      </c>
      <c r="Y257" s="39"/>
      <c r="Z257" s="39">
        <f t="shared" si="98"/>
        <v>150000</v>
      </c>
      <c r="AA257" s="39"/>
      <c r="AB257" s="39">
        <f>0</f>
        <v>0</v>
      </c>
      <c r="AC257" s="39"/>
      <c r="AE257" s="45">
        <v>49</v>
      </c>
      <c r="AF257" s="45"/>
      <c r="AG257" s="47">
        <f t="shared" si="109"/>
        <v>82223.141000862743</v>
      </c>
      <c r="AH257" s="47"/>
      <c r="AI257" s="47">
        <f t="shared" si="99"/>
        <v>2605.1602834474861</v>
      </c>
      <c r="AJ257" s="47"/>
      <c r="AK257" s="47">
        <f t="shared" si="110"/>
        <v>856.49105209232016</v>
      </c>
      <c r="AL257" s="47"/>
      <c r="AM257" s="47">
        <f t="shared" si="100"/>
        <v>3461.651335539806</v>
      </c>
      <c r="AN257" s="47"/>
      <c r="AO257" s="47">
        <f t="shared" si="101"/>
        <v>79617.980717415252</v>
      </c>
      <c r="AP257" s="47"/>
      <c r="AQ257" s="47">
        <f>0</f>
        <v>0</v>
      </c>
      <c r="AR257" s="47"/>
      <c r="AT257" s="54">
        <v>49</v>
      </c>
      <c r="AU257" s="54"/>
      <c r="AV257" s="56">
        <f t="shared" si="111"/>
        <v>62816.442450118702</v>
      </c>
      <c r="AW257" s="56"/>
      <c r="AX257" s="56">
        <f t="shared" si="102"/>
        <v>2317.3388630565141</v>
      </c>
      <c r="AY257" s="56"/>
      <c r="AZ257" s="56">
        <f t="shared" si="112"/>
        <v>654.33794218873641</v>
      </c>
      <c r="BA257" s="56"/>
      <c r="BB257" s="56">
        <f t="shared" si="103"/>
        <v>2971.6768052452508</v>
      </c>
      <c r="BC257" s="56"/>
      <c r="BD257" s="56">
        <f t="shared" si="104"/>
        <v>60499.103587062185</v>
      </c>
      <c r="BE257" s="56"/>
      <c r="BF257" s="56">
        <f>0</f>
        <v>0</v>
      </c>
      <c r="BG257" s="56"/>
    </row>
    <row r="258" spans="1:59" x14ac:dyDescent="0.25">
      <c r="A258" s="28">
        <v>50</v>
      </c>
      <c r="B258" s="28"/>
      <c r="C258" s="32">
        <f t="shared" si="105"/>
        <v>47916.666666666708</v>
      </c>
      <c r="D258" s="32"/>
      <c r="E258" s="32">
        <f t="shared" si="94"/>
        <v>2083.3333333333335</v>
      </c>
      <c r="F258" s="32"/>
      <c r="G258" s="32">
        <f t="shared" si="106"/>
        <v>499.13194444444485</v>
      </c>
      <c r="H258" s="32"/>
      <c r="I258" s="32">
        <f t="shared" si="95"/>
        <v>2582.4652777777783</v>
      </c>
      <c r="J258" s="32"/>
      <c r="K258" s="32">
        <f t="shared" si="96"/>
        <v>45833.333333333372</v>
      </c>
      <c r="L258" s="32"/>
      <c r="M258" s="32">
        <f>0</f>
        <v>0</v>
      </c>
      <c r="N258" s="32"/>
      <c r="P258" s="38">
        <v>50</v>
      </c>
      <c r="Q258" s="38"/>
      <c r="R258" s="40">
        <f t="shared" si="107"/>
        <v>150000</v>
      </c>
      <c r="S258" s="40"/>
      <c r="T258" s="40">
        <f>0</f>
        <v>0</v>
      </c>
      <c r="U258" s="40"/>
      <c r="V258" s="40">
        <f t="shared" si="108"/>
        <v>1562.5</v>
      </c>
      <c r="W258" s="40"/>
      <c r="X258" s="40">
        <f t="shared" si="97"/>
        <v>1562.5</v>
      </c>
      <c r="Y258" s="40"/>
      <c r="Z258" s="40">
        <f t="shared" si="98"/>
        <v>150000</v>
      </c>
      <c r="AA258" s="40"/>
      <c r="AB258" s="40">
        <f>0</f>
        <v>0</v>
      </c>
      <c r="AC258" s="40"/>
      <c r="AE258" s="46">
        <v>50</v>
      </c>
      <c r="AF258" s="46"/>
      <c r="AG258" s="48">
        <f t="shared" si="109"/>
        <v>79617.980717415252</v>
      </c>
      <c r="AH258" s="48"/>
      <c r="AI258" s="48">
        <f t="shared" si="99"/>
        <v>2668.3562378119377</v>
      </c>
      <c r="AJ258" s="48"/>
      <c r="AK258" s="48">
        <f t="shared" si="110"/>
        <v>829.35396580640884</v>
      </c>
      <c r="AL258" s="48"/>
      <c r="AM258" s="48">
        <f t="shared" si="100"/>
        <v>3497.7102036183464</v>
      </c>
      <c r="AN258" s="48"/>
      <c r="AO258" s="48">
        <f t="shared" si="101"/>
        <v>76949.624479603313</v>
      </c>
      <c r="AP258" s="48"/>
      <c r="AQ258" s="48">
        <f>0</f>
        <v>0</v>
      </c>
      <c r="AR258" s="48"/>
      <c r="AT258" s="55">
        <v>50</v>
      </c>
      <c r="AU258" s="55"/>
      <c r="AV258" s="57">
        <f t="shared" si="111"/>
        <v>60499.103587062185</v>
      </c>
      <c r="AW258" s="57"/>
      <c r="AX258" s="57">
        <f t="shared" si="102"/>
        <v>2341.4778095466863</v>
      </c>
      <c r="AY258" s="57"/>
      <c r="AZ258" s="57">
        <f t="shared" si="112"/>
        <v>630.19899569856443</v>
      </c>
      <c r="BA258" s="57"/>
      <c r="BB258" s="57">
        <f t="shared" si="103"/>
        <v>2971.6768052452508</v>
      </c>
      <c r="BC258" s="57"/>
      <c r="BD258" s="57">
        <f t="shared" si="104"/>
        <v>58157.625777515495</v>
      </c>
      <c r="BE258" s="57"/>
      <c r="BF258" s="57">
        <f>0</f>
        <v>0</v>
      </c>
      <c r="BG258" s="57"/>
    </row>
    <row r="259" spans="1:59" x14ac:dyDescent="0.25">
      <c r="A259" s="27">
        <v>51</v>
      </c>
      <c r="B259" s="27"/>
      <c r="C259" s="31">
        <f t="shared" si="105"/>
        <v>45833.333333333372</v>
      </c>
      <c r="D259" s="31"/>
      <c r="E259" s="31">
        <f t="shared" si="94"/>
        <v>2083.3333333333335</v>
      </c>
      <c r="F259" s="31"/>
      <c r="G259" s="31">
        <f t="shared" si="106"/>
        <v>477.43055555555594</v>
      </c>
      <c r="H259" s="31"/>
      <c r="I259" s="31">
        <f t="shared" si="95"/>
        <v>2560.7638888888896</v>
      </c>
      <c r="J259" s="31"/>
      <c r="K259" s="31">
        <f t="shared" si="96"/>
        <v>43750.000000000036</v>
      </c>
      <c r="L259" s="31"/>
      <c r="M259" s="31">
        <f>0</f>
        <v>0</v>
      </c>
      <c r="N259" s="31"/>
      <c r="P259" s="37">
        <v>51</v>
      </c>
      <c r="Q259" s="37"/>
      <c r="R259" s="39">
        <f t="shared" si="107"/>
        <v>150000</v>
      </c>
      <c r="S259" s="39"/>
      <c r="T259" s="39">
        <f>0</f>
        <v>0</v>
      </c>
      <c r="U259" s="39"/>
      <c r="V259" s="39">
        <f t="shared" si="108"/>
        <v>1562.5</v>
      </c>
      <c r="W259" s="39"/>
      <c r="X259" s="39">
        <f t="shared" si="97"/>
        <v>1562.5</v>
      </c>
      <c r="Y259" s="39"/>
      <c r="Z259" s="39">
        <f t="shared" si="98"/>
        <v>150000</v>
      </c>
      <c r="AA259" s="39"/>
      <c r="AB259" s="39">
        <f>0</f>
        <v>0</v>
      </c>
      <c r="AC259" s="39"/>
      <c r="AE259" s="45">
        <v>51</v>
      </c>
      <c r="AF259" s="45"/>
      <c r="AG259" s="47">
        <f t="shared" si="109"/>
        <v>76949.624479603313</v>
      </c>
      <c r="AH259" s="47"/>
      <c r="AI259" s="47">
        <f t="shared" si="99"/>
        <v>2732.5860965768361</v>
      </c>
      <c r="AJ259" s="47"/>
      <c r="AK259" s="47">
        <f t="shared" si="110"/>
        <v>801.55858832920114</v>
      </c>
      <c r="AL259" s="47"/>
      <c r="AM259" s="47">
        <f t="shared" si="100"/>
        <v>3534.1446849060371</v>
      </c>
      <c r="AN259" s="47"/>
      <c r="AO259" s="47">
        <f t="shared" si="101"/>
        <v>74217.038383026476</v>
      </c>
      <c r="AP259" s="47"/>
      <c r="AQ259" s="47">
        <f>0</f>
        <v>0</v>
      </c>
      <c r="AR259" s="47"/>
      <c r="AT259" s="54">
        <v>51</v>
      </c>
      <c r="AU259" s="54"/>
      <c r="AV259" s="56">
        <f t="shared" si="111"/>
        <v>58157.625777515495</v>
      </c>
      <c r="AW259" s="56"/>
      <c r="AX259" s="56">
        <f t="shared" si="102"/>
        <v>2365.8682033961313</v>
      </c>
      <c r="AY259" s="56"/>
      <c r="AZ259" s="56">
        <f t="shared" si="112"/>
        <v>605.80860184911967</v>
      </c>
      <c r="BA259" s="56"/>
      <c r="BB259" s="56">
        <f t="shared" si="103"/>
        <v>2971.6768052452508</v>
      </c>
      <c r="BC259" s="56"/>
      <c r="BD259" s="56">
        <f t="shared" si="104"/>
        <v>55791.757574119365</v>
      </c>
      <c r="BE259" s="56"/>
      <c r="BF259" s="56">
        <f>0</f>
        <v>0</v>
      </c>
      <c r="BG259" s="56"/>
    </row>
    <row r="260" spans="1:59" x14ac:dyDescent="0.25">
      <c r="A260" s="28">
        <v>52</v>
      </c>
      <c r="B260" s="28"/>
      <c r="C260" s="32">
        <f t="shared" si="105"/>
        <v>43750.000000000036</v>
      </c>
      <c r="D260" s="32"/>
      <c r="E260" s="32">
        <f t="shared" si="94"/>
        <v>2083.3333333333335</v>
      </c>
      <c r="F260" s="32"/>
      <c r="G260" s="32">
        <f t="shared" si="106"/>
        <v>455.72916666666703</v>
      </c>
      <c r="H260" s="32"/>
      <c r="I260" s="32">
        <f t="shared" si="95"/>
        <v>2539.0625000000005</v>
      </c>
      <c r="J260" s="32"/>
      <c r="K260" s="32">
        <f t="shared" si="96"/>
        <v>41666.666666666701</v>
      </c>
      <c r="L260" s="32"/>
      <c r="M260" s="32">
        <f>0</f>
        <v>0</v>
      </c>
      <c r="N260" s="32"/>
      <c r="P260" s="38">
        <v>52</v>
      </c>
      <c r="Q260" s="38"/>
      <c r="R260" s="40">
        <f t="shared" si="107"/>
        <v>150000</v>
      </c>
      <c r="S260" s="40"/>
      <c r="T260" s="40">
        <f>0</f>
        <v>0</v>
      </c>
      <c r="U260" s="40"/>
      <c r="V260" s="40">
        <f t="shared" si="108"/>
        <v>1562.5</v>
      </c>
      <c r="W260" s="40"/>
      <c r="X260" s="40">
        <f t="shared" si="97"/>
        <v>1562.5</v>
      </c>
      <c r="Y260" s="40"/>
      <c r="Z260" s="40">
        <f t="shared" si="98"/>
        <v>150000</v>
      </c>
      <c r="AA260" s="40"/>
      <c r="AB260" s="40">
        <f>0</f>
        <v>0</v>
      </c>
      <c r="AC260" s="40"/>
      <c r="AE260" s="46">
        <v>52</v>
      </c>
      <c r="AF260" s="46"/>
      <c r="AG260" s="48">
        <f t="shared" si="109"/>
        <v>74217.038383026476</v>
      </c>
      <c r="AH260" s="48"/>
      <c r="AI260" s="48">
        <f t="shared" si="99"/>
        <v>2797.8645422172831</v>
      </c>
      <c r="AJ260" s="48"/>
      <c r="AK260" s="48">
        <f t="shared" si="110"/>
        <v>773.09414982319242</v>
      </c>
      <c r="AL260" s="48"/>
      <c r="AM260" s="48">
        <f t="shared" si="100"/>
        <v>3570.9586920404754</v>
      </c>
      <c r="AN260" s="48"/>
      <c r="AO260" s="48">
        <f t="shared" si="101"/>
        <v>71419.173840809191</v>
      </c>
      <c r="AP260" s="48"/>
      <c r="AQ260" s="48">
        <f>0</f>
        <v>0</v>
      </c>
      <c r="AR260" s="48"/>
      <c r="AT260" s="55">
        <v>52</v>
      </c>
      <c r="AU260" s="55"/>
      <c r="AV260" s="57">
        <f t="shared" si="111"/>
        <v>55791.757574119365</v>
      </c>
      <c r="AW260" s="57"/>
      <c r="AX260" s="57">
        <f t="shared" si="102"/>
        <v>2390.5126638481743</v>
      </c>
      <c r="AY260" s="57"/>
      <c r="AZ260" s="57">
        <f t="shared" si="112"/>
        <v>581.16414139707672</v>
      </c>
      <c r="BA260" s="57"/>
      <c r="BB260" s="57">
        <f t="shared" si="103"/>
        <v>2971.6768052452508</v>
      </c>
      <c r="BC260" s="57"/>
      <c r="BD260" s="57">
        <f t="shared" si="104"/>
        <v>53401.244910271191</v>
      </c>
      <c r="BE260" s="57"/>
      <c r="BF260" s="57">
        <f>0</f>
        <v>0</v>
      </c>
      <c r="BG260" s="57"/>
    </row>
    <row r="261" spans="1:59" x14ac:dyDescent="0.25">
      <c r="A261" s="27">
        <v>53</v>
      </c>
      <c r="B261" s="27"/>
      <c r="C261" s="31">
        <f t="shared" si="105"/>
        <v>41666.666666666701</v>
      </c>
      <c r="D261" s="31"/>
      <c r="E261" s="31">
        <f t="shared" si="94"/>
        <v>2083.3333333333335</v>
      </c>
      <c r="F261" s="31"/>
      <c r="G261" s="31">
        <f t="shared" si="106"/>
        <v>434.02777777777811</v>
      </c>
      <c r="H261" s="31"/>
      <c r="I261" s="31">
        <f t="shared" si="95"/>
        <v>2517.3611111111118</v>
      </c>
      <c r="J261" s="31"/>
      <c r="K261" s="31">
        <f t="shared" si="96"/>
        <v>39583.333333333365</v>
      </c>
      <c r="L261" s="31"/>
      <c r="M261" s="31">
        <f>0</f>
        <v>0</v>
      </c>
      <c r="N261" s="31"/>
      <c r="P261" s="37">
        <v>53</v>
      </c>
      <c r="Q261" s="37"/>
      <c r="R261" s="39">
        <f t="shared" si="107"/>
        <v>150000</v>
      </c>
      <c r="S261" s="39"/>
      <c r="T261" s="39">
        <f>0</f>
        <v>0</v>
      </c>
      <c r="U261" s="39"/>
      <c r="V261" s="39">
        <f t="shared" si="108"/>
        <v>1562.5</v>
      </c>
      <c r="W261" s="39"/>
      <c r="X261" s="39">
        <f t="shared" si="97"/>
        <v>1562.5</v>
      </c>
      <c r="Y261" s="39"/>
      <c r="Z261" s="39">
        <f t="shared" si="98"/>
        <v>150000</v>
      </c>
      <c r="AA261" s="39"/>
      <c r="AB261" s="39">
        <f>0</f>
        <v>0</v>
      </c>
      <c r="AC261" s="39"/>
      <c r="AE261" s="45">
        <v>53</v>
      </c>
      <c r="AF261" s="45"/>
      <c r="AG261" s="47">
        <f t="shared" si="109"/>
        <v>71419.173840809191</v>
      </c>
      <c r="AH261" s="47"/>
      <c r="AI261" s="47">
        <f t="shared" si="99"/>
        <v>2864.2064509074685</v>
      </c>
      <c r="AJ261" s="47"/>
      <c r="AK261" s="47">
        <f t="shared" si="110"/>
        <v>743.94972750842908</v>
      </c>
      <c r="AL261" s="47"/>
      <c r="AM261" s="47">
        <f t="shared" si="100"/>
        <v>3608.1561784158976</v>
      </c>
      <c r="AN261" s="47"/>
      <c r="AO261" s="47">
        <f t="shared" si="101"/>
        <v>68554.967389901722</v>
      </c>
      <c r="AP261" s="47"/>
      <c r="AQ261" s="47">
        <f>0</f>
        <v>0</v>
      </c>
      <c r="AR261" s="47"/>
      <c r="AT261" s="54">
        <v>53</v>
      </c>
      <c r="AU261" s="54"/>
      <c r="AV261" s="56">
        <f t="shared" si="111"/>
        <v>53401.244910271191</v>
      </c>
      <c r="AW261" s="56"/>
      <c r="AX261" s="56">
        <f t="shared" si="102"/>
        <v>2415.4138374299259</v>
      </c>
      <c r="AY261" s="56"/>
      <c r="AZ261" s="56">
        <f t="shared" si="112"/>
        <v>556.26296781532483</v>
      </c>
      <c r="BA261" s="56"/>
      <c r="BB261" s="56">
        <f t="shared" si="103"/>
        <v>2971.6768052452508</v>
      </c>
      <c r="BC261" s="56"/>
      <c r="BD261" s="56">
        <f t="shared" si="104"/>
        <v>50985.831072841262</v>
      </c>
      <c r="BE261" s="56"/>
      <c r="BF261" s="56">
        <f>0</f>
        <v>0</v>
      </c>
      <c r="BG261" s="56"/>
    </row>
    <row r="262" spans="1:59" x14ac:dyDescent="0.25">
      <c r="A262" s="28">
        <v>54</v>
      </c>
      <c r="B262" s="28"/>
      <c r="C262" s="32">
        <f t="shared" si="105"/>
        <v>39583.333333333365</v>
      </c>
      <c r="D262" s="32"/>
      <c r="E262" s="32">
        <f t="shared" si="94"/>
        <v>2083.3333333333335</v>
      </c>
      <c r="F262" s="32"/>
      <c r="G262" s="32">
        <f t="shared" si="106"/>
        <v>412.3263888888892</v>
      </c>
      <c r="H262" s="32"/>
      <c r="I262" s="32">
        <f t="shared" si="95"/>
        <v>2495.6597222222226</v>
      </c>
      <c r="J262" s="32"/>
      <c r="K262" s="32">
        <f t="shared" si="96"/>
        <v>37500.000000000029</v>
      </c>
      <c r="L262" s="32"/>
      <c r="M262" s="32">
        <f>0</f>
        <v>0</v>
      </c>
      <c r="N262" s="32"/>
      <c r="P262" s="38">
        <v>54</v>
      </c>
      <c r="Q262" s="38"/>
      <c r="R262" s="40">
        <f t="shared" si="107"/>
        <v>150000</v>
      </c>
      <c r="S262" s="40"/>
      <c r="T262" s="40">
        <f>0</f>
        <v>0</v>
      </c>
      <c r="U262" s="40"/>
      <c r="V262" s="40">
        <f t="shared" si="108"/>
        <v>1562.5</v>
      </c>
      <c r="W262" s="40"/>
      <c r="X262" s="40">
        <f t="shared" si="97"/>
        <v>1562.5</v>
      </c>
      <c r="Y262" s="40"/>
      <c r="Z262" s="40">
        <f t="shared" si="98"/>
        <v>150000</v>
      </c>
      <c r="AA262" s="40"/>
      <c r="AB262" s="40">
        <f>0</f>
        <v>0</v>
      </c>
      <c r="AC262" s="40"/>
      <c r="AE262" s="46">
        <v>54</v>
      </c>
      <c r="AF262" s="46"/>
      <c r="AG262" s="48">
        <f t="shared" si="109"/>
        <v>68554.967389901722</v>
      </c>
      <c r="AH262" s="48"/>
      <c r="AI262" s="48">
        <f t="shared" si="99"/>
        <v>2931.6268949629202</v>
      </c>
      <c r="AJ262" s="48"/>
      <c r="AK262" s="48">
        <f t="shared" si="110"/>
        <v>714.11424364480956</v>
      </c>
      <c r="AL262" s="48"/>
      <c r="AM262" s="48">
        <f t="shared" si="100"/>
        <v>3645.7411386077297</v>
      </c>
      <c r="AN262" s="48"/>
      <c r="AO262" s="48">
        <f t="shared" si="101"/>
        <v>65623.340494938806</v>
      </c>
      <c r="AP262" s="48"/>
      <c r="AQ262" s="48">
        <f>0</f>
        <v>0</v>
      </c>
      <c r="AR262" s="48"/>
      <c r="AT262" s="55">
        <v>54</v>
      </c>
      <c r="AU262" s="55"/>
      <c r="AV262" s="57">
        <f t="shared" si="111"/>
        <v>50985.831072841262</v>
      </c>
      <c r="AW262" s="57"/>
      <c r="AX262" s="57">
        <f t="shared" si="102"/>
        <v>2440.5743982364875</v>
      </c>
      <c r="AY262" s="57"/>
      <c r="AZ262" s="57">
        <f t="shared" si="112"/>
        <v>531.10240700876307</v>
      </c>
      <c r="BA262" s="57"/>
      <c r="BB262" s="57">
        <f t="shared" si="103"/>
        <v>2971.6768052452508</v>
      </c>
      <c r="BC262" s="57"/>
      <c r="BD262" s="57">
        <f t="shared" si="104"/>
        <v>48545.256674604774</v>
      </c>
      <c r="BE262" s="57"/>
      <c r="BF262" s="57">
        <f>0</f>
        <v>0</v>
      </c>
      <c r="BG262" s="57"/>
    </row>
    <row r="263" spans="1:59" x14ac:dyDescent="0.25">
      <c r="A263" s="27">
        <v>55</v>
      </c>
      <c r="B263" s="27"/>
      <c r="C263" s="31">
        <f t="shared" si="105"/>
        <v>37500.000000000029</v>
      </c>
      <c r="D263" s="31"/>
      <c r="E263" s="31">
        <f t="shared" si="94"/>
        <v>2083.3333333333335</v>
      </c>
      <c r="F263" s="31"/>
      <c r="G263" s="31">
        <f t="shared" si="106"/>
        <v>390.62500000000028</v>
      </c>
      <c r="H263" s="31"/>
      <c r="I263" s="31">
        <f t="shared" si="95"/>
        <v>2473.9583333333339</v>
      </c>
      <c r="J263" s="31"/>
      <c r="K263" s="31">
        <f t="shared" si="96"/>
        <v>35416.666666666693</v>
      </c>
      <c r="L263" s="31"/>
      <c r="M263" s="31">
        <f>0</f>
        <v>0</v>
      </c>
      <c r="N263" s="31"/>
      <c r="P263" s="37">
        <v>55</v>
      </c>
      <c r="Q263" s="37"/>
      <c r="R263" s="39">
        <f t="shared" si="107"/>
        <v>150000</v>
      </c>
      <c r="S263" s="39"/>
      <c r="T263" s="39">
        <f>0</f>
        <v>0</v>
      </c>
      <c r="U263" s="39"/>
      <c r="V263" s="39">
        <f t="shared" si="108"/>
        <v>1562.5</v>
      </c>
      <c r="W263" s="39"/>
      <c r="X263" s="39">
        <f t="shared" si="97"/>
        <v>1562.5</v>
      </c>
      <c r="Y263" s="39"/>
      <c r="Z263" s="39">
        <f t="shared" si="98"/>
        <v>150000</v>
      </c>
      <c r="AA263" s="39"/>
      <c r="AB263" s="39">
        <f>0</f>
        <v>0</v>
      </c>
      <c r="AC263" s="39"/>
      <c r="AE263" s="45">
        <v>55</v>
      </c>
      <c r="AF263" s="45"/>
      <c r="AG263" s="47">
        <f t="shared" si="109"/>
        <v>65623.340494938806</v>
      </c>
      <c r="AH263" s="47"/>
      <c r="AI263" s="47">
        <f t="shared" si="99"/>
        <v>3000.1411453126148</v>
      </c>
      <c r="AJ263" s="47"/>
      <c r="AK263" s="47">
        <f t="shared" si="110"/>
        <v>683.57646348894582</v>
      </c>
      <c r="AL263" s="47"/>
      <c r="AM263" s="47">
        <f t="shared" si="100"/>
        <v>3683.7176088015608</v>
      </c>
      <c r="AN263" s="47"/>
      <c r="AO263" s="47">
        <f t="shared" si="101"/>
        <v>62623.199349626193</v>
      </c>
      <c r="AP263" s="47"/>
      <c r="AQ263" s="47">
        <f>0</f>
        <v>0</v>
      </c>
      <c r="AR263" s="47"/>
      <c r="AT263" s="54">
        <v>55</v>
      </c>
      <c r="AU263" s="54"/>
      <c r="AV263" s="56">
        <f t="shared" si="111"/>
        <v>48545.256674604774</v>
      </c>
      <c r="AW263" s="56"/>
      <c r="AX263" s="56">
        <f t="shared" si="102"/>
        <v>2465.9970482181179</v>
      </c>
      <c r="AY263" s="56"/>
      <c r="AZ263" s="56">
        <f t="shared" si="112"/>
        <v>505.67975702713306</v>
      </c>
      <c r="BA263" s="56"/>
      <c r="BB263" s="56">
        <f t="shared" si="103"/>
        <v>2971.6768052452508</v>
      </c>
      <c r="BC263" s="56"/>
      <c r="BD263" s="56">
        <f t="shared" si="104"/>
        <v>46079.259626386658</v>
      </c>
      <c r="BE263" s="56"/>
      <c r="BF263" s="56">
        <f>0</f>
        <v>0</v>
      </c>
      <c r="BG263" s="56"/>
    </row>
    <row r="264" spans="1:59" x14ac:dyDescent="0.25">
      <c r="A264" s="28">
        <v>56</v>
      </c>
      <c r="B264" s="28"/>
      <c r="C264" s="32">
        <f t="shared" si="105"/>
        <v>35416.666666666693</v>
      </c>
      <c r="D264" s="32"/>
      <c r="E264" s="32">
        <f t="shared" si="94"/>
        <v>2083.3333333333335</v>
      </c>
      <c r="F264" s="32"/>
      <c r="G264" s="32">
        <f t="shared" si="106"/>
        <v>368.92361111111137</v>
      </c>
      <c r="H264" s="32"/>
      <c r="I264" s="32">
        <f t="shared" si="95"/>
        <v>2452.2569444444448</v>
      </c>
      <c r="J264" s="32"/>
      <c r="K264" s="32">
        <f t="shared" si="96"/>
        <v>33333.333333333358</v>
      </c>
      <c r="L264" s="32"/>
      <c r="M264" s="32">
        <f>0</f>
        <v>0</v>
      </c>
      <c r="N264" s="32"/>
      <c r="P264" s="38">
        <v>56</v>
      </c>
      <c r="Q264" s="38"/>
      <c r="R264" s="40">
        <f t="shared" si="107"/>
        <v>150000</v>
      </c>
      <c r="S264" s="40"/>
      <c r="T264" s="40">
        <f>0</f>
        <v>0</v>
      </c>
      <c r="U264" s="40"/>
      <c r="V264" s="40">
        <f t="shared" si="108"/>
        <v>1562.5</v>
      </c>
      <c r="W264" s="40"/>
      <c r="X264" s="40">
        <f t="shared" si="97"/>
        <v>1562.5</v>
      </c>
      <c r="Y264" s="40"/>
      <c r="Z264" s="40">
        <f t="shared" si="98"/>
        <v>150000</v>
      </c>
      <c r="AA264" s="40"/>
      <c r="AB264" s="40">
        <f>0</f>
        <v>0</v>
      </c>
      <c r="AC264" s="40"/>
      <c r="AE264" s="46">
        <v>56</v>
      </c>
      <c r="AF264" s="46"/>
      <c r="AG264" s="48">
        <f t="shared" si="109"/>
        <v>62623.199349626193</v>
      </c>
      <c r="AH264" s="48"/>
      <c r="AI264" s="48">
        <f t="shared" si="99"/>
        <v>3069.7646740013038</v>
      </c>
      <c r="AJ264" s="48"/>
      <c r="AK264" s="48">
        <f t="shared" si="110"/>
        <v>652.32499322527281</v>
      </c>
      <c r="AL264" s="48"/>
      <c r="AM264" s="48">
        <f t="shared" si="100"/>
        <v>3722.0896672265767</v>
      </c>
      <c r="AN264" s="48"/>
      <c r="AO264" s="48">
        <f t="shared" si="101"/>
        <v>59553.434675624892</v>
      </c>
      <c r="AP264" s="48"/>
      <c r="AQ264" s="48">
        <f>0</f>
        <v>0</v>
      </c>
      <c r="AR264" s="48"/>
      <c r="AT264" s="55">
        <v>56</v>
      </c>
      <c r="AU264" s="55"/>
      <c r="AV264" s="57">
        <f t="shared" si="111"/>
        <v>46079.259626386658</v>
      </c>
      <c r="AW264" s="57"/>
      <c r="AX264" s="57">
        <f t="shared" si="102"/>
        <v>2491.6845174703899</v>
      </c>
      <c r="AY264" s="57"/>
      <c r="AZ264" s="57">
        <f t="shared" si="112"/>
        <v>479.99228777486098</v>
      </c>
      <c r="BA264" s="57"/>
      <c r="BB264" s="57">
        <f t="shared" si="103"/>
        <v>2971.6768052452508</v>
      </c>
      <c r="BC264" s="57"/>
      <c r="BD264" s="57">
        <f t="shared" si="104"/>
        <v>43587.575108916266</v>
      </c>
      <c r="BE264" s="57"/>
      <c r="BF264" s="57">
        <f>0</f>
        <v>0</v>
      </c>
      <c r="BG264" s="57"/>
    </row>
    <row r="265" spans="1:59" x14ac:dyDescent="0.25">
      <c r="A265" s="27">
        <v>57</v>
      </c>
      <c r="B265" s="27"/>
      <c r="C265" s="31">
        <f t="shared" si="105"/>
        <v>33333.333333333358</v>
      </c>
      <c r="D265" s="31"/>
      <c r="E265" s="31">
        <f t="shared" si="94"/>
        <v>2083.3333333333335</v>
      </c>
      <c r="F265" s="31"/>
      <c r="G265" s="31">
        <f t="shared" si="106"/>
        <v>347.22222222222246</v>
      </c>
      <c r="H265" s="31"/>
      <c r="I265" s="31">
        <f t="shared" si="95"/>
        <v>2430.5555555555561</v>
      </c>
      <c r="J265" s="31"/>
      <c r="K265" s="31">
        <f t="shared" si="96"/>
        <v>31250.000000000025</v>
      </c>
      <c r="L265" s="31"/>
      <c r="M265" s="31">
        <f>0</f>
        <v>0</v>
      </c>
      <c r="N265" s="31"/>
      <c r="P265" s="37">
        <v>57</v>
      </c>
      <c r="Q265" s="37"/>
      <c r="R265" s="39">
        <f t="shared" si="107"/>
        <v>150000</v>
      </c>
      <c r="S265" s="39"/>
      <c r="T265" s="39">
        <f>0</f>
        <v>0</v>
      </c>
      <c r="U265" s="39"/>
      <c r="V265" s="39">
        <f t="shared" si="108"/>
        <v>1562.5</v>
      </c>
      <c r="W265" s="39"/>
      <c r="X265" s="39">
        <f t="shared" si="97"/>
        <v>1562.5</v>
      </c>
      <c r="Y265" s="39"/>
      <c r="Z265" s="39">
        <f t="shared" si="98"/>
        <v>150000</v>
      </c>
      <c r="AA265" s="39"/>
      <c r="AB265" s="39">
        <f>0</f>
        <v>0</v>
      </c>
      <c r="AC265" s="39"/>
      <c r="AE265" s="45">
        <v>57</v>
      </c>
      <c r="AF265" s="45"/>
      <c r="AG265" s="47">
        <f t="shared" si="109"/>
        <v>59553.434675624892</v>
      </c>
      <c r="AH265" s="47"/>
      <c r="AI265" s="47">
        <f t="shared" si="99"/>
        <v>3140.5131567224271</v>
      </c>
      <c r="AJ265" s="47"/>
      <c r="AK265" s="47">
        <f t="shared" si="110"/>
        <v>620.34827787109259</v>
      </c>
      <c r="AL265" s="47"/>
      <c r="AM265" s="47">
        <f t="shared" si="100"/>
        <v>3760.8614345935198</v>
      </c>
      <c r="AN265" s="47"/>
      <c r="AO265" s="47">
        <f t="shared" si="101"/>
        <v>56412.921518902469</v>
      </c>
      <c r="AP265" s="47"/>
      <c r="AQ265" s="47">
        <f>0</f>
        <v>0</v>
      </c>
      <c r="AR265" s="47"/>
      <c r="AT265" s="54">
        <v>57</v>
      </c>
      <c r="AU265" s="54"/>
      <c r="AV265" s="56">
        <f t="shared" si="111"/>
        <v>43587.575108916266</v>
      </c>
      <c r="AW265" s="56"/>
      <c r="AX265" s="56">
        <f t="shared" si="102"/>
        <v>2517.6395645273728</v>
      </c>
      <c r="AY265" s="56"/>
      <c r="AZ265" s="56">
        <f t="shared" si="112"/>
        <v>454.03724071787775</v>
      </c>
      <c r="BA265" s="56"/>
      <c r="BB265" s="56">
        <f t="shared" si="103"/>
        <v>2971.6768052452508</v>
      </c>
      <c r="BC265" s="56"/>
      <c r="BD265" s="56">
        <f t="shared" si="104"/>
        <v>41069.935544388893</v>
      </c>
      <c r="BE265" s="56"/>
      <c r="BF265" s="56">
        <f>0</f>
        <v>0</v>
      </c>
      <c r="BG265" s="56"/>
    </row>
    <row r="266" spans="1:59" x14ac:dyDescent="0.25">
      <c r="A266" s="28">
        <v>58</v>
      </c>
      <c r="B266" s="28"/>
      <c r="C266" s="32">
        <f t="shared" si="105"/>
        <v>31250.000000000025</v>
      </c>
      <c r="D266" s="32"/>
      <c r="E266" s="32">
        <f t="shared" si="94"/>
        <v>2083.3333333333335</v>
      </c>
      <c r="F266" s="32"/>
      <c r="G266" s="32">
        <f t="shared" si="106"/>
        <v>325.5208333333336</v>
      </c>
      <c r="H266" s="32"/>
      <c r="I266" s="32">
        <f t="shared" si="95"/>
        <v>2408.854166666667</v>
      </c>
      <c r="J266" s="32"/>
      <c r="K266" s="32">
        <f t="shared" si="96"/>
        <v>29166.666666666693</v>
      </c>
      <c r="L266" s="32"/>
      <c r="M266" s="32">
        <f>0</f>
        <v>0</v>
      </c>
      <c r="N266" s="32"/>
      <c r="P266" s="38">
        <v>58</v>
      </c>
      <c r="Q266" s="38"/>
      <c r="R266" s="40">
        <f t="shared" si="107"/>
        <v>150000</v>
      </c>
      <c r="S266" s="40"/>
      <c r="T266" s="40">
        <f>0</f>
        <v>0</v>
      </c>
      <c r="U266" s="40"/>
      <c r="V266" s="40">
        <f t="shared" si="108"/>
        <v>1562.5</v>
      </c>
      <c r="W266" s="40"/>
      <c r="X266" s="40">
        <f t="shared" si="97"/>
        <v>1562.5</v>
      </c>
      <c r="Y266" s="40"/>
      <c r="Z266" s="40">
        <f t="shared" si="98"/>
        <v>150000</v>
      </c>
      <c r="AA266" s="40"/>
      <c r="AB266" s="40">
        <f>0</f>
        <v>0</v>
      </c>
      <c r="AC266" s="40"/>
      <c r="AE266" s="46">
        <v>58</v>
      </c>
      <c r="AF266" s="46"/>
      <c r="AG266" s="48">
        <f t="shared" si="109"/>
        <v>56412.921518902469</v>
      </c>
      <c r="AH266" s="48"/>
      <c r="AI266" s="48">
        <f t="shared" si="99"/>
        <v>3212.4024753819685</v>
      </c>
      <c r="AJ266" s="48"/>
      <c r="AK266" s="48">
        <f t="shared" si="110"/>
        <v>587.63459915523401</v>
      </c>
      <c r="AL266" s="48"/>
      <c r="AM266" s="48">
        <f t="shared" si="100"/>
        <v>3800.0370745372024</v>
      </c>
      <c r="AN266" s="48"/>
      <c r="AO266" s="48">
        <f t="shared" si="101"/>
        <v>53200.5190435205</v>
      </c>
      <c r="AP266" s="48"/>
      <c r="AQ266" s="48">
        <f>0</f>
        <v>0</v>
      </c>
      <c r="AR266" s="48"/>
      <c r="AT266" s="55">
        <v>58</v>
      </c>
      <c r="AU266" s="55"/>
      <c r="AV266" s="57">
        <f t="shared" si="111"/>
        <v>41069.935544388893</v>
      </c>
      <c r="AW266" s="57"/>
      <c r="AX266" s="57">
        <f t="shared" si="102"/>
        <v>2543.8649766578665</v>
      </c>
      <c r="AY266" s="57"/>
      <c r="AZ266" s="57">
        <f t="shared" si="112"/>
        <v>427.8118285873843</v>
      </c>
      <c r="BA266" s="57"/>
      <c r="BB266" s="57">
        <f t="shared" si="103"/>
        <v>2971.6768052452508</v>
      </c>
      <c r="BC266" s="57"/>
      <c r="BD266" s="57">
        <f t="shared" si="104"/>
        <v>38526.070567731025</v>
      </c>
      <c r="BE266" s="57"/>
      <c r="BF266" s="57">
        <f>0</f>
        <v>0</v>
      </c>
      <c r="BG266" s="57"/>
    </row>
    <row r="267" spans="1:59" x14ac:dyDescent="0.25">
      <c r="A267" s="27">
        <v>59</v>
      </c>
      <c r="B267" s="27"/>
      <c r="C267" s="31">
        <f t="shared" si="105"/>
        <v>29166.666666666693</v>
      </c>
      <c r="D267" s="31"/>
      <c r="E267" s="31">
        <f t="shared" si="94"/>
        <v>2083.3333333333335</v>
      </c>
      <c r="F267" s="31"/>
      <c r="G267" s="31">
        <f t="shared" si="106"/>
        <v>303.81944444444468</v>
      </c>
      <c r="H267" s="31"/>
      <c r="I267" s="31">
        <f t="shared" si="95"/>
        <v>2387.1527777777783</v>
      </c>
      <c r="J267" s="31"/>
      <c r="K267" s="31">
        <f t="shared" si="96"/>
        <v>27083.333333333361</v>
      </c>
      <c r="L267" s="31"/>
      <c r="M267" s="31">
        <f>0</f>
        <v>0</v>
      </c>
      <c r="N267" s="31"/>
      <c r="P267" s="37">
        <v>59</v>
      </c>
      <c r="Q267" s="37"/>
      <c r="R267" s="39">
        <f t="shared" si="107"/>
        <v>150000</v>
      </c>
      <c r="S267" s="39"/>
      <c r="T267" s="39">
        <f>0</f>
        <v>0</v>
      </c>
      <c r="U267" s="39"/>
      <c r="V267" s="39">
        <f t="shared" si="108"/>
        <v>1562.5</v>
      </c>
      <c r="W267" s="39"/>
      <c r="X267" s="39">
        <f t="shared" si="97"/>
        <v>1562.5</v>
      </c>
      <c r="Y267" s="39"/>
      <c r="Z267" s="39">
        <f t="shared" si="98"/>
        <v>150000</v>
      </c>
      <c r="AA267" s="39"/>
      <c r="AB267" s="39">
        <f>0</f>
        <v>0</v>
      </c>
      <c r="AC267" s="39"/>
      <c r="AE267" s="45">
        <v>59</v>
      </c>
      <c r="AF267" s="45"/>
      <c r="AG267" s="47">
        <f t="shared" si="109"/>
        <v>53200.5190435205</v>
      </c>
      <c r="AH267" s="47"/>
      <c r="AI267" s="47">
        <f t="shared" si="99"/>
        <v>3285.4487206936265</v>
      </c>
      <c r="AJ267" s="47"/>
      <c r="AK267" s="47">
        <f t="shared" si="110"/>
        <v>554.17207337000514</v>
      </c>
      <c r="AL267" s="47"/>
      <c r="AM267" s="47">
        <f t="shared" si="100"/>
        <v>3839.6207940636318</v>
      </c>
      <c r="AN267" s="47"/>
      <c r="AO267" s="47">
        <f t="shared" si="101"/>
        <v>49915.070322826876</v>
      </c>
      <c r="AP267" s="47"/>
      <c r="AQ267" s="47">
        <f>0</f>
        <v>0</v>
      </c>
      <c r="AR267" s="47"/>
      <c r="AT267" s="54">
        <v>59</v>
      </c>
      <c r="AU267" s="54"/>
      <c r="AV267" s="56">
        <f t="shared" si="111"/>
        <v>38526.070567731025</v>
      </c>
      <c r="AW267" s="56"/>
      <c r="AX267" s="56">
        <f t="shared" si="102"/>
        <v>2570.363570164719</v>
      </c>
      <c r="AY267" s="56"/>
      <c r="AZ267" s="56">
        <f t="shared" si="112"/>
        <v>401.31323508053151</v>
      </c>
      <c r="BA267" s="56"/>
      <c r="BB267" s="56">
        <f t="shared" si="103"/>
        <v>2971.6768052452508</v>
      </c>
      <c r="BC267" s="56"/>
      <c r="BD267" s="56">
        <f t="shared" si="104"/>
        <v>35955.706997566303</v>
      </c>
      <c r="BE267" s="56"/>
      <c r="BF267" s="56">
        <f>0</f>
        <v>0</v>
      </c>
      <c r="BG267" s="56"/>
    </row>
    <row r="268" spans="1:59" x14ac:dyDescent="0.25">
      <c r="A268" s="28">
        <v>60</v>
      </c>
      <c r="B268" s="28"/>
      <c r="C268" s="32">
        <f t="shared" si="105"/>
        <v>27083.333333333361</v>
      </c>
      <c r="D268" s="32"/>
      <c r="E268" s="32">
        <f t="shared" si="94"/>
        <v>2083.3333333333335</v>
      </c>
      <c r="F268" s="32"/>
      <c r="G268" s="32">
        <f t="shared" si="106"/>
        <v>282.11805555555583</v>
      </c>
      <c r="H268" s="32"/>
      <c r="I268" s="32">
        <f t="shared" si="95"/>
        <v>2365.4513888888891</v>
      </c>
      <c r="J268" s="32"/>
      <c r="K268" s="32">
        <f t="shared" si="96"/>
        <v>25000.000000000029</v>
      </c>
      <c r="L268" s="32"/>
      <c r="M268" s="32">
        <f>0</f>
        <v>0</v>
      </c>
      <c r="N268" s="32"/>
      <c r="P268" s="38">
        <v>60</v>
      </c>
      <c r="Q268" s="38"/>
      <c r="R268" s="40">
        <f t="shared" si="107"/>
        <v>150000</v>
      </c>
      <c r="S268" s="40"/>
      <c r="T268" s="40">
        <f>0</f>
        <v>0</v>
      </c>
      <c r="U268" s="40"/>
      <c r="V268" s="40">
        <f t="shared" si="108"/>
        <v>1562.5</v>
      </c>
      <c r="W268" s="40"/>
      <c r="X268" s="40">
        <f t="shared" si="97"/>
        <v>1562.5</v>
      </c>
      <c r="Y268" s="40"/>
      <c r="Z268" s="40">
        <f t="shared" si="98"/>
        <v>150000</v>
      </c>
      <c r="AA268" s="40"/>
      <c r="AB268" s="40">
        <f>0</f>
        <v>0</v>
      </c>
      <c r="AC268" s="40"/>
      <c r="AE268" s="46">
        <v>60</v>
      </c>
      <c r="AF268" s="46"/>
      <c r="AG268" s="48">
        <f t="shared" si="109"/>
        <v>49915.070322826876</v>
      </c>
      <c r="AH268" s="48"/>
      <c r="AI268" s="48">
        <f t="shared" si="99"/>
        <v>3359.6681948056817</v>
      </c>
      <c r="AJ268" s="48"/>
      <c r="AK268" s="48">
        <f t="shared" si="110"/>
        <v>519.94864919611325</v>
      </c>
      <c r="AL268" s="48"/>
      <c r="AM268" s="48">
        <f t="shared" si="100"/>
        <v>3879.616844001795</v>
      </c>
      <c r="AN268" s="48"/>
      <c r="AO268" s="48">
        <f t="shared" si="101"/>
        <v>46555.402128021196</v>
      </c>
      <c r="AP268" s="48"/>
      <c r="AQ268" s="48">
        <f>0</f>
        <v>0</v>
      </c>
      <c r="AR268" s="48"/>
      <c r="AT268" s="55">
        <v>60</v>
      </c>
      <c r="AU268" s="55"/>
      <c r="AV268" s="57">
        <f t="shared" si="111"/>
        <v>35955.706997566303</v>
      </c>
      <c r="AW268" s="57"/>
      <c r="AX268" s="57">
        <f t="shared" si="102"/>
        <v>2597.1381906872684</v>
      </c>
      <c r="AY268" s="57"/>
      <c r="AZ268" s="57">
        <f t="shared" si="112"/>
        <v>374.53861455798233</v>
      </c>
      <c r="BA268" s="57"/>
      <c r="BB268" s="57">
        <f t="shared" si="103"/>
        <v>2971.6768052452508</v>
      </c>
      <c r="BC268" s="57"/>
      <c r="BD268" s="57">
        <f t="shared" si="104"/>
        <v>33358.568806879033</v>
      </c>
      <c r="BE268" s="57"/>
      <c r="BF268" s="57">
        <f>0</f>
        <v>0</v>
      </c>
      <c r="BG268" s="57"/>
    </row>
    <row r="269" spans="1:59" x14ac:dyDescent="0.25">
      <c r="A269" s="27">
        <v>61</v>
      </c>
      <c r="B269" s="27"/>
      <c r="C269" s="31">
        <f t="shared" si="105"/>
        <v>25000.000000000029</v>
      </c>
      <c r="D269" s="31"/>
      <c r="E269" s="31">
        <f t="shared" si="94"/>
        <v>2083.3333333333335</v>
      </c>
      <c r="F269" s="31"/>
      <c r="G269" s="31">
        <f t="shared" si="106"/>
        <v>260.41666666666697</v>
      </c>
      <c r="H269" s="31"/>
      <c r="I269" s="31">
        <f t="shared" si="95"/>
        <v>2343.7500000000005</v>
      </c>
      <c r="J269" s="31"/>
      <c r="K269" s="31">
        <f t="shared" si="96"/>
        <v>22916.666666666697</v>
      </c>
      <c r="L269" s="31"/>
      <c r="M269" s="31">
        <f>0</f>
        <v>0</v>
      </c>
      <c r="N269" s="31"/>
      <c r="P269" s="37">
        <v>61</v>
      </c>
      <c r="Q269" s="37"/>
      <c r="R269" s="39">
        <f t="shared" si="107"/>
        <v>150000</v>
      </c>
      <c r="S269" s="39"/>
      <c r="T269" s="39">
        <f>0</f>
        <v>0</v>
      </c>
      <c r="U269" s="39"/>
      <c r="V269" s="39">
        <f t="shared" si="108"/>
        <v>1562.5</v>
      </c>
      <c r="W269" s="39"/>
      <c r="X269" s="39">
        <f t="shared" si="97"/>
        <v>1562.5</v>
      </c>
      <c r="Y269" s="39"/>
      <c r="Z269" s="39">
        <f t="shared" si="98"/>
        <v>150000</v>
      </c>
      <c r="AA269" s="39"/>
      <c r="AB269" s="39">
        <f>0</f>
        <v>0</v>
      </c>
      <c r="AC269" s="39"/>
      <c r="AE269" s="45">
        <v>61</v>
      </c>
      <c r="AF269" s="45"/>
      <c r="AG269" s="47">
        <f t="shared" si="109"/>
        <v>46555.402128021196</v>
      </c>
      <c r="AH269" s="47"/>
      <c r="AI269" s="47">
        <f t="shared" si="99"/>
        <v>3435.0774139599271</v>
      </c>
      <c r="AJ269" s="47"/>
      <c r="AK269" s="47">
        <f t="shared" si="110"/>
        <v>484.9521055002208</v>
      </c>
      <c r="AL269" s="47"/>
      <c r="AM269" s="47">
        <f t="shared" si="100"/>
        <v>3920.0295194601476</v>
      </c>
      <c r="AN269" s="47"/>
      <c r="AO269" s="47">
        <f t="shared" si="101"/>
        <v>43120.324714061266</v>
      </c>
      <c r="AP269" s="47"/>
      <c r="AQ269" s="47">
        <f>0</f>
        <v>0</v>
      </c>
      <c r="AR269" s="47"/>
      <c r="AT269" s="54">
        <v>61</v>
      </c>
      <c r="AU269" s="54"/>
      <c r="AV269" s="56">
        <f t="shared" si="111"/>
        <v>33358.568806879033</v>
      </c>
      <c r="AW269" s="56"/>
      <c r="AX269" s="56">
        <f t="shared" si="102"/>
        <v>2624.1917135069275</v>
      </c>
      <c r="AY269" s="56"/>
      <c r="AZ269" s="56">
        <f t="shared" si="112"/>
        <v>347.48509173832326</v>
      </c>
      <c r="BA269" s="56"/>
      <c r="BB269" s="56">
        <f t="shared" si="103"/>
        <v>2971.6768052452508</v>
      </c>
      <c r="BC269" s="56"/>
      <c r="BD269" s="56">
        <f t="shared" si="104"/>
        <v>30734.377093372106</v>
      </c>
      <c r="BE269" s="56"/>
      <c r="BF269" s="56">
        <f>0</f>
        <v>0</v>
      </c>
      <c r="BG269" s="56"/>
    </row>
    <row r="270" spans="1:59" x14ac:dyDescent="0.25">
      <c r="A270" s="28">
        <v>62</v>
      </c>
      <c r="B270" s="28"/>
      <c r="C270" s="32">
        <f t="shared" si="105"/>
        <v>22916.666666666697</v>
      </c>
      <c r="D270" s="32"/>
      <c r="E270" s="32">
        <f t="shared" si="94"/>
        <v>2083.3333333333335</v>
      </c>
      <c r="F270" s="32"/>
      <c r="G270" s="32">
        <f t="shared" si="106"/>
        <v>238.71527777777808</v>
      </c>
      <c r="H270" s="32"/>
      <c r="I270" s="32">
        <f t="shared" si="95"/>
        <v>2322.0486111111118</v>
      </c>
      <c r="J270" s="32"/>
      <c r="K270" s="32">
        <f t="shared" si="96"/>
        <v>20833.333333333365</v>
      </c>
      <c r="L270" s="32"/>
      <c r="M270" s="32">
        <f>0</f>
        <v>0</v>
      </c>
      <c r="N270" s="32"/>
      <c r="P270" s="38">
        <v>62</v>
      </c>
      <c r="Q270" s="38"/>
      <c r="R270" s="40">
        <f t="shared" si="107"/>
        <v>150000</v>
      </c>
      <c r="S270" s="40"/>
      <c r="T270" s="40">
        <f>0</f>
        <v>0</v>
      </c>
      <c r="U270" s="40"/>
      <c r="V270" s="40">
        <f t="shared" si="108"/>
        <v>1562.5</v>
      </c>
      <c r="W270" s="40"/>
      <c r="X270" s="40">
        <f t="shared" si="97"/>
        <v>1562.5</v>
      </c>
      <c r="Y270" s="40"/>
      <c r="Z270" s="40">
        <f t="shared" si="98"/>
        <v>150000</v>
      </c>
      <c r="AA270" s="40"/>
      <c r="AB270" s="40">
        <f>0</f>
        <v>0</v>
      </c>
      <c r="AC270" s="40"/>
      <c r="AE270" s="46">
        <v>62</v>
      </c>
      <c r="AF270" s="46"/>
      <c r="AG270" s="48">
        <f t="shared" si="109"/>
        <v>43120.324714061266</v>
      </c>
      <c r="AH270" s="48"/>
      <c r="AI270" s="48">
        <f t="shared" si="99"/>
        <v>3511.6931111830522</v>
      </c>
      <c r="AJ270" s="48"/>
      <c r="AK270" s="48">
        <f t="shared" si="110"/>
        <v>449.17004910480483</v>
      </c>
      <c r="AL270" s="48"/>
      <c r="AM270" s="48">
        <f t="shared" si="100"/>
        <v>3960.8631602878572</v>
      </c>
      <c r="AN270" s="48"/>
      <c r="AO270" s="48">
        <f t="shared" si="101"/>
        <v>39608.631602878217</v>
      </c>
      <c r="AP270" s="48"/>
      <c r="AQ270" s="48">
        <f>0</f>
        <v>0</v>
      </c>
      <c r="AR270" s="48"/>
      <c r="AT270" s="55">
        <v>62</v>
      </c>
      <c r="AU270" s="55"/>
      <c r="AV270" s="57">
        <f t="shared" si="111"/>
        <v>30734.377093372106</v>
      </c>
      <c r="AW270" s="57"/>
      <c r="AX270" s="57">
        <f t="shared" si="102"/>
        <v>2651.5270438559583</v>
      </c>
      <c r="AY270" s="57"/>
      <c r="AZ270" s="57">
        <f t="shared" si="112"/>
        <v>320.14976138929273</v>
      </c>
      <c r="BA270" s="57"/>
      <c r="BB270" s="57">
        <f t="shared" si="103"/>
        <v>2971.6768052452508</v>
      </c>
      <c r="BC270" s="57"/>
      <c r="BD270" s="57">
        <f t="shared" si="104"/>
        <v>28082.85004951615</v>
      </c>
      <c r="BE270" s="57"/>
      <c r="BF270" s="57">
        <f>0</f>
        <v>0</v>
      </c>
      <c r="BG270" s="57"/>
    </row>
    <row r="271" spans="1:59" x14ac:dyDescent="0.25">
      <c r="A271" s="27">
        <v>63</v>
      </c>
      <c r="B271" s="27"/>
      <c r="C271" s="31">
        <f t="shared" si="105"/>
        <v>20833.333333333365</v>
      </c>
      <c r="D271" s="31"/>
      <c r="E271" s="31">
        <f t="shared" si="94"/>
        <v>2083.3333333333335</v>
      </c>
      <c r="F271" s="31"/>
      <c r="G271" s="31">
        <f t="shared" si="106"/>
        <v>217.0138888888892</v>
      </c>
      <c r="H271" s="31"/>
      <c r="I271" s="31">
        <f t="shared" si="95"/>
        <v>2300.3472222222226</v>
      </c>
      <c r="J271" s="31"/>
      <c r="K271" s="31">
        <f t="shared" si="96"/>
        <v>18750.000000000033</v>
      </c>
      <c r="L271" s="31"/>
      <c r="M271" s="31">
        <f>0</f>
        <v>0</v>
      </c>
      <c r="N271" s="31"/>
      <c r="P271" s="37">
        <v>63</v>
      </c>
      <c r="Q271" s="37"/>
      <c r="R271" s="39">
        <f t="shared" si="107"/>
        <v>150000</v>
      </c>
      <c r="S271" s="39"/>
      <c r="T271" s="39">
        <f>0</f>
        <v>0</v>
      </c>
      <c r="U271" s="39"/>
      <c r="V271" s="39">
        <f t="shared" si="108"/>
        <v>1562.5</v>
      </c>
      <c r="W271" s="39"/>
      <c r="X271" s="39">
        <f t="shared" si="97"/>
        <v>1562.5</v>
      </c>
      <c r="Y271" s="39"/>
      <c r="Z271" s="39">
        <f t="shared" si="98"/>
        <v>150000</v>
      </c>
      <c r="AA271" s="39"/>
      <c r="AB271" s="39">
        <f>0</f>
        <v>0</v>
      </c>
      <c r="AC271" s="39"/>
      <c r="AE271" s="45">
        <v>63</v>
      </c>
      <c r="AF271" s="45"/>
      <c r="AG271" s="47">
        <f t="shared" si="109"/>
        <v>39608.631602878217</v>
      </c>
      <c r="AH271" s="47"/>
      <c r="AI271" s="47">
        <f t="shared" si="99"/>
        <v>3589.5322390108745</v>
      </c>
      <c r="AJ271" s="47"/>
      <c r="AK271" s="47">
        <f t="shared" si="110"/>
        <v>412.5899125299814</v>
      </c>
      <c r="AL271" s="47"/>
      <c r="AM271" s="47">
        <f t="shared" si="100"/>
        <v>4002.1221515408561</v>
      </c>
      <c r="AN271" s="47"/>
      <c r="AO271" s="47">
        <f t="shared" si="101"/>
        <v>36019.099363867339</v>
      </c>
      <c r="AP271" s="47"/>
      <c r="AQ271" s="47">
        <f>0</f>
        <v>0</v>
      </c>
      <c r="AR271" s="47"/>
      <c r="AT271" s="54">
        <v>63</v>
      </c>
      <c r="AU271" s="54"/>
      <c r="AV271" s="56">
        <f t="shared" si="111"/>
        <v>28082.85004951615</v>
      </c>
      <c r="AW271" s="56"/>
      <c r="AX271" s="56">
        <f t="shared" si="102"/>
        <v>2679.1471172294578</v>
      </c>
      <c r="AY271" s="56"/>
      <c r="AZ271" s="56">
        <f t="shared" si="112"/>
        <v>292.52968801579323</v>
      </c>
      <c r="BA271" s="56"/>
      <c r="BB271" s="56">
        <f t="shared" si="103"/>
        <v>2971.6768052452508</v>
      </c>
      <c r="BC271" s="56"/>
      <c r="BD271" s="56">
        <f t="shared" si="104"/>
        <v>25403.702932286691</v>
      </c>
      <c r="BE271" s="56"/>
      <c r="BF271" s="56">
        <f>0</f>
        <v>0</v>
      </c>
      <c r="BG271" s="56"/>
    </row>
    <row r="272" spans="1:59" x14ac:dyDescent="0.25">
      <c r="A272" s="28">
        <v>64</v>
      </c>
      <c r="B272" s="28"/>
      <c r="C272" s="32">
        <f t="shared" si="105"/>
        <v>18750.000000000033</v>
      </c>
      <c r="D272" s="32"/>
      <c r="E272" s="32">
        <f t="shared" si="94"/>
        <v>2083.3333333333335</v>
      </c>
      <c r="F272" s="32"/>
      <c r="G272" s="32">
        <f t="shared" si="106"/>
        <v>195.31250000000034</v>
      </c>
      <c r="H272" s="32"/>
      <c r="I272" s="32">
        <f t="shared" si="95"/>
        <v>2278.6458333333339</v>
      </c>
      <c r="J272" s="32"/>
      <c r="K272" s="32">
        <f t="shared" si="96"/>
        <v>16666.666666666701</v>
      </c>
      <c r="L272" s="32"/>
      <c r="M272" s="32">
        <f>0</f>
        <v>0</v>
      </c>
      <c r="N272" s="32"/>
      <c r="P272" s="38">
        <v>64</v>
      </c>
      <c r="Q272" s="38"/>
      <c r="R272" s="40">
        <f t="shared" si="107"/>
        <v>150000</v>
      </c>
      <c r="S272" s="40"/>
      <c r="T272" s="40">
        <f>0</f>
        <v>0</v>
      </c>
      <c r="U272" s="40"/>
      <c r="V272" s="40">
        <f t="shared" si="108"/>
        <v>1562.5</v>
      </c>
      <c r="W272" s="40"/>
      <c r="X272" s="40">
        <f t="shared" si="97"/>
        <v>1562.5</v>
      </c>
      <c r="Y272" s="40"/>
      <c r="Z272" s="40">
        <f t="shared" si="98"/>
        <v>150000</v>
      </c>
      <c r="AA272" s="40"/>
      <c r="AB272" s="40">
        <f>0</f>
        <v>0</v>
      </c>
      <c r="AC272" s="40"/>
      <c r="AE272" s="46">
        <v>64</v>
      </c>
      <c r="AF272" s="46"/>
      <c r="AG272" s="48">
        <f t="shared" si="109"/>
        <v>36019.099363867339</v>
      </c>
      <c r="AH272" s="48"/>
      <c r="AI272" s="48">
        <f t="shared" si="99"/>
        <v>3668.6119722457888</v>
      </c>
      <c r="AJ272" s="48"/>
      <c r="AK272" s="48">
        <f t="shared" si="110"/>
        <v>375.19895170695145</v>
      </c>
      <c r="AL272" s="48"/>
      <c r="AM272" s="48">
        <f t="shared" si="100"/>
        <v>4043.8109239527403</v>
      </c>
      <c r="AN272" s="48"/>
      <c r="AO272" s="48">
        <f t="shared" si="101"/>
        <v>32350.487391621551</v>
      </c>
      <c r="AP272" s="48"/>
      <c r="AQ272" s="48">
        <f>0</f>
        <v>0</v>
      </c>
      <c r="AR272" s="48"/>
      <c r="AT272" s="55">
        <v>64</v>
      </c>
      <c r="AU272" s="55"/>
      <c r="AV272" s="57">
        <f t="shared" si="111"/>
        <v>25403.702932286691</v>
      </c>
      <c r="AW272" s="57"/>
      <c r="AX272" s="57">
        <f t="shared" si="102"/>
        <v>2707.0548997005976</v>
      </c>
      <c r="AY272" s="57"/>
      <c r="AZ272" s="57">
        <f t="shared" si="112"/>
        <v>264.62190554465303</v>
      </c>
      <c r="BA272" s="57"/>
      <c r="BB272" s="57">
        <f t="shared" si="103"/>
        <v>2971.6768052452508</v>
      </c>
      <c r="BC272" s="57"/>
      <c r="BD272" s="57">
        <f t="shared" si="104"/>
        <v>22696.648032586094</v>
      </c>
      <c r="BE272" s="57"/>
      <c r="BF272" s="57">
        <f>0</f>
        <v>0</v>
      </c>
      <c r="BG272" s="57"/>
    </row>
    <row r="273" spans="1:59" x14ac:dyDescent="0.25">
      <c r="A273" s="27">
        <v>65</v>
      </c>
      <c r="B273" s="27"/>
      <c r="C273" s="31">
        <f t="shared" si="105"/>
        <v>16666.666666666701</v>
      </c>
      <c r="D273" s="31"/>
      <c r="E273" s="31">
        <f t="shared" si="94"/>
        <v>2083.3333333333335</v>
      </c>
      <c r="F273" s="31"/>
      <c r="G273" s="31">
        <f t="shared" si="106"/>
        <v>173.61111111111146</v>
      </c>
      <c r="H273" s="31"/>
      <c r="I273" s="31">
        <f t="shared" si="95"/>
        <v>2256.9444444444448</v>
      </c>
      <c r="J273" s="31"/>
      <c r="K273" s="31">
        <f t="shared" si="96"/>
        <v>14583.333333333367</v>
      </c>
      <c r="L273" s="31"/>
      <c r="M273" s="31">
        <f>0</f>
        <v>0</v>
      </c>
      <c r="N273" s="31"/>
      <c r="P273" s="37">
        <v>65</v>
      </c>
      <c r="Q273" s="37"/>
      <c r="R273" s="39">
        <f t="shared" si="107"/>
        <v>150000</v>
      </c>
      <c r="S273" s="39"/>
      <c r="T273" s="39">
        <f>0</f>
        <v>0</v>
      </c>
      <c r="U273" s="39"/>
      <c r="V273" s="39">
        <f t="shared" si="108"/>
        <v>1562.5</v>
      </c>
      <c r="W273" s="39"/>
      <c r="X273" s="39">
        <f t="shared" si="97"/>
        <v>1562.5</v>
      </c>
      <c r="Y273" s="39"/>
      <c r="Z273" s="39">
        <f t="shared" si="98"/>
        <v>150000</v>
      </c>
      <c r="AA273" s="39"/>
      <c r="AB273" s="39">
        <f>0</f>
        <v>0</v>
      </c>
      <c r="AC273" s="39"/>
      <c r="AE273" s="45">
        <v>65</v>
      </c>
      <c r="AF273" s="45"/>
      <c r="AG273" s="47">
        <f t="shared" si="109"/>
        <v>32350.487391621551</v>
      </c>
      <c r="AH273" s="47"/>
      <c r="AI273" s="47">
        <f t="shared" si="99"/>
        <v>3748.9497107478569</v>
      </c>
      <c r="AJ273" s="47"/>
      <c r="AK273" s="47">
        <f t="shared" si="110"/>
        <v>336.98424366272445</v>
      </c>
      <c r="AL273" s="47"/>
      <c r="AM273" s="47">
        <f t="shared" si="100"/>
        <v>4085.9339544105815</v>
      </c>
      <c r="AN273" s="47"/>
      <c r="AO273" s="47">
        <f t="shared" si="101"/>
        <v>28601.537680873695</v>
      </c>
      <c r="AP273" s="47"/>
      <c r="AQ273" s="47">
        <f>0</f>
        <v>0</v>
      </c>
      <c r="AR273" s="47"/>
      <c r="AT273" s="54">
        <v>65</v>
      </c>
      <c r="AU273" s="54"/>
      <c r="AV273" s="56">
        <f t="shared" si="111"/>
        <v>22696.648032586094</v>
      </c>
      <c r="AW273" s="56"/>
      <c r="AX273" s="56">
        <f t="shared" si="102"/>
        <v>2735.2533882391458</v>
      </c>
      <c r="AY273" s="56"/>
      <c r="AZ273" s="56">
        <f t="shared" si="112"/>
        <v>236.42341700610513</v>
      </c>
      <c r="BA273" s="56"/>
      <c r="BB273" s="56">
        <f t="shared" si="103"/>
        <v>2971.6768052452508</v>
      </c>
      <c r="BC273" s="56"/>
      <c r="BD273" s="56">
        <f t="shared" si="104"/>
        <v>19961.394644346947</v>
      </c>
      <c r="BE273" s="56"/>
      <c r="BF273" s="56">
        <f>0</f>
        <v>0</v>
      </c>
      <c r="BG273" s="56"/>
    </row>
    <row r="274" spans="1:59" x14ac:dyDescent="0.25">
      <c r="A274" s="28">
        <v>66</v>
      </c>
      <c r="B274" s="28"/>
      <c r="C274" s="32">
        <f t="shared" si="105"/>
        <v>14583.333333333367</v>
      </c>
      <c r="D274" s="32"/>
      <c r="E274" s="32">
        <f t="shared" ref="E274:E280" si="113">$C$4/72</f>
        <v>2083.3333333333335</v>
      </c>
      <c r="F274" s="32"/>
      <c r="G274" s="32">
        <f t="shared" si="106"/>
        <v>151.90972222222257</v>
      </c>
      <c r="H274" s="32"/>
      <c r="I274" s="32">
        <f t="shared" ref="I274:I280" si="114">E274+G274</f>
        <v>2235.2430555555561</v>
      </c>
      <c r="J274" s="32"/>
      <c r="K274" s="32">
        <f t="shared" ref="K274:K280" si="115">C274-E274</f>
        <v>12500.000000000033</v>
      </c>
      <c r="L274" s="32"/>
      <c r="M274" s="32">
        <f>0</f>
        <v>0</v>
      </c>
      <c r="N274" s="32"/>
      <c r="P274" s="38">
        <v>66</v>
      </c>
      <c r="Q274" s="38"/>
      <c r="R274" s="40">
        <f t="shared" si="107"/>
        <v>150000</v>
      </c>
      <c r="S274" s="40"/>
      <c r="T274" s="40">
        <f>0</f>
        <v>0</v>
      </c>
      <c r="U274" s="40"/>
      <c r="V274" s="40">
        <f t="shared" si="108"/>
        <v>1562.5</v>
      </c>
      <c r="W274" s="40"/>
      <c r="X274" s="40">
        <f t="shared" ref="X274:X280" si="116">T274+V274</f>
        <v>1562.5</v>
      </c>
      <c r="Y274" s="40"/>
      <c r="Z274" s="40">
        <f t="shared" ref="Z274:Z280" si="117">R274-T274</f>
        <v>150000</v>
      </c>
      <c r="AA274" s="40"/>
      <c r="AB274" s="40">
        <f>0</f>
        <v>0</v>
      </c>
      <c r="AC274" s="40"/>
      <c r="AE274" s="46">
        <v>66</v>
      </c>
      <c r="AF274" s="46"/>
      <c r="AG274" s="48">
        <f t="shared" si="109"/>
        <v>28601.537680873695</v>
      </c>
      <c r="AH274" s="48"/>
      <c r="AI274" s="48">
        <f t="shared" ref="AI274:AI280" si="118">AM274-AK274</f>
        <v>3830.5630822599242</v>
      </c>
      <c r="AJ274" s="48"/>
      <c r="AK274" s="48">
        <f t="shared" si="110"/>
        <v>297.93268417576763</v>
      </c>
      <c r="AL274" s="48"/>
      <c r="AM274" s="48">
        <f t="shared" ref="AM274:AM280" si="119">($AG$209/72)*((1+$E$4)^AE274)</f>
        <v>4128.4957664356916</v>
      </c>
      <c r="AN274" s="48"/>
      <c r="AO274" s="48">
        <f t="shared" ref="AO274:AO280" si="120">AG274-AI274</f>
        <v>24770.974598613771</v>
      </c>
      <c r="AP274" s="48"/>
      <c r="AQ274" s="48">
        <f>0</f>
        <v>0</v>
      </c>
      <c r="AR274" s="48"/>
      <c r="AT274" s="55">
        <v>66</v>
      </c>
      <c r="AU274" s="55"/>
      <c r="AV274" s="57">
        <f t="shared" si="111"/>
        <v>19961.394644346947</v>
      </c>
      <c r="AW274" s="57"/>
      <c r="AX274" s="57">
        <f t="shared" ref="AX274:AX280" si="121">BB274-AZ274</f>
        <v>2763.7456110333032</v>
      </c>
      <c r="AY274" s="57"/>
      <c r="AZ274" s="57">
        <f t="shared" si="112"/>
        <v>207.93119421194734</v>
      </c>
      <c r="BA274" s="57"/>
      <c r="BB274" s="57">
        <f t="shared" ref="BB274:BB280" si="122">$AV$209*($E$4/(1-((1+$E$4)^(-72))))</f>
        <v>2971.6768052452508</v>
      </c>
      <c r="BC274" s="57"/>
      <c r="BD274" s="57">
        <f t="shared" ref="BD274:BD280" si="123">AV274-AX274</f>
        <v>17197.649033313643</v>
      </c>
      <c r="BE274" s="57"/>
      <c r="BF274" s="57">
        <f>0</f>
        <v>0</v>
      </c>
      <c r="BG274" s="57"/>
    </row>
    <row r="275" spans="1:59" x14ac:dyDescent="0.25">
      <c r="A275" s="27">
        <v>67</v>
      </c>
      <c r="B275" s="27"/>
      <c r="C275" s="31">
        <f t="shared" ref="C275:C280" si="124">K274-M275</f>
        <v>12500.000000000033</v>
      </c>
      <c r="D275" s="31"/>
      <c r="E275" s="31">
        <f t="shared" si="113"/>
        <v>2083.3333333333335</v>
      </c>
      <c r="F275" s="31"/>
      <c r="G275" s="31">
        <f t="shared" ref="G275:G280" si="125">C275*$E$4</f>
        <v>130.20833333333366</v>
      </c>
      <c r="H275" s="31"/>
      <c r="I275" s="31">
        <f t="shared" si="114"/>
        <v>2213.541666666667</v>
      </c>
      <c r="J275" s="31"/>
      <c r="K275" s="31">
        <f t="shared" si="115"/>
        <v>10416.666666666699</v>
      </c>
      <c r="L275" s="31"/>
      <c r="M275" s="31">
        <f>0</f>
        <v>0</v>
      </c>
      <c r="N275" s="31"/>
      <c r="P275" s="37">
        <v>67</v>
      </c>
      <c r="Q275" s="37"/>
      <c r="R275" s="39">
        <f t="shared" ref="R275:R280" si="126">Z274-AB275</f>
        <v>150000</v>
      </c>
      <c r="S275" s="39"/>
      <c r="T275" s="39">
        <f>0</f>
        <v>0</v>
      </c>
      <c r="U275" s="39"/>
      <c r="V275" s="39">
        <f t="shared" ref="V275:V280" si="127">R275*$E$4</f>
        <v>1562.5</v>
      </c>
      <c r="W275" s="39"/>
      <c r="X275" s="39">
        <f t="shared" si="116"/>
        <v>1562.5</v>
      </c>
      <c r="Y275" s="39"/>
      <c r="Z275" s="39">
        <f t="shared" si="117"/>
        <v>150000</v>
      </c>
      <c r="AA275" s="39"/>
      <c r="AB275" s="39">
        <f>0</f>
        <v>0</v>
      </c>
      <c r="AC275" s="39"/>
      <c r="AE275" s="45">
        <v>67</v>
      </c>
      <c r="AF275" s="45"/>
      <c r="AG275" s="47">
        <f t="shared" ref="AG275:AG280" si="128">AO274-AQ275</f>
        <v>24770.974598613771</v>
      </c>
      <c r="AH275" s="47"/>
      <c r="AI275" s="47">
        <f t="shared" si="118"/>
        <v>3913.4699452671698</v>
      </c>
      <c r="AJ275" s="47"/>
      <c r="AK275" s="47">
        <f t="shared" ref="AK275:AK280" si="129">AG275*$E$4</f>
        <v>258.03098540222675</v>
      </c>
      <c r="AL275" s="47"/>
      <c r="AM275" s="47">
        <f t="shared" si="119"/>
        <v>4171.5009306693964</v>
      </c>
      <c r="AN275" s="47"/>
      <c r="AO275" s="47">
        <f t="shared" si="120"/>
        <v>20857.504653346601</v>
      </c>
      <c r="AP275" s="47"/>
      <c r="AQ275" s="47">
        <f>0</f>
        <v>0</v>
      </c>
      <c r="AR275" s="47"/>
      <c r="AT275" s="54">
        <v>67</v>
      </c>
      <c r="AU275" s="54"/>
      <c r="AV275" s="56">
        <f t="shared" ref="AV275:AV280" si="130">BD274-BF275</f>
        <v>17197.649033313643</v>
      </c>
      <c r="AW275" s="56"/>
      <c r="AX275" s="56">
        <f t="shared" si="121"/>
        <v>2792.5346278149004</v>
      </c>
      <c r="AY275" s="56"/>
      <c r="AZ275" s="56">
        <f t="shared" ref="AZ275:AZ280" si="131">AV275*$E$4</f>
        <v>179.14217743035044</v>
      </c>
      <c r="BA275" s="56"/>
      <c r="BB275" s="56">
        <f t="shared" si="122"/>
        <v>2971.6768052452508</v>
      </c>
      <c r="BC275" s="56"/>
      <c r="BD275" s="56">
        <f t="shared" si="123"/>
        <v>14405.114405498742</v>
      </c>
      <c r="BE275" s="56"/>
      <c r="BF275" s="56">
        <f>0</f>
        <v>0</v>
      </c>
      <c r="BG275" s="56"/>
    </row>
    <row r="276" spans="1:59" x14ac:dyDescent="0.25">
      <c r="A276" s="28">
        <v>68</v>
      </c>
      <c r="B276" s="28"/>
      <c r="C276" s="32">
        <f t="shared" si="124"/>
        <v>10416.666666666699</v>
      </c>
      <c r="D276" s="32"/>
      <c r="E276" s="32">
        <f t="shared" si="113"/>
        <v>2083.3333333333335</v>
      </c>
      <c r="F276" s="32"/>
      <c r="G276" s="32">
        <f t="shared" si="125"/>
        <v>108.50694444444477</v>
      </c>
      <c r="H276" s="32"/>
      <c r="I276" s="32">
        <f t="shared" si="114"/>
        <v>2191.8402777777783</v>
      </c>
      <c r="J276" s="32"/>
      <c r="K276" s="32">
        <f t="shared" si="115"/>
        <v>8333.3333333333649</v>
      </c>
      <c r="L276" s="32"/>
      <c r="M276" s="32">
        <f>0</f>
        <v>0</v>
      </c>
      <c r="N276" s="32"/>
      <c r="P276" s="38">
        <v>68</v>
      </c>
      <c r="Q276" s="38"/>
      <c r="R276" s="40">
        <f t="shared" si="126"/>
        <v>150000</v>
      </c>
      <c r="S276" s="40"/>
      <c r="T276" s="40">
        <f>0</f>
        <v>0</v>
      </c>
      <c r="U276" s="40"/>
      <c r="V276" s="40">
        <f t="shared" si="127"/>
        <v>1562.5</v>
      </c>
      <c r="W276" s="40"/>
      <c r="X276" s="40">
        <f t="shared" si="116"/>
        <v>1562.5</v>
      </c>
      <c r="Y276" s="40"/>
      <c r="Z276" s="40">
        <f t="shared" si="117"/>
        <v>150000</v>
      </c>
      <c r="AA276" s="40"/>
      <c r="AB276" s="40">
        <f>0</f>
        <v>0</v>
      </c>
      <c r="AC276" s="40"/>
      <c r="AE276" s="46">
        <v>68</v>
      </c>
      <c r="AF276" s="46"/>
      <c r="AG276" s="48">
        <f t="shared" si="128"/>
        <v>20857.504653346601</v>
      </c>
      <c r="AH276" s="48"/>
      <c r="AI276" s="48">
        <f t="shared" si="118"/>
        <v>3997.6883918915091</v>
      </c>
      <c r="AJ276" s="48"/>
      <c r="AK276" s="48">
        <f t="shared" si="129"/>
        <v>217.26567347236042</v>
      </c>
      <c r="AL276" s="48"/>
      <c r="AM276" s="48">
        <f t="shared" si="119"/>
        <v>4214.9540653638696</v>
      </c>
      <c r="AN276" s="48"/>
      <c r="AO276" s="48">
        <f t="shared" si="120"/>
        <v>16859.816261455093</v>
      </c>
      <c r="AP276" s="48"/>
      <c r="AQ276" s="48">
        <f>0</f>
        <v>0</v>
      </c>
      <c r="AR276" s="48"/>
      <c r="AT276" s="55">
        <v>68</v>
      </c>
      <c r="AU276" s="55"/>
      <c r="AV276" s="57">
        <f t="shared" si="130"/>
        <v>14405.114405498742</v>
      </c>
      <c r="AW276" s="57"/>
      <c r="AX276" s="57">
        <f t="shared" si="121"/>
        <v>2821.6235301879724</v>
      </c>
      <c r="AY276" s="57"/>
      <c r="AZ276" s="57">
        <f t="shared" si="131"/>
        <v>150.05327505727854</v>
      </c>
      <c r="BA276" s="57"/>
      <c r="BB276" s="57">
        <f t="shared" si="122"/>
        <v>2971.6768052452508</v>
      </c>
      <c r="BC276" s="57"/>
      <c r="BD276" s="57">
        <f t="shared" si="123"/>
        <v>11583.49087531077</v>
      </c>
      <c r="BE276" s="57"/>
      <c r="BF276" s="57">
        <f>0</f>
        <v>0</v>
      </c>
      <c r="BG276" s="57"/>
    </row>
    <row r="277" spans="1:59" x14ac:dyDescent="0.25">
      <c r="A277" s="27">
        <v>69</v>
      </c>
      <c r="B277" s="27"/>
      <c r="C277" s="31">
        <f t="shared" si="124"/>
        <v>8333.3333333333649</v>
      </c>
      <c r="D277" s="31"/>
      <c r="E277" s="31">
        <f t="shared" si="113"/>
        <v>2083.3333333333335</v>
      </c>
      <c r="F277" s="31"/>
      <c r="G277" s="31">
        <f t="shared" si="125"/>
        <v>86.805555555555884</v>
      </c>
      <c r="H277" s="31"/>
      <c r="I277" s="31">
        <f t="shared" si="114"/>
        <v>2170.1388888888896</v>
      </c>
      <c r="J277" s="31"/>
      <c r="K277" s="31">
        <f t="shared" si="115"/>
        <v>6250.0000000000309</v>
      </c>
      <c r="L277" s="31"/>
      <c r="M277" s="31">
        <f>0</f>
        <v>0</v>
      </c>
      <c r="N277" s="31"/>
      <c r="P277" s="37">
        <v>69</v>
      </c>
      <c r="Q277" s="37"/>
      <c r="R277" s="39">
        <f t="shared" si="126"/>
        <v>150000</v>
      </c>
      <c r="S277" s="39"/>
      <c r="T277" s="39">
        <f>0</f>
        <v>0</v>
      </c>
      <c r="U277" s="39"/>
      <c r="V277" s="39">
        <f t="shared" si="127"/>
        <v>1562.5</v>
      </c>
      <c r="W277" s="39"/>
      <c r="X277" s="39">
        <f t="shared" si="116"/>
        <v>1562.5</v>
      </c>
      <c r="Y277" s="39"/>
      <c r="Z277" s="39">
        <f t="shared" si="117"/>
        <v>150000</v>
      </c>
      <c r="AA277" s="39"/>
      <c r="AB277" s="39">
        <f>0</f>
        <v>0</v>
      </c>
      <c r="AC277" s="39"/>
      <c r="AE277" s="45">
        <v>69</v>
      </c>
      <c r="AF277" s="45"/>
      <c r="AG277" s="47">
        <f t="shared" si="128"/>
        <v>16859.816261455093</v>
      </c>
      <c r="AH277" s="47"/>
      <c r="AI277" s="47">
        <f t="shared" si="118"/>
        <v>4083.2367508212537</v>
      </c>
      <c r="AJ277" s="47"/>
      <c r="AK277" s="47">
        <f t="shared" si="129"/>
        <v>175.62308605682387</v>
      </c>
      <c r="AL277" s="47"/>
      <c r="AM277" s="47">
        <f t="shared" si="119"/>
        <v>4258.8598368780777</v>
      </c>
      <c r="AN277" s="47"/>
      <c r="AO277" s="47">
        <f t="shared" si="120"/>
        <v>12776.579510633839</v>
      </c>
      <c r="AP277" s="47"/>
      <c r="AQ277" s="47">
        <f>0</f>
        <v>0</v>
      </c>
      <c r="AR277" s="47"/>
      <c r="AT277" s="54">
        <v>69</v>
      </c>
      <c r="AU277" s="54"/>
      <c r="AV277" s="56">
        <f t="shared" si="130"/>
        <v>11583.49087531077</v>
      </c>
      <c r="AW277" s="56"/>
      <c r="AX277" s="56">
        <f t="shared" si="121"/>
        <v>2851.0154419607634</v>
      </c>
      <c r="AY277" s="56"/>
      <c r="AZ277" s="56">
        <f t="shared" si="131"/>
        <v>120.66136328448718</v>
      </c>
      <c r="BA277" s="56"/>
      <c r="BB277" s="56">
        <f t="shared" si="122"/>
        <v>2971.6768052452508</v>
      </c>
      <c r="BC277" s="56"/>
      <c r="BD277" s="56">
        <f t="shared" si="123"/>
        <v>8732.4754333500059</v>
      </c>
      <c r="BE277" s="56"/>
      <c r="BF277" s="56">
        <f>0</f>
        <v>0</v>
      </c>
      <c r="BG277" s="56"/>
    </row>
    <row r="278" spans="1:59" x14ac:dyDescent="0.25">
      <c r="A278" s="28">
        <v>70</v>
      </c>
      <c r="B278" s="28"/>
      <c r="C278" s="32">
        <f t="shared" si="124"/>
        <v>6250.0000000000309</v>
      </c>
      <c r="D278" s="32"/>
      <c r="E278" s="32">
        <f t="shared" si="113"/>
        <v>2083.3333333333335</v>
      </c>
      <c r="F278" s="32"/>
      <c r="G278" s="32">
        <f t="shared" si="125"/>
        <v>65.104166666666984</v>
      </c>
      <c r="H278" s="32"/>
      <c r="I278" s="32">
        <f t="shared" si="114"/>
        <v>2148.4375000000005</v>
      </c>
      <c r="J278" s="32"/>
      <c r="K278" s="32">
        <f t="shared" si="115"/>
        <v>4166.666666666697</v>
      </c>
      <c r="L278" s="32"/>
      <c r="M278" s="32">
        <f>0</f>
        <v>0</v>
      </c>
      <c r="N278" s="32"/>
      <c r="P278" s="38">
        <v>70</v>
      </c>
      <c r="Q278" s="38"/>
      <c r="R278" s="40">
        <f t="shared" si="126"/>
        <v>150000</v>
      </c>
      <c r="S278" s="40"/>
      <c r="T278" s="40">
        <f>0</f>
        <v>0</v>
      </c>
      <c r="U278" s="40"/>
      <c r="V278" s="40">
        <f t="shared" si="127"/>
        <v>1562.5</v>
      </c>
      <c r="W278" s="40"/>
      <c r="X278" s="40">
        <f t="shared" si="116"/>
        <v>1562.5</v>
      </c>
      <c r="Y278" s="40"/>
      <c r="Z278" s="40">
        <f t="shared" si="117"/>
        <v>150000</v>
      </c>
      <c r="AA278" s="40"/>
      <c r="AB278" s="40">
        <f>0</f>
        <v>0</v>
      </c>
      <c r="AC278" s="40"/>
      <c r="AE278" s="46">
        <v>70</v>
      </c>
      <c r="AF278" s="46"/>
      <c r="AG278" s="48">
        <f t="shared" si="128"/>
        <v>12776.579510633839</v>
      </c>
      <c r="AH278" s="48"/>
      <c r="AI278" s="48">
        <f t="shared" si="118"/>
        <v>4170.1335902764549</v>
      </c>
      <c r="AJ278" s="48"/>
      <c r="AK278" s="48">
        <f t="shared" si="129"/>
        <v>133.08936990243581</v>
      </c>
      <c r="AL278" s="48"/>
      <c r="AM278" s="48">
        <f t="shared" si="119"/>
        <v>4303.2229601788904</v>
      </c>
      <c r="AN278" s="48"/>
      <c r="AO278" s="48">
        <f t="shared" si="120"/>
        <v>8606.4459203573842</v>
      </c>
      <c r="AP278" s="48"/>
      <c r="AQ278" s="48">
        <f>0</f>
        <v>0</v>
      </c>
      <c r="AR278" s="48"/>
      <c r="AT278" s="55">
        <v>70</v>
      </c>
      <c r="AU278" s="55"/>
      <c r="AV278" s="57">
        <f t="shared" si="130"/>
        <v>8732.4754333500059</v>
      </c>
      <c r="AW278" s="57"/>
      <c r="AX278" s="57">
        <f t="shared" si="121"/>
        <v>2880.7135194811881</v>
      </c>
      <c r="AY278" s="57"/>
      <c r="AZ278" s="57">
        <f t="shared" si="131"/>
        <v>90.963285764062562</v>
      </c>
      <c r="BA278" s="57"/>
      <c r="BB278" s="57">
        <f t="shared" si="122"/>
        <v>2971.6768052452508</v>
      </c>
      <c r="BC278" s="57"/>
      <c r="BD278" s="57">
        <f t="shared" si="123"/>
        <v>5851.7619138688178</v>
      </c>
      <c r="BE278" s="57"/>
      <c r="BF278" s="57">
        <f>0</f>
        <v>0</v>
      </c>
      <c r="BG278" s="57"/>
    </row>
    <row r="279" spans="1:59" x14ac:dyDescent="0.25">
      <c r="A279" s="27">
        <v>71</v>
      </c>
      <c r="B279" s="27"/>
      <c r="C279" s="31">
        <f t="shared" si="124"/>
        <v>4166.666666666697</v>
      </c>
      <c r="D279" s="31"/>
      <c r="E279" s="31">
        <f t="shared" si="113"/>
        <v>2083.3333333333335</v>
      </c>
      <c r="F279" s="31"/>
      <c r="G279" s="31">
        <f t="shared" si="125"/>
        <v>43.402777777778091</v>
      </c>
      <c r="H279" s="31"/>
      <c r="I279" s="31">
        <f t="shared" si="114"/>
        <v>2126.7361111111118</v>
      </c>
      <c r="J279" s="31"/>
      <c r="K279" s="31">
        <f t="shared" si="115"/>
        <v>2083.3333333333635</v>
      </c>
      <c r="L279" s="31"/>
      <c r="M279" s="31">
        <f>0</f>
        <v>0</v>
      </c>
      <c r="N279" s="31"/>
      <c r="P279" s="37">
        <v>71</v>
      </c>
      <c r="Q279" s="37"/>
      <c r="R279" s="39">
        <f t="shared" si="126"/>
        <v>150000</v>
      </c>
      <c r="S279" s="39"/>
      <c r="T279" s="39">
        <f>0</f>
        <v>0</v>
      </c>
      <c r="U279" s="39"/>
      <c r="V279" s="39">
        <f t="shared" si="127"/>
        <v>1562.5</v>
      </c>
      <c r="W279" s="39"/>
      <c r="X279" s="39">
        <f t="shared" si="116"/>
        <v>1562.5</v>
      </c>
      <c r="Y279" s="39"/>
      <c r="Z279" s="39">
        <f t="shared" si="117"/>
        <v>150000</v>
      </c>
      <c r="AA279" s="39"/>
      <c r="AB279" s="39">
        <f>0</f>
        <v>0</v>
      </c>
      <c r="AC279" s="39"/>
      <c r="AE279" s="45">
        <v>71</v>
      </c>
      <c r="AF279" s="45"/>
      <c r="AG279" s="47">
        <f t="shared" si="128"/>
        <v>8606.4459203573842</v>
      </c>
      <c r="AH279" s="47"/>
      <c r="AI279" s="47">
        <f t="shared" si="118"/>
        <v>4258.3977210103649</v>
      </c>
      <c r="AJ279" s="47"/>
      <c r="AK279" s="47">
        <f t="shared" si="129"/>
        <v>89.650478337056086</v>
      </c>
      <c r="AL279" s="47"/>
      <c r="AM279" s="47">
        <f t="shared" si="119"/>
        <v>4348.0481993474214</v>
      </c>
      <c r="AN279" s="47"/>
      <c r="AO279" s="47">
        <f t="shared" si="120"/>
        <v>4348.0481993470194</v>
      </c>
      <c r="AP279" s="47"/>
      <c r="AQ279" s="47">
        <f>0</f>
        <v>0</v>
      </c>
      <c r="AR279" s="47"/>
      <c r="AT279" s="54">
        <v>71</v>
      </c>
      <c r="AU279" s="54"/>
      <c r="AV279" s="56">
        <f t="shared" si="130"/>
        <v>5851.7619138688178</v>
      </c>
      <c r="AW279" s="56"/>
      <c r="AX279" s="56">
        <f t="shared" si="121"/>
        <v>2910.7209519757839</v>
      </c>
      <c r="AY279" s="56"/>
      <c r="AZ279" s="56">
        <f t="shared" si="131"/>
        <v>60.95585326946685</v>
      </c>
      <c r="BA279" s="56"/>
      <c r="BB279" s="56">
        <f t="shared" si="122"/>
        <v>2971.6768052452508</v>
      </c>
      <c r="BC279" s="56"/>
      <c r="BD279" s="56">
        <f t="shared" si="123"/>
        <v>2941.0409618930339</v>
      </c>
      <c r="BE279" s="56"/>
      <c r="BF279" s="56">
        <f>0</f>
        <v>0</v>
      </c>
      <c r="BG279" s="56"/>
    </row>
    <row r="280" spans="1:59" x14ac:dyDescent="0.25">
      <c r="A280" s="28">
        <v>72</v>
      </c>
      <c r="B280" s="28"/>
      <c r="C280" s="32">
        <f t="shared" si="124"/>
        <v>2083.3333333333635</v>
      </c>
      <c r="D280" s="32"/>
      <c r="E280" s="32">
        <f t="shared" si="113"/>
        <v>2083.3333333333335</v>
      </c>
      <c r="F280" s="32"/>
      <c r="G280" s="32">
        <f t="shared" si="125"/>
        <v>21.701388888889202</v>
      </c>
      <c r="H280" s="32"/>
      <c r="I280" s="32">
        <f t="shared" si="114"/>
        <v>2105.0347222222226</v>
      </c>
      <c r="J280" s="32"/>
      <c r="K280" s="32">
        <f t="shared" si="115"/>
        <v>3.0013325158506632E-11</v>
      </c>
      <c r="L280" s="32"/>
      <c r="M280" s="32">
        <f>0</f>
        <v>0</v>
      </c>
      <c r="N280" s="32"/>
      <c r="P280" s="38">
        <v>72</v>
      </c>
      <c r="Q280" s="38"/>
      <c r="R280" s="40">
        <f t="shared" si="126"/>
        <v>150000</v>
      </c>
      <c r="S280" s="40"/>
      <c r="T280" s="40">
        <f>C4</f>
        <v>150000</v>
      </c>
      <c r="U280" s="40"/>
      <c r="V280" s="40">
        <f t="shared" si="127"/>
        <v>1562.5</v>
      </c>
      <c r="W280" s="40"/>
      <c r="X280" s="40">
        <f t="shared" si="116"/>
        <v>151562.5</v>
      </c>
      <c r="Y280" s="40"/>
      <c r="Z280" s="40">
        <f t="shared" si="117"/>
        <v>0</v>
      </c>
      <c r="AA280" s="40"/>
      <c r="AB280" s="40">
        <f>0</f>
        <v>0</v>
      </c>
      <c r="AC280" s="40"/>
      <c r="AE280" s="46">
        <v>72</v>
      </c>
      <c r="AF280" s="46"/>
      <c r="AG280" s="48">
        <f t="shared" si="128"/>
        <v>4348.0481993470194</v>
      </c>
      <c r="AH280" s="48"/>
      <c r="AI280" s="48">
        <f t="shared" si="118"/>
        <v>4348.048199347425</v>
      </c>
      <c r="AJ280" s="48"/>
      <c r="AK280" s="48">
        <f t="shared" si="129"/>
        <v>45.292168743198118</v>
      </c>
      <c r="AL280" s="48"/>
      <c r="AM280" s="48">
        <f t="shared" si="119"/>
        <v>4393.3403680906231</v>
      </c>
      <c r="AN280" s="48"/>
      <c r="AO280" s="48">
        <f t="shared" si="120"/>
        <v>-4.0563463699072599E-10</v>
      </c>
      <c r="AP280" s="48"/>
      <c r="AQ280" s="48">
        <f>0</f>
        <v>0</v>
      </c>
      <c r="AR280" s="48"/>
      <c r="AT280" s="55">
        <v>72</v>
      </c>
      <c r="AU280" s="55"/>
      <c r="AV280" s="57">
        <f t="shared" si="130"/>
        <v>2941.0409618930339</v>
      </c>
      <c r="AW280" s="57"/>
      <c r="AX280" s="57">
        <f t="shared" si="121"/>
        <v>2941.0409618921985</v>
      </c>
      <c r="AY280" s="57"/>
      <c r="AZ280" s="57">
        <f t="shared" si="131"/>
        <v>30.635843353052437</v>
      </c>
      <c r="BA280" s="57"/>
      <c r="BB280" s="57">
        <f t="shared" si="122"/>
        <v>2971.6768052452508</v>
      </c>
      <c r="BC280" s="57"/>
      <c r="BD280" s="57">
        <f t="shared" si="123"/>
        <v>8.3537088357843459E-10</v>
      </c>
      <c r="BE280" s="57"/>
      <c r="BF280" s="57">
        <f>0</f>
        <v>0</v>
      </c>
      <c r="BG280" s="57"/>
    </row>
    <row r="281" spans="1:59" ht="15.75" x14ac:dyDescent="0.3">
      <c r="A281" s="34" t="s">
        <v>38</v>
      </c>
      <c r="B281" s="34"/>
      <c r="C281" s="34"/>
      <c r="D281" s="34"/>
      <c r="E281" s="34"/>
      <c r="F281" s="34"/>
      <c r="G281" s="34"/>
      <c r="H281" s="34"/>
      <c r="I281" s="33">
        <f>SUM(I209:J280)</f>
        <v>207031.24999999997</v>
      </c>
      <c r="J281" s="27"/>
      <c r="K281" s="27"/>
      <c r="L281" s="27"/>
      <c r="M281" s="27"/>
      <c r="N281" s="27"/>
      <c r="P281" s="42" t="s">
        <v>38</v>
      </c>
      <c r="Q281" s="42"/>
      <c r="R281" s="42"/>
      <c r="S281" s="42"/>
      <c r="T281" s="42"/>
      <c r="U281" s="42"/>
      <c r="V281" s="42"/>
      <c r="W281" s="42"/>
      <c r="X281" s="41">
        <f>SUM(X209:Y280)</f>
        <v>262500</v>
      </c>
      <c r="Y281" s="37"/>
      <c r="Z281" s="37"/>
      <c r="AA281" s="37"/>
      <c r="AB281" s="37"/>
      <c r="AC281" s="37"/>
      <c r="AE281" s="51" t="s">
        <v>38</v>
      </c>
      <c r="AF281" s="51"/>
      <c r="AG281" s="51"/>
      <c r="AH281" s="51"/>
      <c r="AI281" s="51"/>
      <c r="AJ281" s="51"/>
      <c r="AK281" s="51"/>
      <c r="AL281" s="51"/>
      <c r="AM281" s="49">
        <f>SUM(AM209:AN280)</f>
        <v>224070.68237145618</v>
      </c>
      <c r="AN281" s="45"/>
      <c r="AO281" s="45"/>
      <c r="AP281" s="45"/>
      <c r="AQ281" s="47"/>
      <c r="AR281" s="47"/>
      <c r="AT281" s="59" t="s">
        <v>38</v>
      </c>
      <c r="AU281" s="59"/>
      <c r="AV281" s="59"/>
      <c r="AW281" s="59"/>
      <c r="AX281" s="59"/>
      <c r="AY281" s="59"/>
      <c r="AZ281" s="59"/>
      <c r="BA281" s="59"/>
      <c r="BB281" s="58">
        <f>SUM(BB209:BC280)</f>
        <v>213960.72997765819</v>
      </c>
      <c r="BC281" s="54"/>
      <c r="BD281" s="54"/>
      <c r="BE281" s="54"/>
      <c r="BF281" s="54"/>
      <c r="BG281" s="54"/>
    </row>
    <row r="282" spans="1:59" x14ac:dyDescent="0.25">
      <c r="AQ282" s="72"/>
      <c r="AR282" s="72"/>
    </row>
    <row r="283" spans="1:59" x14ac:dyDescent="0.25">
      <c r="AQ283" s="72"/>
      <c r="AR283" s="72"/>
    </row>
    <row r="284" spans="1:59" x14ac:dyDescent="0.25">
      <c r="AQ284" s="72"/>
      <c r="AR284" s="72"/>
    </row>
    <row r="285" spans="1:59" x14ac:dyDescent="0.25">
      <c r="AQ285" s="72"/>
      <c r="AR285" s="72"/>
    </row>
    <row r="286" spans="1:59" x14ac:dyDescent="0.25">
      <c r="AQ286" s="72"/>
      <c r="AR286" s="72"/>
    </row>
    <row r="287" spans="1:59" x14ac:dyDescent="0.25">
      <c r="AQ287" s="72"/>
      <c r="AR287" s="72"/>
    </row>
    <row r="288" spans="1:59" x14ac:dyDescent="0.25">
      <c r="AQ288" s="72"/>
      <c r="AR288" s="72"/>
    </row>
    <row r="289" spans="43:44" x14ac:dyDescent="0.25">
      <c r="AQ289" s="72"/>
      <c r="AR289" s="72"/>
    </row>
    <row r="290" spans="43:44" x14ac:dyDescent="0.25">
      <c r="AQ290" s="72"/>
      <c r="AR290" s="72"/>
    </row>
    <row r="291" spans="43:44" x14ac:dyDescent="0.25">
      <c r="AQ291" s="72"/>
      <c r="AR291" s="72"/>
    </row>
    <row r="292" spans="43:44" x14ac:dyDescent="0.25">
      <c r="AQ292" s="72"/>
      <c r="AR292" s="72"/>
    </row>
  </sheetData>
  <mergeCells count="7350">
    <mergeCell ref="BF279:BG279"/>
    <mergeCell ref="BF280:BG280"/>
    <mergeCell ref="BD281:BG281"/>
    <mergeCell ref="AT207:BG207"/>
    <mergeCell ref="BF208:BG208"/>
    <mergeCell ref="BF273:BG273"/>
    <mergeCell ref="BF274:BG274"/>
    <mergeCell ref="BF275:BG275"/>
    <mergeCell ref="BF276:BG276"/>
    <mergeCell ref="BF277:BG277"/>
    <mergeCell ref="BF278:BG278"/>
    <mergeCell ref="BF267:BG267"/>
    <mergeCell ref="BF268:BG268"/>
    <mergeCell ref="BF269:BG269"/>
    <mergeCell ref="BF270:BG270"/>
    <mergeCell ref="BF271:BG271"/>
    <mergeCell ref="BF272:BG272"/>
    <mergeCell ref="BF261:BG261"/>
    <mergeCell ref="BF262:BG262"/>
    <mergeCell ref="BF263:BG263"/>
    <mergeCell ref="BF264:BG264"/>
    <mergeCell ref="BF265:BG265"/>
    <mergeCell ref="BF266:BG266"/>
    <mergeCell ref="BF255:BG255"/>
    <mergeCell ref="BF256:BG256"/>
    <mergeCell ref="BF257:BG257"/>
    <mergeCell ref="BF258:BG258"/>
    <mergeCell ref="BF259:BG259"/>
    <mergeCell ref="BF260:BG260"/>
    <mergeCell ref="BF249:BG249"/>
    <mergeCell ref="BF250:BG250"/>
    <mergeCell ref="BF251:BG251"/>
    <mergeCell ref="BF252:BG252"/>
    <mergeCell ref="BF253:BG253"/>
    <mergeCell ref="BF254:BG254"/>
    <mergeCell ref="BF243:BG243"/>
    <mergeCell ref="BF244:BG244"/>
    <mergeCell ref="BF245:BG245"/>
    <mergeCell ref="BF246:BG246"/>
    <mergeCell ref="BF247:BG247"/>
    <mergeCell ref="BF248:BG248"/>
    <mergeCell ref="BF237:BG237"/>
    <mergeCell ref="BF238:BG238"/>
    <mergeCell ref="BF239:BG239"/>
    <mergeCell ref="BF240:BG240"/>
    <mergeCell ref="BF241:BG241"/>
    <mergeCell ref="BF242:BG242"/>
    <mergeCell ref="BF231:BG231"/>
    <mergeCell ref="BF232:BG232"/>
    <mergeCell ref="BF233:BG233"/>
    <mergeCell ref="BF234:BG234"/>
    <mergeCell ref="BF235:BG235"/>
    <mergeCell ref="BF236:BG236"/>
    <mergeCell ref="BF225:BG225"/>
    <mergeCell ref="BF226:BG226"/>
    <mergeCell ref="BF227:BG227"/>
    <mergeCell ref="BF228:BG228"/>
    <mergeCell ref="BF229:BG229"/>
    <mergeCell ref="BF230:BG230"/>
    <mergeCell ref="BF219:BG219"/>
    <mergeCell ref="BF220:BG220"/>
    <mergeCell ref="BF221:BG221"/>
    <mergeCell ref="BF222:BG222"/>
    <mergeCell ref="BF223:BG223"/>
    <mergeCell ref="BF224:BG224"/>
    <mergeCell ref="BF213:BG213"/>
    <mergeCell ref="BF214:BG214"/>
    <mergeCell ref="BF215:BG215"/>
    <mergeCell ref="BF216:BG216"/>
    <mergeCell ref="BF217:BG217"/>
    <mergeCell ref="BF218:BG218"/>
    <mergeCell ref="BF203:BG203"/>
    <mergeCell ref="BF204:BG204"/>
    <mergeCell ref="BF209:BG209"/>
    <mergeCell ref="BF210:BG210"/>
    <mergeCell ref="BF211:BG211"/>
    <mergeCell ref="BF212:BG212"/>
    <mergeCell ref="BF197:BG197"/>
    <mergeCell ref="BF198:BG198"/>
    <mergeCell ref="BF199:BG199"/>
    <mergeCell ref="BF200:BG200"/>
    <mergeCell ref="BF201:BG201"/>
    <mergeCell ref="BF202:BG202"/>
    <mergeCell ref="BF191:BG191"/>
    <mergeCell ref="BF192:BG192"/>
    <mergeCell ref="BF193:BG193"/>
    <mergeCell ref="BF194:BG194"/>
    <mergeCell ref="BF195:BG195"/>
    <mergeCell ref="BF196:BG196"/>
    <mergeCell ref="BF185:BG185"/>
    <mergeCell ref="BF186:BG186"/>
    <mergeCell ref="BF187:BG187"/>
    <mergeCell ref="BF188:BG188"/>
    <mergeCell ref="BF189:BG189"/>
    <mergeCell ref="BF190:BG190"/>
    <mergeCell ref="BF179:BG179"/>
    <mergeCell ref="BF180:BG180"/>
    <mergeCell ref="BF181:BG181"/>
    <mergeCell ref="BF182:BG182"/>
    <mergeCell ref="BF183:BG183"/>
    <mergeCell ref="BF184:BG184"/>
    <mergeCell ref="BF173:BG173"/>
    <mergeCell ref="BF174:BG174"/>
    <mergeCell ref="BF175:BG175"/>
    <mergeCell ref="BF176:BG176"/>
    <mergeCell ref="BF177:BG177"/>
    <mergeCell ref="BF178:BG178"/>
    <mergeCell ref="BF167:BG167"/>
    <mergeCell ref="BF168:BG168"/>
    <mergeCell ref="BF169:BG169"/>
    <mergeCell ref="BF170:BG170"/>
    <mergeCell ref="BF171:BG171"/>
    <mergeCell ref="BF172:BG172"/>
    <mergeCell ref="BF161:BG161"/>
    <mergeCell ref="BF162:BG162"/>
    <mergeCell ref="BF163:BG163"/>
    <mergeCell ref="BF164:BG164"/>
    <mergeCell ref="BF165:BG165"/>
    <mergeCell ref="BF166:BG166"/>
    <mergeCell ref="BF155:BG155"/>
    <mergeCell ref="BF156:BG156"/>
    <mergeCell ref="BF157:BG157"/>
    <mergeCell ref="BF158:BG158"/>
    <mergeCell ref="BF159:BG159"/>
    <mergeCell ref="BF160:BG160"/>
    <mergeCell ref="BF149:BG149"/>
    <mergeCell ref="BF150:BG150"/>
    <mergeCell ref="BF151:BG151"/>
    <mergeCell ref="BF152:BG152"/>
    <mergeCell ref="BF153:BG153"/>
    <mergeCell ref="BF154:BG154"/>
    <mergeCell ref="AT143:BG143"/>
    <mergeCell ref="BF144:BG144"/>
    <mergeCell ref="BF145:BG145"/>
    <mergeCell ref="BF146:BG146"/>
    <mergeCell ref="BF147:BG147"/>
    <mergeCell ref="BF148:BG148"/>
    <mergeCell ref="BF135:BG135"/>
    <mergeCell ref="BF136:BG136"/>
    <mergeCell ref="BF137:BG137"/>
    <mergeCell ref="BF138:BG138"/>
    <mergeCell ref="BF139:BG139"/>
    <mergeCell ref="BF140:BG140"/>
    <mergeCell ref="AT152:AU152"/>
    <mergeCell ref="AV152:AW152"/>
    <mergeCell ref="AX152:AY152"/>
    <mergeCell ref="AZ152:BA152"/>
    <mergeCell ref="BB152:BC152"/>
    <mergeCell ref="BD152:BE152"/>
    <mergeCell ref="AT151:AU151"/>
    <mergeCell ref="AV151:AW151"/>
    <mergeCell ref="AX151:AY151"/>
    <mergeCell ref="AZ151:BA151"/>
    <mergeCell ref="BB151:BC151"/>
    <mergeCell ref="BD151:BE151"/>
    <mergeCell ref="AT150:AU150"/>
    <mergeCell ref="AV150:AW150"/>
    <mergeCell ref="BF129:BG129"/>
    <mergeCell ref="BF130:BG130"/>
    <mergeCell ref="BF131:BG131"/>
    <mergeCell ref="BF132:BG132"/>
    <mergeCell ref="BF133:BG133"/>
    <mergeCell ref="BF134:BG134"/>
    <mergeCell ref="BF123:BG123"/>
    <mergeCell ref="BF124:BG124"/>
    <mergeCell ref="BF125:BG125"/>
    <mergeCell ref="BF126:BG126"/>
    <mergeCell ref="BF127:BG127"/>
    <mergeCell ref="BF128:BG128"/>
    <mergeCell ref="BF117:BG117"/>
    <mergeCell ref="BF118:BG118"/>
    <mergeCell ref="BF119:BG119"/>
    <mergeCell ref="BF120:BG120"/>
    <mergeCell ref="BF121:BG121"/>
    <mergeCell ref="BF122:BG122"/>
    <mergeCell ref="BF111:BG111"/>
    <mergeCell ref="BF112:BG112"/>
    <mergeCell ref="BF113:BG113"/>
    <mergeCell ref="BF114:BG114"/>
    <mergeCell ref="BF115:BG115"/>
    <mergeCell ref="BF116:BG116"/>
    <mergeCell ref="BF105:BG105"/>
    <mergeCell ref="BF106:BG106"/>
    <mergeCell ref="BF107:BG107"/>
    <mergeCell ref="BF108:BG108"/>
    <mergeCell ref="BF109:BG109"/>
    <mergeCell ref="BF110:BG110"/>
    <mergeCell ref="BF99:BG99"/>
    <mergeCell ref="BF100:BG100"/>
    <mergeCell ref="BF101:BG101"/>
    <mergeCell ref="BF102:BG102"/>
    <mergeCell ref="BF103:BG103"/>
    <mergeCell ref="BF104:BG104"/>
    <mergeCell ref="BF93:BG93"/>
    <mergeCell ref="BF94:BG94"/>
    <mergeCell ref="BF95:BG95"/>
    <mergeCell ref="BF96:BG96"/>
    <mergeCell ref="BF97:BG97"/>
    <mergeCell ref="BF98:BG98"/>
    <mergeCell ref="BF88:BG88"/>
    <mergeCell ref="BE89:BG89"/>
    <mergeCell ref="AT91:BG91"/>
    <mergeCell ref="BE49:BG49"/>
    <mergeCell ref="AT51:BG51"/>
    <mergeCell ref="BF92:BG92"/>
    <mergeCell ref="BF82:BG82"/>
    <mergeCell ref="BF83:BG83"/>
    <mergeCell ref="BF84:BG84"/>
    <mergeCell ref="BF85:BG85"/>
    <mergeCell ref="BF86:BG86"/>
    <mergeCell ref="BF87:BG87"/>
    <mergeCell ref="BF76:BG76"/>
    <mergeCell ref="BF77:BG77"/>
    <mergeCell ref="BF78:BG78"/>
    <mergeCell ref="BF79:BG79"/>
    <mergeCell ref="BF80:BG80"/>
    <mergeCell ref="BF81:BG81"/>
    <mergeCell ref="BF70:BG70"/>
    <mergeCell ref="BF71:BG71"/>
    <mergeCell ref="BF72:BG72"/>
    <mergeCell ref="BF73:BG73"/>
    <mergeCell ref="BF74:BG74"/>
    <mergeCell ref="BF75:BG75"/>
    <mergeCell ref="BF64:BG64"/>
    <mergeCell ref="BF65:BG65"/>
    <mergeCell ref="BF66:BG66"/>
    <mergeCell ref="BF67:BG67"/>
    <mergeCell ref="BF68:BG68"/>
    <mergeCell ref="BF69:BG69"/>
    <mergeCell ref="BF58:BG58"/>
    <mergeCell ref="BF59:BG59"/>
    <mergeCell ref="BF60:BG60"/>
    <mergeCell ref="BF61:BG61"/>
    <mergeCell ref="BF62:BG62"/>
    <mergeCell ref="BF63:BG63"/>
    <mergeCell ref="BF52:BG52"/>
    <mergeCell ref="BF53:BG53"/>
    <mergeCell ref="BF54:BG54"/>
    <mergeCell ref="BF55:BG55"/>
    <mergeCell ref="BF56:BG56"/>
    <mergeCell ref="BF57:BG57"/>
    <mergeCell ref="BF43:BG43"/>
    <mergeCell ref="BF44:BG44"/>
    <mergeCell ref="BF45:BG45"/>
    <mergeCell ref="BF46:BG46"/>
    <mergeCell ref="BF47:BG47"/>
    <mergeCell ref="BF48:BG48"/>
    <mergeCell ref="BF37:BG37"/>
    <mergeCell ref="BF38:BG38"/>
    <mergeCell ref="BF39:BG39"/>
    <mergeCell ref="BF40:BG40"/>
    <mergeCell ref="BF41:BG41"/>
    <mergeCell ref="BF42:BG42"/>
    <mergeCell ref="BF32:BG32"/>
    <mergeCell ref="BF33:BG33"/>
    <mergeCell ref="BF34:BG34"/>
    <mergeCell ref="BF35:BG35"/>
    <mergeCell ref="BF36:BG36"/>
    <mergeCell ref="AT23:BG23"/>
    <mergeCell ref="BF26:BG26"/>
    <mergeCell ref="BF27:BG27"/>
    <mergeCell ref="BF28:BG28"/>
    <mergeCell ref="BF29:BG29"/>
    <mergeCell ref="BF30:BG30"/>
    <mergeCell ref="BF31:BG31"/>
    <mergeCell ref="AT41:AU41"/>
    <mergeCell ref="AV41:AW41"/>
    <mergeCell ref="AX41:AY41"/>
    <mergeCell ref="AZ41:BA41"/>
    <mergeCell ref="BB41:BC41"/>
    <mergeCell ref="BD41:BE41"/>
    <mergeCell ref="AT40:AU40"/>
    <mergeCell ref="AV40:AW40"/>
    <mergeCell ref="AX40:AY40"/>
    <mergeCell ref="AZ40:BA40"/>
    <mergeCell ref="BB40:BC40"/>
    <mergeCell ref="BD40:BE40"/>
    <mergeCell ref="AT39:AU39"/>
    <mergeCell ref="AV39:AW39"/>
    <mergeCell ref="BF18:BG18"/>
    <mergeCell ref="BF19:BG19"/>
    <mergeCell ref="BF20:BG20"/>
    <mergeCell ref="BF24:BG24"/>
    <mergeCell ref="BF25:BG25"/>
    <mergeCell ref="BF12:BG12"/>
    <mergeCell ref="BF13:BG13"/>
    <mergeCell ref="BF14:BG14"/>
    <mergeCell ref="BF15:BG15"/>
    <mergeCell ref="BF16:BG16"/>
    <mergeCell ref="BF17:BG17"/>
    <mergeCell ref="AT281:BA281"/>
    <mergeCell ref="BB281:BC281"/>
    <mergeCell ref="AT6:BG6"/>
    <mergeCell ref="AT7:BG7"/>
    <mergeCell ref="BF8:BG8"/>
    <mergeCell ref="BF9:BG9"/>
    <mergeCell ref="BF10:BG10"/>
    <mergeCell ref="BF11:BG11"/>
    <mergeCell ref="AT280:AU280"/>
    <mergeCell ref="AV280:AW280"/>
    <mergeCell ref="AX280:AY280"/>
    <mergeCell ref="AZ280:BA280"/>
    <mergeCell ref="BB280:BC280"/>
    <mergeCell ref="BD280:BE280"/>
    <mergeCell ref="AT279:AU279"/>
    <mergeCell ref="AV279:AW279"/>
    <mergeCell ref="AX279:AY279"/>
    <mergeCell ref="AZ279:BA279"/>
    <mergeCell ref="BB279:BC279"/>
    <mergeCell ref="BD279:BE279"/>
    <mergeCell ref="AT278:AU278"/>
    <mergeCell ref="AV278:AW278"/>
    <mergeCell ref="AX278:AY278"/>
    <mergeCell ref="AZ278:BA278"/>
    <mergeCell ref="BB278:BC278"/>
    <mergeCell ref="BD278:BE278"/>
    <mergeCell ref="AT277:AU277"/>
    <mergeCell ref="AV277:AW277"/>
    <mergeCell ref="AX277:AY277"/>
    <mergeCell ref="AZ277:BA277"/>
    <mergeCell ref="BB277:BC277"/>
    <mergeCell ref="BD277:BE277"/>
    <mergeCell ref="AT276:AU276"/>
    <mergeCell ref="AV276:AW276"/>
    <mergeCell ref="AX276:AY276"/>
    <mergeCell ref="AZ276:BA276"/>
    <mergeCell ref="BB276:BC276"/>
    <mergeCell ref="BD276:BE276"/>
    <mergeCell ref="AT275:AU275"/>
    <mergeCell ref="AV275:AW275"/>
    <mergeCell ref="AX275:AY275"/>
    <mergeCell ref="AZ275:BA275"/>
    <mergeCell ref="BB275:BC275"/>
    <mergeCell ref="BD275:BE275"/>
    <mergeCell ref="AT274:AU274"/>
    <mergeCell ref="AV274:AW274"/>
    <mergeCell ref="AX274:AY274"/>
    <mergeCell ref="AZ274:BA274"/>
    <mergeCell ref="BB274:BC274"/>
    <mergeCell ref="BD274:BE274"/>
    <mergeCell ref="AT273:AU273"/>
    <mergeCell ref="AV273:AW273"/>
    <mergeCell ref="AX273:AY273"/>
    <mergeCell ref="AZ273:BA273"/>
    <mergeCell ref="BB273:BC273"/>
    <mergeCell ref="BD273:BE273"/>
    <mergeCell ref="AT272:AU272"/>
    <mergeCell ref="AV272:AW272"/>
    <mergeCell ref="AX272:AY272"/>
    <mergeCell ref="AZ272:BA272"/>
    <mergeCell ref="BB272:BC272"/>
    <mergeCell ref="BD272:BE272"/>
    <mergeCell ref="AT271:AU271"/>
    <mergeCell ref="AV271:AW271"/>
    <mergeCell ref="AX271:AY271"/>
    <mergeCell ref="AZ271:BA271"/>
    <mergeCell ref="BB271:BC271"/>
    <mergeCell ref="BD271:BE271"/>
    <mergeCell ref="AT270:AU270"/>
    <mergeCell ref="AV270:AW270"/>
    <mergeCell ref="AX270:AY270"/>
    <mergeCell ref="AZ270:BA270"/>
    <mergeCell ref="BB270:BC270"/>
    <mergeCell ref="BD270:BE270"/>
    <mergeCell ref="AT269:AU269"/>
    <mergeCell ref="AV269:AW269"/>
    <mergeCell ref="AX269:AY269"/>
    <mergeCell ref="AZ269:BA269"/>
    <mergeCell ref="BB269:BC269"/>
    <mergeCell ref="BD269:BE269"/>
    <mergeCell ref="AT268:AU268"/>
    <mergeCell ref="AV268:AW268"/>
    <mergeCell ref="AX268:AY268"/>
    <mergeCell ref="AZ268:BA268"/>
    <mergeCell ref="BB268:BC268"/>
    <mergeCell ref="BD268:BE268"/>
    <mergeCell ref="AT267:AU267"/>
    <mergeCell ref="AV267:AW267"/>
    <mergeCell ref="AX267:AY267"/>
    <mergeCell ref="AZ267:BA267"/>
    <mergeCell ref="BB267:BC267"/>
    <mergeCell ref="BD267:BE267"/>
    <mergeCell ref="AT266:AU266"/>
    <mergeCell ref="AV266:AW266"/>
    <mergeCell ref="AX266:AY266"/>
    <mergeCell ref="AZ266:BA266"/>
    <mergeCell ref="BB266:BC266"/>
    <mergeCell ref="BD266:BE266"/>
    <mergeCell ref="AT265:AU265"/>
    <mergeCell ref="AV265:AW265"/>
    <mergeCell ref="AX265:AY265"/>
    <mergeCell ref="AZ265:BA265"/>
    <mergeCell ref="BB265:BC265"/>
    <mergeCell ref="BD265:BE265"/>
    <mergeCell ref="AT264:AU264"/>
    <mergeCell ref="AV264:AW264"/>
    <mergeCell ref="AX264:AY264"/>
    <mergeCell ref="AZ264:BA264"/>
    <mergeCell ref="BB264:BC264"/>
    <mergeCell ref="BD264:BE264"/>
    <mergeCell ref="AT263:AU263"/>
    <mergeCell ref="AV263:AW263"/>
    <mergeCell ref="AX263:AY263"/>
    <mergeCell ref="AZ263:BA263"/>
    <mergeCell ref="BB263:BC263"/>
    <mergeCell ref="BD263:BE263"/>
    <mergeCell ref="AT262:AU262"/>
    <mergeCell ref="AV262:AW262"/>
    <mergeCell ref="AX262:AY262"/>
    <mergeCell ref="AZ262:BA262"/>
    <mergeCell ref="BB262:BC262"/>
    <mergeCell ref="BD262:BE262"/>
    <mergeCell ref="AT261:AU261"/>
    <mergeCell ref="AV261:AW261"/>
    <mergeCell ref="AX261:AY261"/>
    <mergeCell ref="AZ261:BA261"/>
    <mergeCell ref="BB261:BC261"/>
    <mergeCell ref="BD261:BE261"/>
    <mergeCell ref="AT260:AU260"/>
    <mergeCell ref="AV260:AW260"/>
    <mergeCell ref="AX260:AY260"/>
    <mergeCell ref="AZ260:BA260"/>
    <mergeCell ref="BB260:BC260"/>
    <mergeCell ref="BD260:BE260"/>
    <mergeCell ref="AT259:AU259"/>
    <mergeCell ref="AV259:AW259"/>
    <mergeCell ref="AX259:AY259"/>
    <mergeCell ref="AZ259:BA259"/>
    <mergeCell ref="BB259:BC259"/>
    <mergeCell ref="BD259:BE259"/>
    <mergeCell ref="AT258:AU258"/>
    <mergeCell ref="AV258:AW258"/>
    <mergeCell ref="AX258:AY258"/>
    <mergeCell ref="AZ258:BA258"/>
    <mergeCell ref="BB258:BC258"/>
    <mergeCell ref="BD258:BE258"/>
    <mergeCell ref="AT257:AU257"/>
    <mergeCell ref="AV257:AW257"/>
    <mergeCell ref="AX257:AY257"/>
    <mergeCell ref="AZ257:BA257"/>
    <mergeCell ref="BB257:BC257"/>
    <mergeCell ref="BD257:BE257"/>
    <mergeCell ref="AT256:AU256"/>
    <mergeCell ref="AV256:AW256"/>
    <mergeCell ref="AX256:AY256"/>
    <mergeCell ref="AZ256:BA256"/>
    <mergeCell ref="BB256:BC256"/>
    <mergeCell ref="BD256:BE256"/>
    <mergeCell ref="AT255:AU255"/>
    <mergeCell ref="AV255:AW255"/>
    <mergeCell ref="AX255:AY255"/>
    <mergeCell ref="AZ255:BA255"/>
    <mergeCell ref="BB255:BC255"/>
    <mergeCell ref="BD255:BE255"/>
    <mergeCell ref="AT254:AU254"/>
    <mergeCell ref="AV254:AW254"/>
    <mergeCell ref="AX254:AY254"/>
    <mergeCell ref="AZ254:BA254"/>
    <mergeCell ref="BB254:BC254"/>
    <mergeCell ref="BD254:BE254"/>
    <mergeCell ref="AT253:AU253"/>
    <mergeCell ref="AV253:AW253"/>
    <mergeCell ref="AX253:AY253"/>
    <mergeCell ref="AZ253:BA253"/>
    <mergeCell ref="BB253:BC253"/>
    <mergeCell ref="BD253:BE253"/>
    <mergeCell ref="AT252:AU252"/>
    <mergeCell ref="AV252:AW252"/>
    <mergeCell ref="AX252:AY252"/>
    <mergeCell ref="AZ252:BA252"/>
    <mergeCell ref="BB252:BC252"/>
    <mergeCell ref="BD252:BE252"/>
    <mergeCell ref="AT251:AU251"/>
    <mergeCell ref="AV251:AW251"/>
    <mergeCell ref="AX251:AY251"/>
    <mergeCell ref="AZ251:BA251"/>
    <mergeCell ref="BB251:BC251"/>
    <mergeCell ref="BD251:BE251"/>
    <mergeCell ref="AT250:AU250"/>
    <mergeCell ref="AV250:AW250"/>
    <mergeCell ref="AX250:AY250"/>
    <mergeCell ref="AZ250:BA250"/>
    <mergeCell ref="BB250:BC250"/>
    <mergeCell ref="BD250:BE250"/>
    <mergeCell ref="AT249:AU249"/>
    <mergeCell ref="AV249:AW249"/>
    <mergeCell ref="AX249:AY249"/>
    <mergeCell ref="AZ249:BA249"/>
    <mergeCell ref="BB249:BC249"/>
    <mergeCell ref="BD249:BE249"/>
    <mergeCell ref="AT248:AU248"/>
    <mergeCell ref="AV248:AW248"/>
    <mergeCell ref="AX248:AY248"/>
    <mergeCell ref="AZ248:BA248"/>
    <mergeCell ref="BB248:BC248"/>
    <mergeCell ref="BD248:BE248"/>
    <mergeCell ref="AT247:AU247"/>
    <mergeCell ref="AV247:AW247"/>
    <mergeCell ref="AX247:AY247"/>
    <mergeCell ref="AZ247:BA247"/>
    <mergeCell ref="BB247:BC247"/>
    <mergeCell ref="BD247:BE247"/>
    <mergeCell ref="AT246:AU246"/>
    <mergeCell ref="AV246:AW246"/>
    <mergeCell ref="AX246:AY246"/>
    <mergeCell ref="AZ246:BA246"/>
    <mergeCell ref="BB246:BC246"/>
    <mergeCell ref="BD246:BE246"/>
    <mergeCell ref="AT245:AU245"/>
    <mergeCell ref="AV245:AW245"/>
    <mergeCell ref="AX245:AY245"/>
    <mergeCell ref="AZ245:BA245"/>
    <mergeCell ref="BB245:BC245"/>
    <mergeCell ref="BD245:BE245"/>
    <mergeCell ref="AT244:AU244"/>
    <mergeCell ref="AV244:AW244"/>
    <mergeCell ref="AX244:AY244"/>
    <mergeCell ref="AZ244:BA244"/>
    <mergeCell ref="BB244:BC244"/>
    <mergeCell ref="BD244:BE244"/>
    <mergeCell ref="AT243:AU243"/>
    <mergeCell ref="AV243:AW243"/>
    <mergeCell ref="AX243:AY243"/>
    <mergeCell ref="AZ243:BA243"/>
    <mergeCell ref="BB243:BC243"/>
    <mergeCell ref="BD243:BE243"/>
    <mergeCell ref="AT242:AU242"/>
    <mergeCell ref="AV242:AW242"/>
    <mergeCell ref="AX242:AY242"/>
    <mergeCell ref="AZ242:BA242"/>
    <mergeCell ref="BB242:BC242"/>
    <mergeCell ref="BD242:BE242"/>
    <mergeCell ref="AT241:AU241"/>
    <mergeCell ref="AV241:AW241"/>
    <mergeCell ref="AX241:AY241"/>
    <mergeCell ref="AZ241:BA241"/>
    <mergeCell ref="BB241:BC241"/>
    <mergeCell ref="BD241:BE241"/>
    <mergeCell ref="AT240:AU240"/>
    <mergeCell ref="AV240:AW240"/>
    <mergeCell ref="AX240:AY240"/>
    <mergeCell ref="AZ240:BA240"/>
    <mergeCell ref="BB240:BC240"/>
    <mergeCell ref="BD240:BE240"/>
    <mergeCell ref="AT239:AU239"/>
    <mergeCell ref="AV239:AW239"/>
    <mergeCell ref="AX239:AY239"/>
    <mergeCell ref="AZ239:BA239"/>
    <mergeCell ref="BB239:BC239"/>
    <mergeCell ref="BD239:BE239"/>
    <mergeCell ref="AT238:AU238"/>
    <mergeCell ref="AV238:AW238"/>
    <mergeCell ref="AX238:AY238"/>
    <mergeCell ref="AZ238:BA238"/>
    <mergeCell ref="BB238:BC238"/>
    <mergeCell ref="BD238:BE238"/>
    <mergeCell ref="AT237:AU237"/>
    <mergeCell ref="AV237:AW237"/>
    <mergeCell ref="AX237:AY237"/>
    <mergeCell ref="AZ237:BA237"/>
    <mergeCell ref="BB237:BC237"/>
    <mergeCell ref="BD237:BE237"/>
    <mergeCell ref="AT236:AU236"/>
    <mergeCell ref="AV236:AW236"/>
    <mergeCell ref="AX236:AY236"/>
    <mergeCell ref="AZ236:BA236"/>
    <mergeCell ref="BB236:BC236"/>
    <mergeCell ref="BD236:BE236"/>
    <mergeCell ref="AT235:AU235"/>
    <mergeCell ref="AV235:AW235"/>
    <mergeCell ref="AX235:AY235"/>
    <mergeCell ref="AZ235:BA235"/>
    <mergeCell ref="BB235:BC235"/>
    <mergeCell ref="BD235:BE235"/>
    <mergeCell ref="AT234:AU234"/>
    <mergeCell ref="AV234:AW234"/>
    <mergeCell ref="AX234:AY234"/>
    <mergeCell ref="AZ234:BA234"/>
    <mergeCell ref="BB234:BC234"/>
    <mergeCell ref="BD234:BE234"/>
    <mergeCell ref="AT233:AU233"/>
    <mergeCell ref="AV233:AW233"/>
    <mergeCell ref="AX233:AY233"/>
    <mergeCell ref="AZ233:BA233"/>
    <mergeCell ref="BB233:BC233"/>
    <mergeCell ref="BD233:BE233"/>
    <mergeCell ref="AT232:AU232"/>
    <mergeCell ref="AV232:AW232"/>
    <mergeCell ref="AX232:AY232"/>
    <mergeCell ref="AZ232:BA232"/>
    <mergeCell ref="BB232:BC232"/>
    <mergeCell ref="BD232:BE232"/>
    <mergeCell ref="AT231:AU231"/>
    <mergeCell ref="AV231:AW231"/>
    <mergeCell ref="AX231:AY231"/>
    <mergeCell ref="AZ231:BA231"/>
    <mergeCell ref="BB231:BC231"/>
    <mergeCell ref="BD231:BE231"/>
    <mergeCell ref="AT230:AU230"/>
    <mergeCell ref="AV230:AW230"/>
    <mergeCell ref="AX230:AY230"/>
    <mergeCell ref="AZ230:BA230"/>
    <mergeCell ref="BB230:BC230"/>
    <mergeCell ref="BD230:BE230"/>
    <mergeCell ref="AT229:AU229"/>
    <mergeCell ref="AV229:AW229"/>
    <mergeCell ref="AX229:AY229"/>
    <mergeCell ref="AZ229:BA229"/>
    <mergeCell ref="BB229:BC229"/>
    <mergeCell ref="BD229:BE229"/>
    <mergeCell ref="AT228:AU228"/>
    <mergeCell ref="AV228:AW228"/>
    <mergeCell ref="AX228:AY228"/>
    <mergeCell ref="AZ228:BA228"/>
    <mergeCell ref="BB228:BC228"/>
    <mergeCell ref="BD228:BE228"/>
    <mergeCell ref="AT227:AU227"/>
    <mergeCell ref="AV227:AW227"/>
    <mergeCell ref="AX227:AY227"/>
    <mergeCell ref="AZ227:BA227"/>
    <mergeCell ref="BB227:BC227"/>
    <mergeCell ref="BD227:BE227"/>
    <mergeCell ref="AT226:AU226"/>
    <mergeCell ref="AV226:AW226"/>
    <mergeCell ref="AX226:AY226"/>
    <mergeCell ref="AZ226:BA226"/>
    <mergeCell ref="BB226:BC226"/>
    <mergeCell ref="BD226:BE226"/>
    <mergeCell ref="AT225:AU225"/>
    <mergeCell ref="AV225:AW225"/>
    <mergeCell ref="AX225:AY225"/>
    <mergeCell ref="AZ225:BA225"/>
    <mergeCell ref="BB225:BC225"/>
    <mergeCell ref="BD225:BE225"/>
    <mergeCell ref="AT224:AU224"/>
    <mergeCell ref="AV224:AW224"/>
    <mergeCell ref="AX224:AY224"/>
    <mergeCell ref="AZ224:BA224"/>
    <mergeCell ref="BB224:BC224"/>
    <mergeCell ref="BD224:BE224"/>
    <mergeCell ref="AT223:AU223"/>
    <mergeCell ref="AV223:AW223"/>
    <mergeCell ref="AX223:AY223"/>
    <mergeCell ref="AZ223:BA223"/>
    <mergeCell ref="BB223:BC223"/>
    <mergeCell ref="BD223:BE223"/>
    <mergeCell ref="AT222:AU222"/>
    <mergeCell ref="AV222:AW222"/>
    <mergeCell ref="AX222:AY222"/>
    <mergeCell ref="AZ222:BA222"/>
    <mergeCell ref="BB222:BC222"/>
    <mergeCell ref="BD222:BE222"/>
    <mergeCell ref="AT221:AU221"/>
    <mergeCell ref="AV221:AW221"/>
    <mergeCell ref="AX221:AY221"/>
    <mergeCell ref="AZ221:BA221"/>
    <mergeCell ref="BB221:BC221"/>
    <mergeCell ref="BD221:BE221"/>
    <mergeCell ref="AT220:AU220"/>
    <mergeCell ref="AV220:AW220"/>
    <mergeCell ref="AX220:AY220"/>
    <mergeCell ref="AZ220:BA220"/>
    <mergeCell ref="BB220:BC220"/>
    <mergeCell ref="BD220:BE220"/>
    <mergeCell ref="AT219:AU219"/>
    <mergeCell ref="AV219:AW219"/>
    <mergeCell ref="AX219:AY219"/>
    <mergeCell ref="AZ219:BA219"/>
    <mergeCell ref="BB219:BC219"/>
    <mergeCell ref="BD219:BE219"/>
    <mergeCell ref="AT218:AU218"/>
    <mergeCell ref="AV218:AW218"/>
    <mergeCell ref="AX218:AY218"/>
    <mergeCell ref="AZ218:BA218"/>
    <mergeCell ref="BB218:BC218"/>
    <mergeCell ref="BD218:BE218"/>
    <mergeCell ref="AT217:AU217"/>
    <mergeCell ref="AV217:AW217"/>
    <mergeCell ref="AX217:AY217"/>
    <mergeCell ref="AZ217:BA217"/>
    <mergeCell ref="BB217:BC217"/>
    <mergeCell ref="BD217:BE217"/>
    <mergeCell ref="AT216:AU216"/>
    <mergeCell ref="AV216:AW216"/>
    <mergeCell ref="AX216:AY216"/>
    <mergeCell ref="AZ216:BA216"/>
    <mergeCell ref="BB216:BC216"/>
    <mergeCell ref="BD216:BE216"/>
    <mergeCell ref="AT215:AU215"/>
    <mergeCell ref="AV215:AW215"/>
    <mergeCell ref="AX215:AY215"/>
    <mergeCell ref="AZ215:BA215"/>
    <mergeCell ref="BB215:BC215"/>
    <mergeCell ref="BD215:BE215"/>
    <mergeCell ref="AT214:AU214"/>
    <mergeCell ref="AV214:AW214"/>
    <mergeCell ref="AX214:AY214"/>
    <mergeCell ref="AZ214:BA214"/>
    <mergeCell ref="BB214:BC214"/>
    <mergeCell ref="BD214:BE214"/>
    <mergeCell ref="AT213:AU213"/>
    <mergeCell ref="AV213:AW213"/>
    <mergeCell ref="AX213:AY213"/>
    <mergeCell ref="AZ213:BA213"/>
    <mergeCell ref="BB213:BC213"/>
    <mergeCell ref="BD213:BE213"/>
    <mergeCell ref="AT212:AU212"/>
    <mergeCell ref="AV212:AW212"/>
    <mergeCell ref="AX212:AY212"/>
    <mergeCell ref="AZ212:BA212"/>
    <mergeCell ref="BB212:BC212"/>
    <mergeCell ref="BD212:BE212"/>
    <mergeCell ref="AT211:AU211"/>
    <mergeCell ref="AV211:AW211"/>
    <mergeCell ref="AX211:AY211"/>
    <mergeCell ref="AZ211:BA211"/>
    <mergeCell ref="BB211:BC211"/>
    <mergeCell ref="BD211:BE211"/>
    <mergeCell ref="AT210:AU210"/>
    <mergeCell ref="AV210:AW210"/>
    <mergeCell ref="AX210:AY210"/>
    <mergeCell ref="AZ210:BA210"/>
    <mergeCell ref="BB210:BC210"/>
    <mergeCell ref="BD210:BE210"/>
    <mergeCell ref="AT209:AU209"/>
    <mergeCell ref="AV209:AW209"/>
    <mergeCell ref="AX209:AY209"/>
    <mergeCell ref="AZ209:BA209"/>
    <mergeCell ref="BB209:BC209"/>
    <mergeCell ref="BD209:BE209"/>
    <mergeCell ref="AT205:BA205"/>
    <mergeCell ref="BB205:BC205"/>
    <mergeCell ref="AT208:AU208"/>
    <mergeCell ref="AV208:AW208"/>
    <mergeCell ref="AX208:AY208"/>
    <mergeCell ref="AZ208:BA208"/>
    <mergeCell ref="BB208:BC208"/>
    <mergeCell ref="BD208:BE208"/>
    <mergeCell ref="AT204:AU204"/>
    <mergeCell ref="AV204:AW204"/>
    <mergeCell ref="AX204:AY204"/>
    <mergeCell ref="AZ204:BA204"/>
    <mergeCell ref="BB204:BC204"/>
    <mergeCell ref="BD204:BE204"/>
    <mergeCell ref="AT203:AU203"/>
    <mergeCell ref="AV203:AW203"/>
    <mergeCell ref="AX203:AY203"/>
    <mergeCell ref="AZ203:BA203"/>
    <mergeCell ref="BB203:BC203"/>
    <mergeCell ref="BD203:BE203"/>
    <mergeCell ref="AT202:AU202"/>
    <mergeCell ref="AV202:AW202"/>
    <mergeCell ref="AX202:AY202"/>
    <mergeCell ref="AZ202:BA202"/>
    <mergeCell ref="BB202:BC202"/>
    <mergeCell ref="BD202:BE202"/>
    <mergeCell ref="AT201:AU201"/>
    <mergeCell ref="AV201:AW201"/>
    <mergeCell ref="AX201:AY201"/>
    <mergeCell ref="AZ201:BA201"/>
    <mergeCell ref="BB201:BC201"/>
    <mergeCell ref="BD201:BE201"/>
    <mergeCell ref="AT200:AU200"/>
    <mergeCell ref="AV200:AW200"/>
    <mergeCell ref="AX200:AY200"/>
    <mergeCell ref="AZ200:BA200"/>
    <mergeCell ref="BB200:BC200"/>
    <mergeCell ref="BD200:BE200"/>
    <mergeCell ref="AT199:AU199"/>
    <mergeCell ref="AV199:AW199"/>
    <mergeCell ref="AX199:AY199"/>
    <mergeCell ref="AZ199:BA199"/>
    <mergeCell ref="BB199:BC199"/>
    <mergeCell ref="BD199:BE199"/>
    <mergeCell ref="AT198:AU198"/>
    <mergeCell ref="AV198:AW198"/>
    <mergeCell ref="AX198:AY198"/>
    <mergeCell ref="AZ198:BA198"/>
    <mergeCell ref="BB198:BC198"/>
    <mergeCell ref="BD198:BE198"/>
    <mergeCell ref="AT197:AU197"/>
    <mergeCell ref="AV197:AW197"/>
    <mergeCell ref="AX197:AY197"/>
    <mergeCell ref="AZ197:BA197"/>
    <mergeCell ref="BB197:BC197"/>
    <mergeCell ref="BD197:BE197"/>
    <mergeCell ref="AT196:AU196"/>
    <mergeCell ref="AV196:AW196"/>
    <mergeCell ref="AX196:AY196"/>
    <mergeCell ref="AZ196:BA196"/>
    <mergeCell ref="BB196:BC196"/>
    <mergeCell ref="BD196:BE196"/>
    <mergeCell ref="AT195:AU195"/>
    <mergeCell ref="AV195:AW195"/>
    <mergeCell ref="AX195:AY195"/>
    <mergeCell ref="AZ195:BA195"/>
    <mergeCell ref="BB195:BC195"/>
    <mergeCell ref="BD195:BE195"/>
    <mergeCell ref="AT194:AU194"/>
    <mergeCell ref="AV194:AW194"/>
    <mergeCell ref="AX194:AY194"/>
    <mergeCell ref="AZ194:BA194"/>
    <mergeCell ref="BB194:BC194"/>
    <mergeCell ref="BD194:BE194"/>
    <mergeCell ref="AT193:AU193"/>
    <mergeCell ref="AV193:AW193"/>
    <mergeCell ref="AX193:AY193"/>
    <mergeCell ref="AZ193:BA193"/>
    <mergeCell ref="BB193:BC193"/>
    <mergeCell ref="BD193:BE193"/>
    <mergeCell ref="AT192:AU192"/>
    <mergeCell ref="AV192:AW192"/>
    <mergeCell ref="AX192:AY192"/>
    <mergeCell ref="AZ192:BA192"/>
    <mergeCell ref="BB192:BC192"/>
    <mergeCell ref="BD192:BE192"/>
    <mergeCell ref="AT191:AU191"/>
    <mergeCell ref="AV191:AW191"/>
    <mergeCell ref="AX191:AY191"/>
    <mergeCell ref="AZ191:BA191"/>
    <mergeCell ref="BB191:BC191"/>
    <mergeCell ref="BD191:BE191"/>
    <mergeCell ref="AT190:AU190"/>
    <mergeCell ref="AV190:AW190"/>
    <mergeCell ref="AX190:AY190"/>
    <mergeCell ref="AZ190:BA190"/>
    <mergeCell ref="BB190:BC190"/>
    <mergeCell ref="BD190:BE190"/>
    <mergeCell ref="AT189:AU189"/>
    <mergeCell ref="AV189:AW189"/>
    <mergeCell ref="AX189:AY189"/>
    <mergeCell ref="AZ189:BA189"/>
    <mergeCell ref="BB189:BC189"/>
    <mergeCell ref="BD189:BE189"/>
    <mergeCell ref="AT188:AU188"/>
    <mergeCell ref="AV188:AW188"/>
    <mergeCell ref="AX188:AY188"/>
    <mergeCell ref="AZ188:BA188"/>
    <mergeCell ref="BB188:BC188"/>
    <mergeCell ref="BD188:BE188"/>
    <mergeCell ref="AT187:AU187"/>
    <mergeCell ref="AV187:AW187"/>
    <mergeCell ref="AX187:AY187"/>
    <mergeCell ref="AZ187:BA187"/>
    <mergeCell ref="BB187:BC187"/>
    <mergeCell ref="BD187:BE187"/>
    <mergeCell ref="AT186:AU186"/>
    <mergeCell ref="AV186:AW186"/>
    <mergeCell ref="AX186:AY186"/>
    <mergeCell ref="AZ186:BA186"/>
    <mergeCell ref="BB186:BC186"/>
    <mergeCell ref="BD186:BE186"/>
    <mergeCell ref="AT185:AU185"/>
    <mergeCell ref="AV185:AW185"/>
    <mergeCell ref="AX185:AY185"/>
    <mergeCell ref="AZ185:BA185"/>
    <mergeCell ref="BB185:BC185"/>
    <mergeCell ref="BD185:BE185"/>
    <mergeCell ref="AT184:AU184"/>
    <mergeCell ref="AV184:AW184"/>
    <mergeCell ref="AX184:AY184"/>
    <mergeCell ref="AZ184:BA184"/>
    <mergeCell ref="BB184:BC184"/>
    <mergeCell ref="BD184:BE184"/>
    <mergeCell ref="AT183:AU183"/>
    <mergeCell ref="AV183:AW183"/>
    <mergeCell ref="AX183:AY183"/>
    <mergeCell ref="AZ183:BA183"/>
    <mergeCell ref="BB183:BC183"/>
    <mergeCell ref="BD183:BE183"/>
    <mergeCell ref="AT182:AU182"/>
    <mergeCell ref="AV182:AW182"/>
    <mergeCell ref="AX182:AY182"/>
    <mergeCell ref="AZ182:BA182"/>
    <mergeCell ref="BB182:BC182"/>
    <mergeCell ref="BD182:BE182"/>
    <mergeCell ref="AT181:AU181"/>
    <mergeCell ref="AV181:AW181"/>
    <mergeCell ref="AX181:AY181"/>
    <mergeCell ref="AZ181:BA181"/>
    <mergeCell ref="BB181:BC181"/>
    <mergeCell ref="BD181:BE181"/>
    <mergeCell ref="AT180:AU180"/>
    <mergeCell ref="AV180:AW180"/>
    <mergeCell ref="AX180:AY180"/>
    <mergeCell ref="AZ180:BA180"/>
    <mergeCell ref="BB180:BC180"/>
    <mergeCell ref="BD180:BE180"/>
    <mergeCell ref="AT179:AU179"/>
    <mergeCell ref="AV179:AW179"/>
    <mergeCell ref="AX179:AY179"/>
    <mergeCell ref="AZ179:BA179"/>
    <mergeCell ref="BB179:BC179"/>
    <mergeCell ref="BD179:BE179"/>
    <mergeCell ref="AT178:AU178"/>
    <mergeCell ref="AV178:AW178"/>
    <mergeCell ref="AX178:AY178"/>
    <mergeCell ref="AZ178:BA178"/>
    <mergeCell ref="BB178:BC178"/>
    <mergeCell ref="BD178:BE178"/>
    <mergeCell ref="AT177:AU177"/>
    <mergeCell ref="AV177:AW177"/>
    <mergeCell ref="AX177:AY177"/>
    <mergeCell ref="AZ177:BA177"/>
    <mergeCell ref="BB177:BC177"/>
    <mergeCell ref="BD177:BE177"/>
    <mergeCell ref="AT176:AU176"/>
    <mergeCell ref="AV176:AW176"/>
    <mergeCell ref="AX176:AY176"/>
    <mergeCell ref="AZ176:BA176"/>
    <mergeCell ref="BB176:BC176"/>
    <mergeCell ref="BD176:BE176"/>
    <mergeCell ref="AT175:AU175"/>
    <mergeCell ref="AV175:AW175"/>
    <mergeCell ref="AX175:AY175"/>
    <mergeCell ref="AZ175:BA175"/>
    <mergeCell ref="BB175:BC175"/>
    <mergeCell ref="BD175:BE175"/>
    <mergeCell ref="AT174:AU174"/>
    <mergeCell ref="AV174:AW174"/>
    <mergeCell ref="AX174:AY174"/>
    <mergeCell ref="AZ174:BA174"/>
    <mergeCell ref="BB174:BC174"/>
    <mergeCell ref="BD174:BE174"/>
    <mergeCell ref="AT173:AU173"/>
    <mergeCell ref="AV173:AW173"/>
    <mergeCell ref="AX173:AY173"/>
    <mergeCell ref="AZ173:BA173"/>
    <mergeCell ref="BB173:BC173"/>
    <mergeCell ref="BD173:BE173"/>
    <mergeCell ref="AT172:AU172"/>
    <mergeCell ref="AV172:AW172"/>
    <mergeCell ref="AX172:AY172"/>
    <mergeCell ref="AZ172:BA172"/>
    <mergeCell ref="BB172:BC172"/>
    <mergeCell ref="BD172:BE172"/>
    <mergeCell ref="AT171:AU171"/>
    <mergeCell ref="AV171:AW171"/>
    <mergeCell ref="AX171:AY171"/>
    <mergeCell ref="AZ171:BA171"/>
    <mergeCell ref="BB171:BC171"/>
    <mergeCell ref="BD171:BE171"/>
    <mergeCell ref="AT170:AU170"/>
    <mergeCell ref="AV170:AW170"/>
    <mergeCell ref="AX170:AY170"/>
    <mergeCell ref="AZ170:BA170"/>
    <mergeCell ref="BB170:BC170"/>
    <mergeCell ref="BD170:BE170"/>
    <mergeCell ref="AT169:AU169"/>
    <mergeCell ref="AV169:AW169"/>
    <mergeCell ref="AX169:AY169"/>
    <mergeCell ref="AZ169:BA169"/>
    <mergeCell ref="BB169:BC169"/>
    <mergeCell ref="BD169:BE169"/>
    <mergeCell ref="AT168:AU168"/>
    <mergeCell ref="AV168:AW168"/>
    <mergeCell ref="AX168:AY168"/>
    <mergeCell ref="AZ168:BA168"/>
    <mergeCell ref="BB168:BC168"/>
    <mergeCell ref="BD168:BE168"/>
    <mergeCell ref="AT167:AU167"/>
    <mergeCell ref="AV167:AW167"/>
    <mergeCell ref="AX167:AY167"/>
    <mergeCell ref="AZ167:BA167"/>
    <mergeCell ref="BB167:BC167"/>
    <mergeCell ref="BD167:BE167"/>
    <mergeCell ref="AT166:AU166"/>
    <mergeCell ref="AV166:AW166"/>
    <mergeCell ref="AX166:AY166"/>
    <mergeCell ref="AZ166:BA166"/>
    <mergeCell ref="BB166:BC166"/>
    <mergeCell ref="BD166:BE166"/>
    <mergeCell ref="AT165:AU165"/>
    <mergeCell ref="AV165:AW165"/>
    <mergeCell ref="AX165:AY165"/>
    <mergeCell ref="AZ165:BA165"/>
    <mergeCell ref="BB165:BC165"/>
    <mergeCell ref="BD165:BE165"/>
    <mergeCell ref="AT164:AU164"/>
    <mergeCell ref="AV164:AW164"/>
    <mergeCell ref="AX164:AY164"/>
    <mergeCell ref="AZ164:BA164"/>
    <mergeCell ref="BB164:BC164"/>
    <mergeCell ref="BD164:BE164"/>
    <mergeCell ref="AT163:AU163"/>
    <mergeCell ref="AV163:AW163"/>
    <mergeCell ref="AX163:AY163"/>
    <mergeCell ref="AZ163:BA163"/>
    <mergeCell ref="BB163:BC163"/>
    <mergeCell ref="BD163:BE163"/>
    <mergeCell ref="AT162:AU162"/>
    <mergeCell ref="AV162:AW162"/>
    <mergeCell ref="AX162:AY162"/>
    <mergeCell ref="AZ162:BA162"/>
    <mergeCell ref="BB162:BC162"/>
    <mergeCell ref="BD162:BE162"/>
    <mergeCell ref="AT161:AU161"/>
    <mergeCell ref="AV161:AW161"/>
    <mergeCell ref="AX161:AY161"/>
    <mergeCell ref="AZ161:BA161"/>
    <mergeCell ref="BB161:BC161"/>
    <mergeCell ref="BD161:BE161"/>
    <mergeCell ref="AT160:AU160"/>
    <mergeCell ref="AV160:AW160"/>
    <mergeCell ref="AX160:AY160"/>
    <mergeCell ref="AZ160:BA160"/>
    <mergeCell ref="BB160:BC160"/>
    <mergeCell ref="BD160:BE160"/>
    <mergeCell ref="AT159:AU159"/>
    <mergeCell ref="AV159:AW159"/>
    <mergeCell ref="AX159:AY159"/>
    <mergeCell ref="AZ159:BA159"/>
    <mergeCell ref="BB159:BC159"/>
    <mergeCell ref="BD159:BE159"/>
    <mergeCell ref="AT158:AU158"/>
    <mergeCell ref="AV158:AW158"/>
    <mergeCell ref="AX158:AY158"/>
    <mergeCell ref="AZ158:BA158"/>
    <mergeCell ref="BB158:BC158"/>
    <mergeCell ref="BD158:BE158"/>
    <mergeCell ref="AT157:AU157"/>
    <mergeCell ref="AV157:AW157"/>
    <mergeCell ref="AX157:AY157"/>
    <mergeCell ref="AZ157:BA157"/>
    <mergeCell ref="BB157:BC157"/>
    <mergeCell ref="BD157:BE157"/>
    <mergeCell ref="AT156:AU156"/>
    <mergeCell ref="AV156:AW156"/>
    <mergeCell ref="AX156:AY156"/>
    <mergeCell ref="AZ156:BA156"/>
    <mergeCell ref="BB156:BC156"/>
    <mergeCell ref="BD156:BE156"/>
    <mergeCell ref="AT155:AU155"/>
    <mergeCell ref="AV155:AW155"/>
    <mergeCell ref="AX155:AY155"/>
    <mergeCell ref="AZ155:BA155"/>
    <mergeCell ref="BB155:BC155"/>
    <mergeCell ref="BD155:BE155"/>
    <mergeCell ref="AT154:AU154"/>
    <mergeCell ref="AV154:AW154"/>
    <mergeCell ref="AX154:AY154"/>
    <mergeCell ref="AZ154:BA154"/>
    <mergeCell ref="BB154:BC154"/>
    <mergeCell ref="BD154:BE154"/>
    <mergeCell ref="AT153:AU153"/>
    <mergeCell ref="AV153:AW153"/>
    <mergeCell ref="AX153:AY153"/>
    <mergeCell ref="AZ153:BA153"/>
    <mergeCell ref="BB153:BC153"/>
    <mergeCell ref="BD153:BE153"/>
    <mergeCell ref="AX150:AY150"/>
    <mergeCell ref="AZ150:BA150"/>
    <mergeCell ref="BB150:BC150"/>
    <mergeCell ref="BD150:BE150"/>
    <mergeCell ref="AT149:AU149"/>
    <mergeCell ref="AV149:AW149"/>
    <mergeCell ref="AX149:AY149"/>
    <mergeCell ref="AZ149:BA149"/>
    <mergeCell ref="BB149:BC149"/>
    <mergeCell ref="BD149:BE149"/>
    <mergeCell ref="AT148:AU148"/>
    <mergeCell ref="AV148:AW148"/>
    <mergeCell ref="AX148:AY148"/>
    <mergeCell ref="AZ148:BA148"/>
    <mergeCell ref="BB148:BC148"/>
    <mergeCell ref="BD148:BE148"/>
    <mergeCell ref="AT147:AU147"/>
    <mergeCell ref="AV147:AW147"/>
    <mergeCell ref="AX147:AY147"/>
    <mergeCell ref="AZ147:BA147"/>
    <mergeCell ref="BB147:BC147"/>
    <mergeCell ref="BD147:BE147"/>
    <mergeCell ref="AT146:AU146"/>
    <mergeCell ref="AV146:AW146"/>
    <mergeCell ref="AX146:AY146"/>
    <mergeCell ref="AZ146:BA146"/>
    <mergeCell ref="BB146:BC146"/>
    <mergeCell ref="BD146:BE146"/>
    <mergeCell ref="AT145:AU145"/>
    <mergeCell ref="AV145:AW145"/>
    <mergeCell ref="AX145:AY145"/>
    <mergeCell ref="AZ145:BA145"/>
    <mergeCell ref="BB145:BC145"/>
    <mergeCell ref="BD145:BE145"/>
    <mergeCell ref="AT141:BA141"/>
    <mergeCell ref="BB141:BC141"/>
    <mergeCell ref="AT144:AU144"/>
    <mergeCell ref="AV144:AW144"/>
    <mergeCell ref="AX144:AY144"/>
    <mergeCell ref="AZ144:BA144"/>
    <mergeCell ref="BB144:BC144"/>
    <mergeCell ref="BD144:BE144"/>
    <mergeCell ref="AT140:AU140"/>
    <mergeCell ref="AV140:AW140"/>
    <mergeCell ref="AX140:AY140"/>
    <mergeCell ref="AZ140:BA140"/>
    <mergeCell ref="BB140:BC140"/>
    <mergeCell ref="BD140:BE140"/>
    <mergeCell ref="AT139:AU139"/>
    <mergeCell ref="AV139:AW139"/>
    <mergeCell ref="AX139:AY139"/>
    <mergeCell ref="AZ139:BA139"/>
    <mergeCell ref="BB139:BC139"/>
    <mergeCell ref="BD139:BE139"/>
    <mergeCell ref="AT138:AU138"/>
    <mergeCell ref="AV138:AW138"/>
    <mergeCell ref="AX138:AY138"/>
    <mergeCell ref="AZ138:BA138"/>
    <mergeCell ref="BB138:BC138"/>
    <mergeCell ref="BD138:BE138"/>
    <mergeCell ref="AT137:AU137"/>
    <mergeCell ref="AV137:AW137"/>
    <mergeCell ref="AX137:AY137"/>
    <mergeCell ref="AZ137:BA137"/>
    <mergeCell ref="BB137:BC137"/>
    <mergeCell ref="BD137:BE137"/>
    <mergeCell ref="AT136:AU136"/>
    <mergeCell ref="AV136:AW136"/>
    <mergeCell ref="AX136:AY136"/>
    <mergeCell ref="AZ136:BA136"/>
    <mergeCell ref="BB136:BC136"/>
    <mergeCell ref="BD136:BE136"/>
    <mergeCell ref="AT135:AU135"/>
    <mergeCell ref="AV135:AW135"/>
    <mergeCell ref="AX135:AY135"/>
    <mergeCell ref="AZ135:BA135"/>
    <mergeCell ref="BB135:BC135"/>
    <mergeCell ref="BD135:BE135"/>
    <mergeCell ref="AT134:AU134"/>
    <mergeCell ref="AV134:AW134"/>
    <mergeCell ref="AX134:AY134"/>
    <mergeCell ref="AZ134:BA134"/>
    <mergeCell ref="BB134:BC134"/>
    <mergeCell ref="BD134:BE134"/>
    <mergeCell ref="AT133:AU133"/>
    <mergeCell ref="AV133:AW133"/>
    <mergeCell ref="AX133:AY133"/>
    <mergeCell ref="AZ133:BA133"/>
    <mergeCell ref="BB133:BC133"/>
    <mergeCell ref="BD133:BE133"/>
    <mergeCell ref="AT132:AU132"/>
    <mergeCell ref="AV132:AW132"/>
    <mergeCell ref="AX132:AY132"/>
    <mergeCell ref="AZ132:BA132"/>
    <mergeCell ref="BB132:BC132"/>
    <mergeCell ref="BD132:BE132"/>
    <mergeCell ref="AT131:AU131"/>
    <mergeCell ref="AV131:AW131"/>
    <mergeCell ref="AX131:AY131"/>
    <mergeCell ref="AZ131:BA131"/>
    <mergeCell ref="BB131:BC131"/>
    <mergeCell ref="BD131:BE131"/>
    <mergeCell ref="AT130:AU130"/>
    <mergeCell ref="AV130:AW130"/>
    <mergeCell ref="AX130:AY130"/>
    <mergeCell ref="AZ130:BA130"/>
    <mergeCell ref="BB130:BC130"/>
    <mergeCell ref="BD130:BE130"/>
    <mergeCell ref="AT129:AU129"/>
    <mergeCell ref="AV129:AW129"/>
    <mergeCell ref="AX129:AY129"/>
    <mergeCell ref="AZ129:BA129"/>
    <mergeCell ref="BB129:BC129"/>
    <mergeCell ref="BD129:BE129"/>
    <mergeCell ref="AT128:AU128"/>
    <mergeCell ref="AV128:AW128"/>
    <mergeCell ref="AX128:AY128"/>
    <mergeCell ref="AZ128:BA128"/>
    <mergeCell ref="BB128:BC128"/>
    <mergeCell ref="BD128:BE128"/>
    <mergeCell ref="AT127:AU127"/>
    <mergeCell ref="AV127:AW127"/>
    <mergeCell ref="AX127:AY127"/>
    <mergeCell ref="AZ127:BA127"/>
    <mergeCell ref="BB127:BC127"/>
    <mergeCell ref="BD127:BE127"/>
    <mergeCell ref="AT126:AU126"/>
    <mergeCell ref="AV126:AW126"/>
    <mergeCell ref="AX126:AY126"/>
    <mergeCell ref="AZ126:BA126"/>
    <mergeCell ref="BB126:BC126"/>
    <mergeCell ref="BD126:BE126"/>
    <mergeCell ref="AT125:AU125"/>
    <mergeCell ref="AV125:AW125"/>
    <mergeCell ref="AX125:AY125"/>
    <mergeCell ref="AZ125:BA125"/>
    <mergeCell ref="BB125:BC125"/>
    <mergeCell ref="BD125:BE125"/>
    <mergeCell ref="AT124:AU124"/>
    <mergeCell ref="AV124:AW124"/>
    <mergeCell ref="AX124:AY124"/>
    <mergeCell ref="AZ124:BA124"/>
    <mergeCell ref="BB124:BC124"/>
    <mergeCell ref="BD124:BE124"/>
    <mergeCell ref="AT123:AU123"/>
    <mergeCell ref="AV123:AW123"/>
    <mergeCell ref="AX123:AY123"/>
    <mergeCell ref="AZ123:BA123"/>
    <mergeCell ref="BB123:BC123"/>
    <mergeCell ref="BD123:BE123"/>
    <mergeCell ref="AT122:AU122"/>
    <mergeCell ref="AV122:AW122"/>
    <mergeCell ref="AX122:AY122"/>
    <mergeCell ref="AZ122:BA122"/>
    <mergeCell ref="BB122:BC122"/>
    <mergeCell ref="BD122:BE122"/>
    <mergeCell ref="AT121:AU121"/>
    <mergeCell ref="AV121:AW121"/>
    <mergeCell ref="AX121:AY121"/>
    <mergeCell ref="AZ121:BA121"/>
    <mergeCell ref="BB121:BC121"/>
    <mergeCell ref="BD121:BE121"/>
    <mergeCell ref="AT120:AU120"/>
    <mergeCell ref="AV120:AW120"/>
    <mergeCell ref="AX120:AY120"/>
    <mergeCell ref="AZ120:BA120"/>
    <mergeCell ref="BB120:BC120"/>
    <mergeCell ref="BD120:BE120"/>
    <mergeCell ref="AT119:AU119"/>
    <mergeCell ref="AV119:AW119"/>
    <mergeCell ref="AX119:AY119"/>
    <mergeCell ref="AZ119:BA119"/>
    <mergeCell ref="BB119:BC119"/>
    <mergeCell ref="BD119:BE119"/>
    <mergeCell ref="AT118:AU118"/>
    <mergeCell ref="AV118:AW118"/>
    <mergeCell ref="AX118:AY118"/>
    <mergeCell ref="AZ118:BA118"/>
    <mergeCell ref="BB118:BC118"/>
    <mergeCell ref="BD118:BE118"/>
    <mergeCell ref="AT117:AU117"/>
    <mergeCell ref="AV117:AW117"/>
    <mergeCell ref="AX117:AY117"/>
    <mergeCell ref="AZ117:BA117"/>
    <mergeCell ref="BB117:BC117"/>
    <mergeCell ref="BD117:BE117"/>
    <mergeCell ref="AT116:AU116"/>
    <mergeCell ref="AV116:AW116"/>
    <mergeCell ref="AX116:AY116"/>
    <mergeCell ref="AZ116:BA116"/>
    <mergeCell ref="BB116:BC116"/>
    <mergeCell ref="BD116:BE116"/>
    <mergeCell ref="AT115:AU115"/>
    <mergeCell ref="AV115:AW115"/>
    <mergeCell ref="AX115:AY115"/>
    <mergeCell ref="AZ115:BA115"/>
    <mergeCell ref="BB115:BC115"/>
    <mergeCell ref="BD115:BE115"/>
    <mergeCell ref="AT114:AU114"/>
    <mergeCell ref="AV114:AW114"/>
    <mergeCell ref="AX114:AY114"/>
    <mergeCell ref="AZ114:BA114"/>
    <mergeCell ref="BB114:BC114"/>
    <mergeCell ref="BD114:BE114"/>
    <mergeCell ref="AT113:AU113"/>
    <mergeCell ref="AV113:AW113"/>
    <mergeCell ref="AX113:AY113"/>
    <mergeCell ref="AZ113:BA113"/>
    <mergeCell ref="BB113:BC113"/>
    <mergeCell ref="BD113:BE113"/>
    <mergeCell ref="AT112:AU112"/>
    <mergeCell ref="AV112:AW112"/>
    <mergeCell ref="AX112:AY112"/>
    <mergeCell ref="AZ112:BA112"/>
    <mergeCell ref="BB112:BC112"/>
    <mergeCell ref="BD112:BE112"/>
    <mergeCell ref="AT111:AU111"/>
    <mergeCell ref="AV111:AW111"/>
    <mergeCell ref="AX111:AY111"/>
    <mergeCell ref="AZ111:BA111"/>
    <mergeCell ref="BB111:BC111"/>
    <mergeCell ref="BD111:BE111"/>
    <mergeCell ref="AT110:AU110"/>
    <mergeCell ref="AV110:AW110"/>
    <mergeCell ref="AX110:AY110"/>
    <mergeCell ref="AZ110:BA110"/>
    <mergeCell ref="BB110:BC110"/>
    <mergeCell ref="BD110:BE110"/>
    <mergeCell ref="AT109:AU109"/>
    <mergeCell ref="AV109:AW109"/>
    <mergeCell ref="AX109:AY109"/>
    <mergeCell ref="AZ109:BA109"/>
    <mergeCell ref="BB109:BC109"/>
    <mergeCell ref="BD109:BE109"/>
    <mergeCell ref="AT108:AU108"/>
    <mergeCell ref="AV108:AW108"/>
    <mergeCell ref="AX108:AY108"/>
    <mergeCell ref="AZ108:BA108"/>
    <mergeCell ref="BB108:BC108"/>
    <mergeCell ref="BD108:BE108"/>
    <mergeCell ref="AT107:AU107"/>
    <mergeCell ref="AV107:AW107"/>
    <mergeCell ref="AX107:AY107"/>
    <mergeCell ref="AZ107:BA107"/>
    <mergeCell ref="BB107:BC107"/>
    <mergeCell ref="BD107:BE107"/>
    <mergeCell ref="AT106:AU106"/>
    <mergeCell ref="AV106:AW106"/>
    <mergeCell ref="AX106:AY106"/>
    <mergeCell ref="AZ106:BA106"/>
    <mergeCell ref="BB106:BC106"/>
    <mergeCell ref="BD106:BE106"/>
    <mergeCell ref="AT105:AU105"/>
    <mergeCell ref="AV105:AW105"/>
    <mergeCell ref="AX105:AY105"/>
    <mergeCell ref="AZ105:BA105"/>
    <mergeCell ref="BB105:BC105"/>
    <mergeCell ref="BD105:BE105"/>
    <mergeCell ref="AT104:AU104"/>
    <mergeCell ref="AV104:AW104"/>
    <mergeCell ref="AX104:AY104"/>
    <mergeCell ref="AZ104:BA104"/>
    <mergeCell ref="BB104:BC104"/>
    <mergeCell ref="BD104:BE104"/>
    <mergeCell ref="AT103:AU103"/>
    <mergeCell ref="AV103:AW103"/>
    <mergeCell ref="AX103:AY103"/>
    <mergeCell ref="AZ103:BA103"/>
    <mergeCell ref="BB103:BC103"/>
    <mergeCell ref="BD103:BE103"/>
    <mergeCell ref="AT102:AU102"/>
    <mergeCell ref="AV102:AW102"/>
    <mergeCell ref="AX102:AY102"/>
    <mergeCell ref="AZ102:BA102"/>
    <mergeCell ref="BB102:BC102"/>
    <mergeCell ref="BD102:BE102"/>
    <mergeCell ref="AT101:AU101"/>
    <mergeCell ref="AV101:AW101"/>
    <mergeCell ref="AX101:AY101"/>
    <mergeCell ref="AZ101:BA101"/>
    <mergeCell ref="BB101:BC101"/>
    <mergeCell ref="BD101:BE101"/>
    <mergeCell ref="AT100:AU100"/>
    <mergeCell ref="AV100:AW100"/>
    <mergeCell ref="AX100:AY100"/>
    <mergeCell ref="AZ100:BA100"/>
    <mergeCell ref="BB100:BC100"/>
    <mergeCell ref="BD100:BE100"/>
    <mergeCell ref="AT99:AU99"/>
    <mergeCell ref="AV99:AW99"/>
    <mergeCell ref="AX99:AY99"/>
    <mergeCell ref="AZ99:BA99"/>
    <mergeCell ref="BB99:BC99"/>
    <mergeCell ref="BD99:BE99"/>
    <mergeCell ref="AT98:AU98"/>
    <mergeCell ref="AV98:AW98"/>
    <mergeCell ref="AX98:AY98"/>
    <mergeCell ref="AZ98:BA98"/>
    <mergeCell ref="BB98:BC98"/>
    <mergeCell ref="BD98:BE98"/>
    <mergeCell ref="AT97:AU97"/>
    <mergeCell ref="AV97:AW97"/>
    <mergeCell ref="AX97:AY97"/>
    <mergeCell ref="AZ97:BA97"/>
    <mergeCell ref="BB97:BC97"/>
    <mergeCell ref="BD97:BE97"/>
    <mergeCell ref="AT96:AU96"/>
    <mergeCell ref="AV96:AW96"/>
    <mergeCell ref="AX96:AY96"/>
    <mergeCell ref="AZ96:BA96"/>
    <mergeCell ref="BB96:BC96"/>
    <mergeCell ref="BD96:BE96"/>
    <mergeCell ref="AT95:AU95"/>
    <mergeCell ref="AV95:AW95"/>
    <mergeCell ref="AX95:AY95"/>
    <mergeCell ref="AZ95:BA95"/>
    <mergeCell ref="BB95:BC95"/>
    <mergeCell ref="BD95:BE95"/>
    <mergeCell ref="AT94:AU94"/>
    <mergeCell ref="AV94:AW94"/>
    <mergeCell ref="AX94:AY94"/>
    <mergeCell ref="AZ94:BA94"/>
    <mergeCell ref="BB94:BC94"/>
    <mergeCell ref="BD94:BE94"/>
    <mergeCell ref="AT93:AU93"/>
    <mergeCell ref="AV93:AW93"/>
    <mergeCell ref="AX93:AY93"/>
    <mergeCell ref="AZ93:BA93"/>
    <mergeCell ref="BB93:BC93"/>
    <mergeCell ref="BD93:BE93"/>
    <mergeCell ref="AT89:BA89"/>
    <mergeCell ref="BB89:BC89"/>
    <mergeCell ref="AT92:AU92"/>
    <mergeCell ref="AV92:AW92"/>
    <mergeCell ref="AX92:AY92"/>
    <mergeCell ref="AZ92:BA92"/>
    <mergeCell ref="BB92:BC92"/>
    <mergeCell ref="BD92:BE92"/>
    <mergeCell ref="AT88:AU88"/>
    <mergeCell ref="AV88:AW88"/>
    <mergeCell ref="AX88:AY88"/>
    <mergeCell ref="AZ88:BA88"/>
    <mergeCell ref="BB88:BC88"/>
    <mergeCell ref="BD88:BE88"/>
    <mergeCell ref="AT87:AU87"/>
    <mergeCell ref="AV87:AW87"/>
    <mergeCell ref="AX87:AY87"/>
    <mergeCell ref="AZ87:BA87"/>
    <mergeCell ref="BB87:BC87"/>
    <mergeCell ref="BD87:BE87"/>
    <mergeCell ref="AT86:AU86"/>
    <mergeCell ref="AV86:AW86"/>
    <mergeCell ref="AX86:AY86"/>
    <mergeCell ref="AZ86:BA86"/>
    <mergeCell ref="BB86:BC86"/>
    <mergeCell ref="BD86:BE86"/>
    <mergeCell ref="AT85:AU85"/>
    <mergeCell ref="AV85:AW85"/>
    <mergeCell ref="AX85:AY85"/>
    <mergeCell ref="AZ85:BA85"/>
    <mergeCell ref="BB85:BC85"/>
    <mergeCell ref="BD85:BE85"/>
    <mergeCell ref="AT84:AU84"/>
    <mergeCell ref="AV84:AW84"/>
    <mergeCell ref="AX84:AY84"/>
    <mergeCell ref="AZ84:BA84"/>
    <mergeCell ref="BB84:BC84"/>
    <mergeCell ref="BD84:BE84"/>
    <mergeCell ref="AT83:AU83"/>
    <mergeCell ref="AV83:AW83"/>
    <mergeCell ref="AX83:AY83"/>
    <mergeCell ref="AZ83:BA83"/>
    <mergeCell ref="BB83:BC83"/>
    <mergeCell ref="BD83:BE83"/>
    <mergeCell ref="AT82:AU82"/>
    <mergeCell ref="AV82:AW82"/>
    <mergeCell ref="AX82:AY82"/>
    <mergeCell ref="AZ82:BA82"/>
    <mergeCell ref="BB82:BC82"/>
    <mergeCell ref="BD82:BE82"/>
    <mergeCell ref="AT81:AU81"/>
    <mergeCell ref="AV81:AW81"/>
    <mergeCell ref="AX81:AY81"/>
    <mergeCell ref="AZ81:BA81"/>
    <mergeCell ref="BB81:BC81"/>
    <mergeCell ref="BD81:BE81"/>
    <mergeCell ref="AT80:AU80"/>
    <mergeCell ref="AV80:AW80"/>
    <mergeCell ref="AX80:AY80"/>
    <mergeCell ref="AZ80:BA80"/>
    <mergeCell ref="BB80:BC80"/>
    <mergeCell ref="BD80:BE80"/>
    <mergeCell ref="AT79:AU79"/>
    <mergeCell ref="AV79:AW79"/>
    <mergeCell ref="AX79:AY79"/>
    <mergeCell ref="AZ79:BA79"/>
    <mergeCell ref="BB79:BC79"/>
    <mergeCell ref="BD79:BE79"/>
    <mergeCell ref="AT78:AU78"/>
    <mergeCell ref="AV78:AW78"/>
    <mergeCell ref="AX78:AY78"/>
    <mergeCell ref="AZ78:BA78"/>
    <mergeCell ref="BB78:BC78"/>
    <mergeCell ref="BD78:BE78"/>
    <mergeCell ref="AT77:AU77"/>
    <mergeCell ref="AV77:AW77"/>
    <mergeCell ref="AX77:AY77"/>
    <mergeCell ref="AZ77:BA77"/>
    <mergeCell ref="BB77:BC77"/>
    <mergeCell ref="BD77:BE77"/>
    <mergeCell ref="AT76:AU76"/>
    <mergeCell ref="AV76:AW76"/>
    <mergeCell ref="AX76:AY76"/>
    <mergeCell ref="AZ76:BA76"/>
    <mergeCell ref="BB76:BC76"/>
    <mergeCell ref="BD76:BE76"/>
    <mergeCell ref="AT75:AU75"/>
    <mergeCell ref="AV75:AW75"/>
    <mergeCell ref="AX75:AY75"/>
    <mergeCell ref="AZ75:BA75"/>
    <mergeCell ref="BB75:BC75"/>
    <mergeCell ref="BD75:BE75"/>
    <mergeCell ref="AT74:AU74"/>
    <mergeCell ref="AV74:AW74"/>
    <mergeCell ref="AX74:AY74"/>
    <mergeCell ref="AZ74:BA74"/>
    <mergeCell ref="BB74:BC74"/>
    <mergeCell ref="BD74:BE74"/>
    <mergeCell ref="AT73:AU73"/>
    <mergeCell ref="AV73:AW73"/>
    <mergeCell ref="AX73:AY73"/>
    <mergeCell ref="AZ73:BA73"/>
    <mergeCell ref="BB73:BC73"/>
    <mergeCell ref="BD73:BE73"/>
    <mergeCell ref="AT72:AU72"/>
    <mergeCell ref="AV72:AW72"/>
    <mergeCell ref="AX72:AY72"/>
    <mergeCell ref="AZ72:BA72"/>
    <mergeCell ref="BB72:BC72"/>
    <mergeCell ref="BD72:BE72"/>
    <mergeCell ref="AT71:AU71"/>
    <mergeCell ref="AV71:AW71"/>
    <mergeCell ref="AX71:AY71"/>
    <mergeCell ref="AZ71:BA71"/>
    <mergeCell ref="BB71:BC71"/>
    <mergeCell ref="BD71:BE71"/>
    <mergeCell ref="AT70:AU70"/>
    <mergeCell ref="AV70:AW70"/>
    <mergeCell ref="AX70:AY70"/>
    <mergeCell ref="AZ70:BA70"/>
    <mergeCell ref="BB70:BC70"/>
    <mergeCell ref="BD70:BE70"/>
    <mergeCell ref="AT69:AU69"/>
    <mergeCell ref="AV69:AW69"/>
    <mergeCell ref="AX69:AY69"/>
    <mergeCell ref="AZ69:BA69"/>
    <mergeCell ref="BB69:BC69"/>
    <mergeCell ref="BD69:BE69"/>
    <mergeCell ref="AT68:AU68"/>
    <mergeCell ref="AV68:AW68"/>
    <mergeCell ref="AX68:AY68"/>
    <mergeCell ref="AZ68:BA68"/>
    <mergeCell ref="BB68:BC68"/>
    <mergeCell ref="BD68:BE68"/>
    <mergeCell ref="AT67:AU67"/>
    <mergeCell ref="AV67:AW67"/>
    <mergeCell ref="AX67:AY67"/>
    <mergeCell ref="AZ67:BA67"/>
    <mergeCell ref="BB67:BC67"/>
    <mergeCell ref="BD67:BE67"/>
    <mergeCell ref="AT66:AU66"/>
    <mergeCell ref="AV66:AW66"/>
    <mergeCell ref="AX66:AY66"/>
    <mergeCell ref="AZ66:BA66"/>
    <mergeCell ref="BB66:BC66"/>
    <mergeCell ref="BD66:BE66"/>
    <mergeCell ref="AT65:AU65"/>
    <mergeCell ref="AV65:AW65"/>
    <mergeCell ref="AX65:AY65"/>
    <mergeCell ref="AZ65:BA65"/>
    <mergeCell ref="BB65:BC65"/>
    <mergeCell ref="BD65:BE65"/>
    <mergeCell ref="AT64:AU64"/>
    <mergeCell ref="AV64:AW64"/>
    <mergeCell ref="AX64:AY64"/>
    <mergeCell ref="AZ64:BA64"/>
    <mergeCell ref="BB64:BC64"/>
    <mergeCell ref="BD64:BE64"/>
    <mergeCell ref="AT63:AU63"/>
    <mergeCell ref="AV63:AW63"/>
    <mergeCell ref="AX63:AY63"/>
    <mergeCell ref="AZ63:BA63"/>
    <mergeCell ref="BB63:BC63"/>
    <mergeCell ref="BD63:BE63"/>
    <mergeCell ref="AT62:AU62"/>
    <mergeCell ref="AV62:AW62"/>
    <mergeCell ref="AX62:AY62"/>
    <mergeCell ref="AZ62:BA62"/>
    <mergeCell ref="BB62:BC62"/>
    <mergeCell ref="BD62:BE62"/>
    <mergeCell ref="AT61:AU61"/>
    <mergeCell ref="AV61:AW61"/>
    <mergeCell ref="AX61:AY61"/>
    <mergeCell ref="AZ61:BA61"/>
    <mergeCell ref="BB61:BC61"/>
    <mergeCell ref="BD61:BE61"/>
    <mergeCell ref="AT60:AU60"/>
    <mergeCell ref="AV60:AW60"/>
    <mergeCell ref="AX60:AY60"/>
    <mergeCell ref="AZ60:BA60"/>
    <mergeCell ref="BB60:BC60"/>
    <mergeCell ref="BD60:BE60"/>
    <mergeCell ref="AT59:AU59"/>
    <mergeCell ref="AV59:AW59"/>
    <mergeCell ref="AX59:AY59"/>
    <mergeCell ref="AZ59:BA59"/>
    <mergeCell ref="BB59:BC59"/>
    <mergeCell ref="BD59:BE59"/>
    <mergeCell ref="AT58:AU58"/>
    <mergeCell ref="AV58:AW58"/>
    <mergeCell ref="AX58:AY58"/>
    <mergeCell ref="AZ58:BA58"/>
    <mergeCell ref="BB58:BC58"/>
    <mergeCell ref="BD58:BE58"/>
    <mergeCell ref="AT57:AU57"/>
    <mergeCell ref="AV57:AW57"/>
    <mergeCell ref="AX57:AY57"/>
    <mergeCell ref="AZ57:BA57"/>
    <mergeCell ref="BB57:BC57"/>
    <mergeCell ref="BD57:BE57"/>
    <mergeCell ref="AT56:AU56"/>
    <mergeCell ref="AV56:AW56"/>
    <mergeCell ref="AX56:AY56"/>
    <mergeCell ref="AZ56:BA56"/>
    <mergeCell ref="BB56:BC56"/>
    <mergeCell ref="BD56:BE56"/>
    <mergeCell ref="AT55:AU55"/>
    <mergeCell ref="AV55:AW55"/>
    <mergeCell ref="AX55:AY55"/>
    <mergeCell ref="AZ55:BA55"/>
    <mergeCell ref="BB55:BC55"/>
    <mergeCell ref="BD55:BE55"/>
    <mergeCell ref="AT54:AU54"/>
    <mergeCell ref="AV54:AW54"/>
    <mergeCell ref="AX54:AY54"/>
    <mergeCell ref="AZ54:BA54"/>
    <mergeCell ref="BB54:BC54"/>
    <mergeCell ref="BD54:BE54"/>
    <mergeCell ref="AT53:AU53"/>
    <mergeCell ref="AV53:AW53"/>
    <mergeCell ref="AX53:AY53"/>
    <mergeCell ref="AZ53:BA53"/>
    <mergeCell ref="BB53:BC53"/>
    <mergeCell ref="BD53:BE53"/>
    <mergeCell ref="AT49:BA49"/>
    <mergeCell ref="BB49:BC49"/>
    <mergeCell ref="AT52:AU52"/>
    <mergeCell ref="AV52:AW52"/>
    <mergeCell ref="AX52:AY52"/>
    <mergeCell ref="AZ52:BA52"/>
    <mergeCell ref="BB52:BC52"/>
    <mergeCell ref="BD52:BE52"/>
    <mergeCell ref="AT48:AU48"/>
    <mergeCell ref="AV48:AW48"/>
    <mergeCell ref="AX48:AY48"/>
    <mergeCell ref="AZ48:BA48"/>
    <mergeCell ref="BB48:BC48"/>
    <mergeCell ref="BD48:BE48"/>
    <mergeCell ref="AT47:AU47"/>
    <mergeCell ref="AV47:AW47"/>
    <mergeCell ref="AX47:AY47"/>
    <mergeCell ref="AZ47:BA47"/>
    <mergeCell ref="BB47:BC47"/>
    <mergeCell ref="BD47:BE47"/>
    <mergeCell ref="AT46:AU46"/>
    <mergeCell ref="AV46:AW46"/>
    <mergeCell ref="AX46:AY46"/>
    <mergeCell ref="AZ46:BA46"/>
    <mergeCell ref="BB46:BC46"/>
    <mergeCell ref="BD46:BE46"/>
    <mergeCell ref="AT45:AU45"/>
    <mergeCell ref="AV45:AW45"/>
    <mergeCell ref="AX45:AY45"/>
    <mergeCell ref="AZ45:BA45"/>
    <mergeCell ref="BB45:BC45"/>
    <mergeCell ref="BD45:BE45"/>
    <mergeCell ref="AT44:AU44"/>
    <mergeCell ref="AV44:AW44"/>
    <mergeCell ref="AX44:AY44"/>
    <mergeCell ref="AZ44:BA44"/>
    <mergeCell ref="BB44:BC44"/>
    <mergeCell ref="BD44:BE44"/>
    <mergeCell ref="AT43:AU43"/>
    <mergeCell ref="AV43:AW43"/>
    <mergeCell ref="AX43:AY43"/>
    <mergeCell ref="AZ43:BA43"/>
    <mergeCell ref="BB43:BC43"/>
    <mergeCell ref="BD43:BE43"/>
    <mergeCell ref="AT42:AU42"/>
    <mergeCell ref="AV42:AW42"/>
    <mergeCell ref="AX42:AY42"/>
    <mergeCell ref="AZ42:BA42"/>
    <mergeCell ref="BB42:BC42"/>
    <mergeCell ref="BD42:BE42"/>
    <mergeCell ref="AX39:AY39"/>
    <mergeCell ref="AZ39:BA39"/>
    <mergeCell ref="BB39:BC39"/>
    <mergeCell ref="BD39:BE39"/>
    <mergeCell ref="AT38:AU38"/>
    <mergeCell ref="AV38:AW38"/>
    <mergeCell ref="AX38:AY38"/>
    <mergeCell ref="AZ38:BA38"/>
    <mergeCell ref="BB38:BC38"/>
    <mergeCell ref="BD38:BE38"/>
    <mergeCell ref="AT37:AU37"/>
    <mergeCell ref="AV37:AW37"/>
    <mergeCell ref="AX37:AY37"/>
    <mergeCell ref="AZ37:BA37"/>
    <mergeCell ref="BB37:BC37"/>
    <mergeCell ref="BD37:BE37"/>
    <mergeCell ref="AT36:AU36"/>
    <mergeCell ref="AV36:AW36"/>
    <mergeCell ref="AX36:AY36"/>
    <mergeCell ref="AZ36:BA36"/>
    <mergeCell ref="BB36:BC36"/>
    <mergeCell ref="BD36:BE36"/>
    <mergeCell ref="AT35:AU35"/>
    <mergeCell ref="AV35:AW35"/>
    <mergeCell ref="AX35:AY35"/>
    <mergeCell ref="AZ35:BA35"/>
    <mergeCell ref="BB35:BC35"/>
    <mergeCell ref="BD35:BE35"/>
    <mergeCell ref="AT34:AU34"/>
    <mergeCell ref="AV34:AW34"/>
    <mergeCell ref="AX34:AY34"/>
    <mergeCell ref="AZ34:BA34"/>
    <mergeCell ref="BB34:BC34"/>
    <mergeCell ref="BD34:BE34"/>
    <mergeCell ref="AT33:AU33"/>
    <mergeCell ref="AV33:AW33"/>
    <mergeCell ref="AX33:AY33"/>
    <mergeCell ref="AZ33:BA33"/>
    <mergeCell ref="BB33:BC33"/>
    <mergeCell ref="BD33:BE33"/>
    <mergeCell ref="AT32:AU32"/>
    <mergeCell ref="AV32:AW32"/>
    <mergeCell ref="AX32:AY32"/>
    <mergeCell ref="AZ32:BA32"/>
    <mergeCell ref="BB32:BC32"/>
    <mergeCell ref="BD32:BE32"/>
    <mergeCell ref="AT31:AU31"/>
    <mergeCell ref="AV31:AW31"/>
    <mergeCell ref="AX31:AY31"/>
    <mergeCell ref="AZ31:BA31"/>
    <mergeCell ref="BB31:BC31"/>
    <mergeCell ref="BD31:BE31"/>
    <mergeCell ref="AT30:AU30"/>
    <mergeCell ref="AV30:AW30"/>
    <mergeCell ref="AX30:AY30"/>
    <mergeCell ref="AZ30:BA30"/>
    <mergeCell ref="BB30:BC30"/>
    <mergeCell ref="BD30:BE30"/>
    <mergeCell ref="AT29:AU29"/>
    <mergeCell ref="AV29:AW29"/>
    <mergeCell ref="AX29:AY29"/>
    <mergeCell ref="AZ29:BA29"/>
    <mergeCell ref="BB29:BC29"/>
    <mergeCell ref="BD29:BE29"/>
    <mergeCell ref="AT28:AU28"/>
    <mergeCell ref="AV28:AW28"/>
    <mergeCell ref="AX28:AY28"/>
    <mergeCell ref="AZ28:BA28"/>
    <mergeCell ref="BB28:BC28"/>
    <mergeCell ref="BD28:BE28"/>
    <mergeCell ref="AT27:AU27"/>
    <mergeCell ref="AV27:AW27"/>
    <mergeCell ref="AX27:AY27"/>
    <mergeCell ref="AZ27:BA27"/>
    <mergeCell ref="BB27:BC27"/>
    <mergeCell ref="BD27:BE27"/>
    <mergeCell ref="AT26:AU26"/>
    <mergeCell ref="AV26:AW26"/>
    <mergeCell ref="AX26:AY26"/>
    <mergeCell ref="AZ26:BA26"/>
    <mergeCell ref="BB26:BC26"/>
    <mergeCell ref="BD26:BE26"/>
    <mergeCell ref="AT25:AU25"/>
    <mergeCell ref="AV25:AW25"/>
    <mergeCell ref="AX25:AY25"/>
    <mergeCell ref="AZ25:BA25"/>
    <mergeCell ref="BB25:BC25"/>
    <mergeCell ref="BD25:BE25"/>
    <mergeCell ref="AT21:BA21"/>
    <mergeCell ref="BB21:BC21"/>
    <mergeCell ref="AT24:AU24"/>
    <mergeCell ref="AV24:AW24"/>
    <mergeCell ref="AX24:AY24"/>
    <mergeCell ref="AZ24:BA24"/>
    <mergeCell ref="BB24:BC24"/>
    <mergeCell ref="BD24:BE24"/>
    <mergeCell ref="AT20:AU20"/>
    <mergeCell ref="AV20:AW20"/>
    <mergeCell ref="AX20:AY20"/>
    <mergeCell ref="AZ20:BA20"/>
    <mergeCell ref="BB20:BC20"/>
    <mergeCell ref="BD20:BE20"/>
    <mergeCell ref="AT19:AU19"/>
    <mergeCell ref="AV19:AW19"/>
    <mergeCell ref="AX19:AY19"/>
    <mergeCell ref="AZ19:BA19"/>
    <mergeCell ref="BB19:BC19"/>
    <mergeCell ref="BD19:BE19"/>
    <mergeCell ref="AT18:AU18"/>
    <mergeCell ref="AV18:AW18"/>
    <mergeCell ref="AX18:AY18"/>
    <mergeCell ref="AZ18:BA18"/>
    <mergeCell ref="BB18:BC18"/>
    <mergeCell ref="BD18:BE18"/>
    <mergeCell ref="AT17:AU17"/>
    <mergeCell ref="AV17:AW17"/>
    <mergeCell ref="AX17:AY17"/>
    <mergeCell ref="AZ17:BA17"/>
    <mergeCell ref="BB17:BC17"/>
    <mergeCell ref="BD17:BE17"/>
    <mergeCell ref="AT16:AU16"/>
    <mergeCell ref="AV16:AW16"/>
    <mergeCell ref="AX16:AY16"/>
    <mergeCell ref="AZ16:BA16"/>
    <mergeCell ref="BB16:BC16"/>
    <mergeCell ref="BD16:BE16"/>
    <mergeCell ref="AT15:AU15"/>
    <mergeCell ref="AV15:AW15"/>
    <mergeCell ref="AX15:AY15"/>
    <mergeCell ref="AZ15:BA15"/>
    <mergeCell ref="BB15:BC15"/>
    <mergeCell ref="BD15:BE15"/>
    <mergeCell ref="AT14:AU14"/>
    <mergeCell ref="AV14:AW14"/>
    <mergeCell ref="AX14:AY14"/>
    <mergeCell ref="AZ14:BA14"/>
    <mergeCell ref="BB14:BC14"/>
    <mergeCell ref="BD14:BE14"/>
    <mergeCell ref="AT13:AU13"/>
    <mergeCell ref="AV13:AW13"/>
    <mergeCell ref="AX13:AY13"/>
    <mergeCell ref="AZ13:BA13"/>
    <mergeCell ref="BB13:BC13"/>
    <mergeCell ref="BD13:BE13"/>
    <mergeCell ref="AT12:AU12"/>
    <mergeCell ref="AV12:AW12"/>
    <mergeCell ref="AX12:AY12"/>
    <mergeCell ref="AZ12:BA12"/>
    <mergeCell ref="BB12:BC12"/>
    <mergeCell ref="BD12:BE12"/>
    <mergeCell ref="AT11:AU11"/>
    <mergeCell ref="AV11:AW11"/>
    <mergeCell ref="AX11:AY11"/>
    <mergeCell ref="AZ11:BA11"/>
    <mergeCell ref="BB11:BC11"/>
    <mergeCell ref="BD11:BE11"/>
    <mergeCell ref="AT10:AU10"/>
    <mergeCell ref="AV10:AW10"/>
    <mergeCell ref="AX10:AY10"/>
    <mergeCell ref="AZ10:BA10"/>
    <mergeCell ref="BB10:BC10"/>
    <mergeCell ref="BD10:BE10"/>
    <mergeCell ref="AT9:AU9"/>
    <mergeCell ref="AV9:AW9"/>
    <mergeCell ref="AX9:AY9"/>
    <mergeCell ref="AZ9:BA9"/>
    <mergeCell ref="BB9:BC9"/>
    <mergeCell ref="BD9:BE9"/>
    <mergeCell ref="AQ291:AR291"/>
    <mergeCell ref="AQ292:AR292"/>
    <mergeCell ref="AT8:AU8"/>
    <mergeCell ref="AV8:AW8"/>
    <mergeCell ref="AX8:AY8"/>
    <mergeCell ref="AZ8:BA8"/>
    <mergeCell ref="BB8:BC8"/>
    <mergeCell ref="BD8:BE8"/>
    <mergeCell ref="AQ285:AR285"/>
    <mergeCell ref="AQ286:AR286"/>
    <mergeCell ref="AQ287:AR287"/>
    <mergeCell ref="AQ288:AR288"/>
    <mergeCell ref="AQ289:AR289"/>
    <mergeCell ref="AQ290:AR290"/>
    <mergeCell ref="AQ279:AR279"/>
    <mergeCell ref="AQ280:AR280"/>
    <mergeCell ref="AQ281:AR281"/>
    <mergeCell ref="AQ282:AR282"/>
    <mergeCell ref="AQ283:AR283"/>
    <mergeCell ref="AQ284:AR284"/>
    <mergeCell ref="AQ273:AR273"/>
    <mergeCell ref="AQ274:AR274"/>
    <mergeCell ref="AQ275:AR275"/>
    <mergeCell ref="AQ276:AR276"/>
    <mergeCell ref="AQ277:AR277"/>
    <mergeCell ref="AQ278:AR278"/>
    <mergeCell ref="AQ267:AR267"/>
    <mergeCell ref="AQ268:AR268"/>
    <mergeCell ref="AQ269:AR269"/>
    <mergeCell ref="AQ270:AR270"/>
    <mergeCell ref="AQ271:AR271"/>
    <mergeCell ref="AQ272:AR272"/>
    <mergeCell ref="AQ261:AR261"/>
    <mergeCell ref="AQ262:AR262"/>
    <mergeCell ref="AQ263:AR263"/>
    <mergeCell ref="AQ264:AR264"/>
    <mergeCell ref="AQ265:AR265"/>
    <mergeCell ref="AQ266:AR266"/>
    <mergeCell ref="AQ255:AR255"/>
    <mergeCell ref="AQ256:AR256"/>
    <mergeCell ref="AQ257:AR257"/>
    <mergeCell ref="AQ258:AR258"/>
    <mergeCell ref="AQ259:AR259"/>
    <mergeCell ref="AQ260:AR260"/>
    <mergeCell ref="AQ249:AR249"/>
    <mergeCell ref="AQ250:AR250"/>
    <mergeCell ref="AQ251:AR251"/>
    <mergeCell ref="AQ252:AR252"/>
    <mergeCell ref="AQ253:AR253"/>
    <mergeCell ref="AQ254:AR254"/>
    <mergeCell ref="AQ243:AR243"/>
    <mergeCell ref="AQ244:AR244"/>
    <mergeCell ref="AQ245:AR245"/>
    <mergeCell ref="AQ246:AR246"/>
    <mergeCell ref="AQ247:AR247"/>
    <mergeCell ref="AQ248:AR248"/>
    <mergeCell ref="AQ237:AR237"/>
    <mergeCell ref="AQ238:AR238"/>
    <mergeCell ref="AQ239:AR239"/>
    <mergeCell ref="AQ240:AR240"/>
    <mergeCell ref="AQ241:AR241"/>
    <mergeCell ref="AQ242:AR242"/>
    <mergeCell ref="AQ231:AR231"/>
    <mergeCell ref="AQ232:AR232"/>
    <mergeCell ref="AQ233:AR233"/>
    <mergeCell ref="AQ234:AR234"/>
    <mergeCell ref="AQ235:AR235"/>
    <mergeCell ref="AQ236:AR236"/>
    <mergeCell ref="AQ225:AR225"/>
    <mergeCell ref="AQ226:AR226"/>
    <mergeCell ref="AQ227:AR227"/>
    <mergeCell ref="AQ228:AR228"/>
    <mergeCell ref="AQ229:AR229"/>
    <mergeCell ref="AQ230:AR230"/>
    <mergeCell ref="AQ219:AR219"/>
    <mergeCell ref="AQ220:AR220"/>
    <mergeCell ref="AQ221:AR221"/>
    <mergeCell ref="AQ222:AR222"/>
    <mergeCell ref="AQ223:AR223"/>
    <mergeCell ref="AQ224:AR224"/>
    <mergeCell ref="AQ213:AR213"/>
    <mergeCell ref="AQ214:AR214"/>
    <mergeCell ref="AQ215:AR215"/>
    <mergeCell ref="AQ216:AR216"/>
    <mergeCell ref="AQ217:AR217"/>
    <mergeCell ref="AQ218:AR218"/>
    <mergeCell ref="AQ207:AR207"/>
    <mergeCell ref="AQ208:AR208"/>
    <mergeCell ref="AQ209:AR209"/>
    <mergeCell ref="AQ210:AR210"/>
    <mergeCell ref="AQ211:AR211"/>
    <mergeCell ref="AQ212:AR212"/>
    <mergeCell ref="AQ201:AR201"/>
    <mergeCell ref="AQ202:AR202"/>
    <mergeCell ref="AQ203:AR203"/>
    <mergeCell ref="AQ204:AR204"/>
    <mergeCell ref="AQ205:AR205"/>
    <mergeCell ref="AQ206:AR206"/>
    <mergeCell ref="AQ195:AR195"/>
    <mergeCell ref="AQ196:AR196"/>
    <mergeCell ref="AQ197:AR197"/>
    <mergeCell ref="AQ198:AR198"/>
    <mergeCell ref="AQ199:AR199"/>
    <mergeCell ref="AQ200:AR200"/>
    <mergeCell ref="AQ189:AR189"/>
    <mergeCell ref="AQ190:AR190"/>
    <mergeCell ref="AQ191:AR191"/>
    <mergeCell ref="AQ192:AR192"/>
    <mergeCell ref="AQ193:AR193"/>
    <mergeCell ref="AQ194:AR194"/>
    <mergeCell ref="AQ183:AR183"/>
    <mergeCell ref="AQ184:AR184"/>
    <mergeCell ref="AQ185:AR185"/>
    <mergeCell ref="AQ186:AR186"/>
    <mergeCell ref="AQ187:AR187"/>
    <mergeCell ref="AQ188:AR188"/>
    <mergeCell ref="AQ177:AR177"/>
    <mergeCell ref="AQ178:AR178"/>
    <mergeCell ref="AQ179:AR179"/>
    <mergeCell ref="AQ180:AR180"/>
    <mergeCell ref="AQ181:AR181"/>
    <mergeCell ref="AQ182:AR182"/>
    <mergeCell ref="AQ171:AR171"/>
    <mergeCell ref="AQ172:AR172"/>
    <mergeCell ref="AQ173:AR173"/>
    <mergeCell ref="AQ174:AR174"/>
    <mergeCell ref="AQ175:AR175"/>
    <mergeCell ref="AQ176:AR176"/>
    <mergeCell ref="AQ165:AR165"/>
    <mergeCell ref="AQ166:AR166"/>
    <mergeCell ref="AQ167:AR167"/>
    <mergeCell ref="AQ168:AR168"/>
    <mergeCell ref="AQ169:AR169"/>
    <mergeCell ref="AQ170:AR170"/>
    <mergeCell ref="AQ159:AR159"/>
    <mergeCell ref="AQ160:AR160"/>
    <mergeCell ref="AQ161:AR161"/>
    <mergeCell ref="AQ162:AR162"/>
    <mergeCell ref="AQ163:AR163"/>
    <mergeCell ref="AQ164:AR164"/>
    <mergeCell ref="AQ153:AR153"/>
    <mergeCell ref="AQ154:AR154"/>
    <mergeCell ref="AQ155:AR155"/>
    <mergeCell ref="AQ156:AR156"/>
    <mergeCell ref="AQ157:AR157"/>
    <mergeCell ref="AQ158:AR158"/>
    <mergeCell ref="AQ147:AR147"/>
    <mergeCell ref="AQ148:AR148"/>
    <mergeCell ref="AQ149:AR149"/>
    <mergeCell ref="AQ150:AR150"/>
    <mergeCell ref="AQ151:AR151"/>
    <mergeCell ref="AQ152:AR152"/>
    <mergeCell ref="AQ141:AR141"/>
    <mergeCell ref="AQ142:AR142"/>
    <mergeCell ref="AQ143:AR143"/>
    <mergeCell ref="AQ144:AR144"/>
    <mergeCell ref="AQ145:AR145"/>
    <mergeCell ref="AQ146:AR146"/>
    <mergeCell ref="AQ135:AR135"/>
    <mergeCell ref="AQ136:AR136"/>
    <mergeCell ref="AQ137:AR137"/>
    <mergeCell ref="AQ138:AR138"/>
    <mergeCell ref="AQ139:AR139"/>
    <mergeCell ref="AQ140:AR140"/>
    <mergeCell ref="AQ129:AR129"/>
    <mergeCell ref="AQ130:AR130"/>
    <mergeCell ref="AQ131:AR131"/>
    <mergeCell ref="AQ132:AR132"/>
    <mergeCell ref="AQ133:AR133"/>
    <mergeCell ref="AQ134:AR134"/>
    <mergeCell ref="AQ123:AR123"/>
    <mergeCell ref="AQ124:AR124"/>
    <mergeCell ref="AQ125:AR125"/>
    <mergeCell ref="AQ126:AR126"/>
    <mergeCell ref="AQ127:AR127"/>
    <mergeCell ref="AQ128:AR128"/>
    <mergeCell ref="AQ117:AR117"/>
    <mergeCell ref="AQ118:AR118"/>
    <mergeCell ref="AQ119:AR119"/>
    <mergeCell ref="AQ120:AR120"/>
    <mergeCell ref="AQ121:AR121"/>
    <mergeCell ref="AQ122:AR122"/>
    <mergeCell ref="AQ111:AR111"/>
    <mergeCell ref="AQ112:AR112"/>
    <mergeCell ref="AQ113:AR113"/>
    <mergeCell ref="AQ114:AR114"/>
    <mergeCell ref="AQ115:AR115"/>
    <mergeCell ref="AQ116:AR116"/>
    <mergeCell ref="AQ105:AR105"/>
    <mergeCell ref="AQ106:AR106"/>
    <mergeCell ref="AQ107:AR107"/>
    <mergeCell ref="AQ108:AR108"/>
    <mergeCell ref="AQ109:AR109"/>
    <mergeCell ref="AQ110:AR110"/>
    <mergeCell ref="AQ99:AR99"/>
    <mergeCell ref="AQ100:AR100"/>
    <mergeCell ref="AQ101:AR101"/>
    <mergeCell ref="AQ102:AR102"/>
    <mergeCell ref="AQ103:AR103"/>
    <mergeCell ref="AQ104:AR104"/>
    <mergeCell ref="AQ93:AR93"/>
    <mergeCell ref="AQ94:AR94"/>
    <mergeCell ref="AQ95:AR95"/>
    <mergeCell ref="AQ96:AR96"/>
    <mergeCell ref="AQ97:AR97"/>
    <mergeCell ref="AQ98:AR98"/>
    <mergeCell ref="AQ87:AR87"/>
    <mergeCell ref="AQ88:AR88"/>
    <mergeCell ref="AQ89:AR89"/>
    <mergeCell ref="AQ90:AR90"/>
    <mergeCell ref="AQ91:AR91"/>
    <mergeCell ref="AQ92:AR92"/>
    <mergeCell ref="AQ81:AR81"/>
    <mergeCell ref="AQ82:AR82"/>
    <mergeCell ref="AQ83:AR83"/>
    <mergeCell ref="AQ84:AR84"/>
    <mergeCell ref="AQ85:AR85"/>
    <mergeCell ref="AQ86:AR86"/>
    <mergeCell ref="AQ75:AR75"/>
    <mergeCell ref="AQ76:AR76"/>
    <mergeCell ref="AQ77:AR77"/>
    <mergeCell ref="AQ78:AR78"/>
    <mergeCell ref="AQ79:AR79"/>
    <mergeCell ref="AQ80:AR80"/>
    <mergeCell ref="AQ69:AR69"/>
    <mergeCell ref="AQ70:AR70"/>
    <mergeCell ref="AQ71:AR71"/>
    <mergeCell ref="AQ72:AR72"/>
    <mergeCell ref="AQ73:AR73"/>
    <mergeCell ref="AQ74:AR74"/>
    <mergeCell ref="AQ63:AR63"/>
    <mergeCell ref="AQ64:AR64"/>
    <mergeCell ref="AQ65:AR65"/>
    <mergeCell ref="AQ66:AR66"/>
    <mergeCell ref="AQ67:AR67"/>
    <mergeCell ref="AQ68:AR68"/>
    <mergeCell ref="AQ57:AR57"/>
    <mergeCell ref="AQ58:AR58"/>
    <mergeCell ref="AQ59:AR59"/>
    <mergeCell ref="AQ60:AR60"/>
    <mergeCell ref="AQ61:AR61"/>
    <mergeCell ref="AQ62:AR62"/>
    <mergeCell ref="AE51:AR51"/>
    <mergeCell ref="AQ52:AR52"/>
    <mergeCell ref="AQ53:AR53"/>
    <mergeCell ref="AQ54:AR54"/>
    <mergeCell ref="AQ55:AR55"/>
    <mergeCell ref="AQ56:AR56"/>
    <mergeCell ref="AE66:AF66"/>
    <mergeCell ref="AG66:AH66"/>
    <mergeCell ref="AI66:AJ66"/>
    <mergeCell ref="AK66:AL66"/>
    <mergeCell ref="AM66:AN66"/>
    <mergeCell ref="AO66:AP66"/>
    <mergeCell ref="AE65:AF65"/>
    <mergeCell ref="AG65:AH65"/>
    <mergeCell ref="AI65:AJ65"/>
    <mergeCell ref="AK65:AL65"/>
    <mergeCell ref="AM65:AN65"/>
    <mergeCell ref="AO65:AP65"/>
    <mergeCell ref="AE64:AF64"/>
    <mergeCell ref="AG64:AH64"/>
    <mergeCell ref="AQ43:AR43"/>
    <mergeCell ref="AQ44:AR44"/>
    <mergeCell ref="AQ45:AR45"/>
    <mergeCell ref="AQ46:AR46"/>
    <mergeCell ref="AQ47:AR47"/>
    <mergeCell ref="AQ48:AR48"/>
    <mergeCell ref="AQ37:AR37"/>
    <mergeCell ref="AQ38:AR38"/>
    <mergeCell ref="AQ39:AR39"/>
    <mergeCell ref="AQ40:AR40"/>
    <mergeCell ref="AQ41:AR41"/>
    <mergeCell ref="AQ42:AR42"/>
    <mergeCell ref="AQ31:AR31"/>
    <mergeCell ref="AQ32:AR32"/>
    <mergeCell ref="AQ33:AR33"/>
    <mergeCell ref="AQ34:AR34"/>
    <mergeCell ref="AQ35:AR35"/>
    <mergeCell ref="AQ36:AR36"/>
    <mergeCell ref="AQ25:AR25"/>
    <mergeCell ref="AQ26:AR26"/>
    <mergeCell ref="AQ27:AR27"/>
    <mergeCell ref="AQ28:AR28"/>
    <mergeCell ref="AQ29:AR29"/>
    <mergeCell ref="AQ30:AR30"/>
    <mergeCell ref="AQ18:AR18"/>
    <mergeCell ref="AQ19:AR19"/>
    <mergeCell ref="AQ20:AR20"/>
    <mergeCell ref="AP21:AR21"/>
    <mergeCell ref="AQ24:AR24"/>
    <mergeCell ref="AE23:AR23"/>
    <mergeCell ref="AQ12:AR12"/>
    <mergeCell ref="AQ13:AR13"/>
    <mergeCell ref="AQ14:AR14"/>
    <mergeCell ref="AQ15:AR15"/>
    <mergeCell ref="AQ16:AR16"/>
    <mergeCell ref="AQ17:AR17"/>
    <mergeCell ref="AE30:AF30"/>
    <mergeCell ref="AG30:AH30"/>
    <mergeCell ref="AI30:AJ30"/>
    <mergeCell ref="AK30:AL30"/>
    <mergeCell ref="AM30:AN30"/>
    <mergeCell ref="AO30:AP30"/>
    <mergeCell ref="AE29:AF29"/>
    <mergeCell ref="AG29:AH29"/>
    <mergeCell ref="AI29:AJ29"/>
    <mergeCell ref="AK29:AL29"/>
    <mergeCell ref="AM29:AN29"/>
    <mergeCell ref="AO29:AP29"/>
    <mergeCell ref="AE28:AF28"/>
    <mergeCell ref="AG28:AH28"/>
    <mergeCell ref="AE281:AL281"/>
    <mergeCell ref="AM281:AN281"/>
    <mergeCell ref="AO281:AP281"/>
    <mergeCell ref="AE6:AR6"/>
    <mergeCell ref="AE7:AR7"/>
    <mergeCell ref="AQ8:AR8"/>
    <mergeCell ref="AQ9:AR9"/>
    <mergeCell ref="AQ10:AR10"/>
    <mergeCell ref="AQ11:AR11"/>
    <mergeCell ref="AE280:AF280"/>
    <mergeCell ref="AG280:AH280"/>
    <mergeCell ref="AI280:AJ280"/>
    <mergeCell ref="AK280:AL280"/>
    <mergeCell ref="AM280:AN280"/>
    <mergeCell ref="AO280:AP280"/>
    <mergeCell ref="AE279:AF279"/>
    <mergeCell ref="AG279:AH279"/>
    <mergeCell ref="AI279:AJ279"/>
    <mergeCell ref="AK279:AL279"/>
    <mergeCell ref="AM279:AN279"/>
    <mergeCell ref="AO279:AP279"/>
    <mergeCell ref="AE278:AF278"/>
    <mergeCell ref="AG278:AH278"/>
    <mergeCell ref="AI278:AJ278"/>
    <mergeCell ref="AK278:AL278"/>
    <mergeCell ref="AM278:AN278"/>
    <mergeCell ref="AO278:AP278"/>
    <mergeCell ref="AE277:AF277"/>
    <mergeCell ref="AG277:AH277"/>
    <mergeCell ref="AI277:AJ277"/>
    <mergeCell ref="AK277:AL277"/>
    <mergeCell ref="AM277:AN277"/>
    <mergeCell ref="AO277:AP277"/>
    <mergeCell ref="AE276:AF276"/>
    <mergeCell ref="AG276:AH276"/>
    <mergeCell ref="AI276:AJ276"/>
    <mergeCell ref="AK276:AL276"/>
    <mergeCell ref="AM276:AN276"/>
    <mergeCell ref="AO276:AP276"/>
    <mergeCell ref="AE275:AF275"/>
    <mergeCell ref="AG275:AH275"/>
    <mergeCell ref="AI275:AJ275"/>
    <mergeCell ref="AK275:AL275"/>
    <mergeCell ref="AM275:AN275"/>
    <mergeCell ref="AO275:AP275"/>
    <mergeCell ref="AE274:AF274"/>
    <mergeCell ref="AG274:AH274"/>
    <mergeCell ref="AI274:AJ274"/>
    <mergeCell ref="AK274:AL274"/>
    <mergeCell ref="AM274:AN274"/>
    <mergeCell ref="AO274:AP274"/>
    <mergeCell ref="AE273:AF273"/>
    <mergeCell ref="AG273:AH273"/>
    <mergeCell ref="AI273:AJ273"/>
    <mergeCell ref="AK273:AL273"/>
    <mergeCell ref="AM273:AN273"/>
    <mergeCell ref="AO273:AP273"/>
    <mergeCell ref="AE272:AF272"/>
    <mergeCell ref="AG272:AH272"/>
    <mergeCell ref="AI272:AJ272"/>
    <mergeCell ref="AK272:AL272"/>
    <mergeCell ref="AM272:AN272"/>
    <mergeCell ref="AO272:AP272"/>
    <mergeCell ref="AE271:AF271"/>
    <mergeCell ref="AG271:AH271"/>
    <mergeCell ref="AI271:AJ271"/>
    <mergeCell ref="AK271:AL271"/>
    <mergeCell ref="AM271:AN271"/>
    <mergeCell ref="AO271:AP271"/>
    <mergeCell ref="AE270:AF270"/>
    <mergeCell ref="AG270:AH270"/>
    <mergeCell ref="AI270:AJ270"/>
    <mergeCell ref="AK270:AL270"/>
    <mergeCell ref="AM270:AN270"/>
    <mergeCell ref="AO270:AP270"/>
    <mergeCell ref="AE269:AF269"/>
    <mergeCell ref="AG269:AH269"/>
    <mergeCell ref="AI269:AJ269"/>
    <mergeCell ref="AK269:AL269"/>
    <mergeCell ref="AM269:AN269"/>
    <mergeCell ref="AO269:AP269"/>
    <mergeCell ref="AE268:AF268"/>
    <mergeCell ref="AG268:AH268"/>
    <mergeCell ref="AI268:AJ268"/>
    <mergeCell ref="AK268:AL268"/>
    <mergeCell ref="AM268:AN268"/>
    <mergeCell ref="AO268:AP268"/>
    <mergeCell ref="AE267:AF267"/>
    <mergeCell ref="AG267:AH267"/>
    <mergeCell ref="AI267:AJ267"/>
    <mergeCell ref="AK267:AL267"/>
    <mergeCell ref="AM267:AN267"/>
    <mergeCell ref="AO267:AP267"/>
    <mergeCell ref="AE266:AF266"/>
    <mergeCell ref="AG266:AH266"/>
    <mergeCell ref="AI266:AJ266"/>
    <mergeCell ref="AK266:AL266"/>
    <mergeCell ref="AM266:AN266"/>
    <mergeCell ref="AO266:AP266"/>
    <mergeCell ref="AE265:AF265"/>
    <mergeCell ref="AG265:AH265"/>
    <mergeCell ref="AI265:AJ265"/>
    <mergeCell ref="AK265:AL265"/>
    <mergeCell ref="AM265:AN265"/>
    <mergeCell ref="AO265:AP265"/>
    <mergeCell ref="AE264:AF264"/>
    <mergeCell ref="AG264:AH264"/>
    <mergeCell ref="AI264:AJ264"/>
    <mergeCell ref="AK264:AL264"/>
    <mergeCell ref="AM264:AN264"/>
    <mergeCell ref="AO264:AP264"/>
    <mergeCell ref="AE263:AF263"/>
    <mergeCell ref="AG263:AH263"/>
    <mergeCell ref="AI263:AJ263"/>
    <mergeCell ref="AK263:AL263"/>
    <mergeCell ref="AM263:AN263"/>
    <mergeCell ref="AO263:AP263"/>
    <mergeCell ref="AE262:AF262"/>
    <mergeCell ref="AG262:AH262"/>
    <mergeCell ref="AI262:AJ262"/>
    <mergeCell ref="AK262:AL262"/>
    <mergeCell ref="AM262:AN262"/>
    <mergeCell ref="AO262:AP262"/>
    <mergeCell ref="AE261:AF261"/>
    <mergeCell ref="AG261:AH261"/>
    <mergeCell ref="AI261:AJ261"/>
    <mergeCell ref="AK261:AL261"/>
    <mergeCell ref="AM261:AN261"/>
    <mergeCell ref="AO261:AP261"/>
    <mergeCell ref="AE260:AF260"/>
    <mergeCell ref="AG260:AH260"/>
    <mergeCell ref="AI260:AJ260"/>
    <mergeCell ref="AK260:AL260"/>
    <mergeCell ref="AM260:AN260"/>
    <mergeCell ref="AO260:AP260"/>
    <mergeCell ref="AE259:AF259"/>
    <mergeCell ref="AG259:AH259"/>
    <mergeCell ref="AI259:AJ259"/>
    <mergeCell ref="AK259:AL259"/>
    <mergeCell ref="AM259:AN259"/>
    <mergeCell ref="AO259:AP259"/>
    <mergeCell ref="AE258:AF258"/>
    <mergeCell ref="AG258:AH258"/>
    <mergeCell ref="AI258:AJ258"/>
    <mergeCell ref="AK258:AL258"/>
    <mergeCell ref="AM258:AN258"/>
    <mergeCell ref="AO258:AP258"/>
    <mergeCell ref="AE257:AF257"/>
    <mergeCell ref="AG257:AH257"/>
    <mergeCell ref="AI257:AJ257"/>
    <mergeCell ref="AK257:AL257"/>
    <mergeCell ref="AM257:AN257"/>
    <mergeCell ref="AO257:AP257"/>
    <mergeCell ref="AE256:AF256"/>
    <mergeCell ref="AG256:AH256"/>
    <mergeCell ref="AI256:AJ256"/>
    <mergeCell ref="AK256:AL256"/>
    <mergeCell ref="AM256:AN256"/>
    <mergeCell ref="AO256:AP256"/>
    <mergeCell ref="AE255:AF255"/>
    <mergeCell ref="AG255:AH255"/>
    <mergeCell ref="AI255:AJ255"/>
    <mergeCell ref="AK255:AL255"/>
    <mergeCell ref="AM255:AN255"/>
    <mergeCell ref="AO255:AP255"/>
    <mergeCell ref="AE254:AF254"/>
    <mergeCell ref="AG254:AH254"/>
    <mergeCell ref="AI254:AJ254"/>
    <mergeCell ref="AK254:AL254"/>
    <mergeCell ref="AM254:AN254"/>
    <mergeCell ref="AO254:AP254"/>
    <mergeCell ref="AE253:AF253"/>
    <mergeCell ref="AG253:AH253"/>
    <mergeCell ref="AI253:AJ253"/>
    <mergeCell ref="AK253:AL253"/>
    <mergeCell ref="AM253:AN253"/>
    <mergeCell ref="AO253:AP253"/>
    <mergeCell ref="AE252:AF252"/>
    <mergeCell ref="AG252:AH252"/>
    <mergeCell ref="AI252:AJ252"/>
    <mergeCell ref="AK252:AL252"/>
    <mergeCell ref="AM252:AN252"/>
    <mergeCell ref="AO252:AP252"/>
    <mergeCell ref="AE251:AF251"/>
    <mergeCell ref="AG251:AH251"/>
    <mergeCell ref="AI251:AJ251"/>
    <mergeCell ref="AK251:AL251"/>
    <mergeCell ref="AM251:AN251"/>
    <mergeCell ref="AO251:AP251"/>
    <mergeCell ref="AE250:AF250"/>
    <mergeCell ref="AG250:AH250"/>
    <mergeCell ref="AI250:AJ250"/>
    <mergeCell ref="AK250:AL250"/>
    <mergeCell ref="AM250:AN250"/>
    <mergeCell ref="AO250:AP250"/>
    <mergeCell ref="AE249:AF249"/>
    <mergeCell ref="AG249:AH249"/>
    <mergeCell ref="AI249:AJ249"/>
    <mergeCell ref="AK249:AL249"/>
    <mergeCell ref="AM249:AN249"/>
    <mergeCell ref="AO249:AP249"/>
    <mergeCell ref="AE248:AF248"/>
    <mergeCell ref="AG248:AH248"/>
    <mergeCell ref="AI248:AJ248"/>
    <mergeCell ref="AK248:AL248"/>
    <mergeCell ref="AM248:AN248"/>
    <mergeCell ref="AO248:AP248"/>
    <mergeCell ref="AE247:AF247"/>
    <mergeCell ref="AG247:AH247"/>
    <mergeCell ref="AI247:AJ247"/>
    <mergeCell ref="AK247:AL247"/>
    <mergeCell ref="AM247:AN247"/>
    <mergeCell ref="AO247:AP247"/>
    <mergeCell ref="AE246:AF246"/>
    <mergeCell ref="AG246:AH246"/>
    <mergeCell ref="AI246:AJ246"/>
    <mergeCell ref="AK246:AL246"/>
    <mergeCell ref="AM246:AN246"/>
    <mergeCell ref="AO246:AP246"/>
    <mergeCell ref="AE245:AF245"/>
    <mergeCell ref="AG245:AH245"/>
    <mergeCell ref="AI245:AJ245"/>
    <mergeCell ref="AK245:AL245"/>
    <mergeCell ref="AM245:AN245"/>
    <mergeCell ref="AO245:AP245"/>
    <mergeCell ref="AE244:AF244"/>
    <mergeCell ref="AG244:AH244"/>
    <mergeCell ref="AI244:AJ244"/>
    <mergeCell ref="AK244:AL244"/>
    <mergeCell ref="AM244:AN244"/>
    <mergeCell ref="AO244:AP244"/>
    <mergeCell ref="AE243:AF243"/>
    <mergeCell ref="AG243:AH243"/>
    <mergeCell ref="AI243:AJ243"/>
    <mergeCell ref="AK243:AL243"/>
    <mergeCell ref="AM243:AN243"/>
    <mergeCell ref="AO243:AP243"/>
    <mergeCell ref="AE242:AF242"/>
    <mergeCell ref="AG242:AH242"/>
    <mergeCell ref="AI242:AJ242"/>
    <mergeCell ref="AK242:AL242"/>
    <mergeCell ref="AM242:AN242"/>
    <mergeCell ref="AO242:AP242"/>
    <mergeCell ref="AE241:AF241"/>
    <mergeCell ref="AG241:AH241"/>
    <mergeCell ref="AI241:AJ241"/>
    <mergeCell ref="AK241:AL241"/>
    <mergeCell ref="AM241:AN241"/>
    <mergeCell ref="AO241:AP241"/>
    <mergeCell ref="AE240:AF240"/>
    <mergeCell ref="AG240:AH240"/>
    <mergeCell ref="AI240:AJ240"/>
    <mergeCell ref="AK240:AL240"/>
    <mergeCell ref="AM240:AN240"/>
    <mergeCell ref="AO240:AP240"/>
    <mergeCell ref="AE239:AF239"/>
    <mergeCell ref="AG239:AH239"/>
    <mergeCell ref="AI239:AJ239"/>
    <mergeCell ref="AK239:AL239"/>
    <mergeCell ref="AM239:AN239"/>
    <mergeCell ref="AO239:AP239"/>
    <mergeCell ref="AE238:AF238"/>
    <mergeCell ref="AG238:AH238"/>
    <mergeCell ref="AI238:AJ238"/>
    <mergeCell ref="AK238:AL238"/>
    <mergeCell ref="AM238:AN238"/>
    <mergeCell ref="AO238:AP238"/>
    <mergeCell ref="AE237:AF237"/>
    <mergeCell ref="AG237:AH237"/>
    <mergeCell ref="AI237:AJ237"/>
    <mergeCell ref="AK237:AL237"/>
    <mergeCell ref="AM237:AN237"/>
    <mergeCell ref="AO237:AP237"/>
    <mergeCell ref="AE236:AF236"/>
    <mergeCell ref="AG236:AH236"/>
    <mergeCell ref="AI236:AJ236"/>
    <mergeCell ref="AK236:AL236"/>
    <mergeCell ref="AM236:AN236"/>
    <mergeCell ref="AO236:AP236"/>
    <mergeCell ref="AE235:AF235"/>
    <mergeCell ref="AG235:AH235"/>
    <mergeCell ref="AI235:AJ235"/>
    <mergeCell ref="AK235:AL235"/>
    <mergeCell ref="AM235:AN235"/>
    <mergeCell ref="AO235:AP235"/>
    <mergeCell ref="AE234:AF234"/>
    <mergeCell ref="AG234:AH234"/>
    <mergeCell ref="AI234:AJ234"/>
    <mergeCell ref="AK234:AL234"/>
    <mergeCell ref="AM234:AN234"/>
    <mergeCell ref="AO234:AP234"/>
    <mergeCell ref="AE233:AF233"/>
    <mergeCell ref="AG233:AH233"/>
    <mergeCell ref="AI233:AJ233"/>
    <mergeCell ref="AK233:AL233"/>
    <mergeCell ref="AM233:AN233"/>
    <mergeCell ref="AO233:AP233"/>
    <mergeCell ref="AE232:AF232"/>
    <mergeCell ref="AG232:AH232"/>
    <mergeCell ref="AI232:AJ232"/>
    <mergeCell ref="AK232:AL232"/>
    <mergeCell ref="AM232:AN232"/>
    <mergeCell ref="AO232:AP232"/>
    <mergeCell ref="AE231:AF231"/>
    <mergeCell ref="AG231:AH231"/>
    <mergeCell ref="AI231:AJ231"/>
    <mergeCell ref="AK231:AL231"/>
    <mergeCell ref="AM231:AN231"/>
    <mergeCell ref="AO231:AP231"/>
    <mergeCell ref="AE230:AF230"/>
    <mergeCell ref="AG230:AH230"/>
    <mergeCell ref="AI230:AJ230"/>
    <mergeCell ref="AK230:AL230"/>
    <mergeCell ref="AM230:AN230"/>
    <mergeCell ref="AO230:AP230"/>
    <mergeCell ref="AE229:AF229"/>
    <mergeCell ref="AG229:AH229"/>
    <mergeCell ref="AI229:AJ229"/>
    <mergeCell ref="AK229:AL229"/>
    <mergeCell ref="AM229:AN229"/>
    <mergeCell ref="AO229:AP229"/>
    <mergeCell ref="AE228:AF228"/>
    <mergeCell ref="AG228:AH228"/>
    <mergeCell ref="AI228:AJ228"/>
    <mergeCell ref="AK228:AL228"/>
    <mergeCell ref="AM228:AN228"/>
    <mergeCell ref="AO228:AP228"/>
    <mergeCell ref="AE227:AF227"/>
    <mergeCell ref="AG227:AH227"/>
    <mergeCell ref="AI227:AJ227"/>
    <mergeCell ref="AK227:AL227"/>
    <mergeCell ref="AM227:AN227"/>
    <mergeCell ref="AO227:AP227"/>
    <mergeCell ref="AE226:AF226"/>
    <mergeCell ref="AG226:AH226"/>
    <mergeCell ref="AI226:AJ226"/>
    <mergeCell ref="AK226:AL226"/>
    <mergeCell ref="AM226:AN226"/>
    <mergeCell ref="AO226:AP226"/>
    <mergeCell ref="AE225:AF225"/>
    <mergeCell ref="AG225:AH225"/>
    <mergeCell ref="AI225:AJ225"/>
    <mergeCell ref="AK225:AL225"/>
    <mergeCell ref="AM225:AN225"/>
    <mergeCell ref="AO225:AP225"/>
    <mergeCell ref="AE224:AF224"/>
    <mergeCell ref="AG224:AH224"/>
    <mergeCell ref="AI224:AJ224"/>
    <mergeCell ref="AK224:AL224"/>
    <mergeCell ref="AM224:AN224"/>
    <mergeCell ref="AO224:AP224"/>
    <mergeCell ref="AE223:AF223"/>
    <mergeCell ref="AG223:AH223"/>
    <mergeCell ref="AI223:AJ223"/>
    <mergeCell ref="AK223:AL223"/>
    <mergeCell ref="AM223:AN223"/>
    <mergeCell ref="AO223:AP223"/>
    <mergeCell ref="AE222:AF222"/>
    <mergeCell ref="AG222:AH222"/>
    <mergeCell ref="AI222:AJ222"/>
    <mergeCell ref="AK222:AL222"/>
    <mergeCell ref="AM222:AN222"/>
    <mergeCell ref="AO222:AP222"/>
    <mergeCell ref="AE221:AF221"/>
    <mergeCell ref="AG221:AH221"/>
    <mergeCell ref="AI221:AJ221"/>
    <mergeCell ref="AK221:AL221"/>
    <mergeCell ref="AM221:AN221"/>
    <mergeCell ref="AO221:AP221"/>
    <mergeCell ref="AE220:AF220"/>
    <mergeCell ref="AG220:AH220"/>
    <mergeCell ref="AI220:AJ220"/>
    <mergeCell ref="AK220:AL220"/>
    <mergeCell ref="AM220:AN220"/>
    <mergeCell ref="AO220:AP220"/>
    <mergeCell ref="AE219:AF219"/>
    <mergeCell ref="AG219:AH219"/>
    <mergeCell ref="AI219:AJ219"/>
    <mergeCell ref="AK219:AL219"/>
    <mergeCell ref="AM219:AN219"/>
    <mergeCell ref="AO219:AP219"/>
    <mergeCell ref="AE218:AF218"/>
    <mergeCell ref="AG218:AH218"/>
    <mergeCell ref="AI218:AJ218"/>
    <mergeCell ref="AK218:AL218"/>
    <mergeCell ref="AM218:AN218"/>
    <mergeCell ref="AO218:AP218"/>
    <mergeCell ref="AE217:AF217"/>
    <mergeCell ref="AG217:AH217"/>
    <mergeCell ref="AI217:AJ217"/>
    <mergeCell ref="AK217:AL217"/>
    <mergeCell ref="AM217:AN217"/>
    <mergeCell ref="AO217:AP217"/>
    <mergeCell ref="AE216:AF216"/>
    <mergeCell ref="AG216:AH216"/>
    <mergeCell ref="AI216:AJ216"/>
    <mergeCell ref="AK216:AL216"/>
    <mergeCell ref="AM216:AN216"/>
    <mergeCell ref="AO216:AP216"/>
    <mergeCell ref="AE215:AF215"/>
    <mergeCell ref="AG215:AH215"/>
    <mergeCell ref="AI215:AJ215"/>
    <mergeCell ref="AK215:AL215"/>
    <mergeCell ref="AM215:AN215"/>
    <mergeCell ref="AO215:AP215"/>
    <mergeCell ref="AE214:AF214"/>
    <mergeCell ref="AG214:AH214"/>
    <mergeCell ref="AI214:AJ214"/>
    <mergeCell ref="AK214:AL214"/>
    <mergeCell ref="AM214:AN214"/>
    <mergeCell ref="AO214:AP214"/>
    <mergeCell ref="AE213:AF213"/>
    <mergeCell ref="AG213:AH213"/>
    <mergeCell ref="AI213:AJ213"/>
    <mergeCell ref="AK213:AL213"/>
    <mergeCell ref="AM213:AN213"/>
    <mergeCell ref="AO213:AP213"/>
    <mergeCell ref="AE212:AF212"/>
    <mergeCell ref="AG212:AH212"/>
    <mergeCell ref="AI212:AJ212"/>
    <mergeCell ref="AK212:AL212"/>
    <mergeCell ref="AM212:AN212"/>
    <mergeCell ref="AO212:AP212"/>
    <mergeCell ref="AE211:AF211"/>
    <mergeCell ref="AG211:AH211"/>
    <mergeCell ref="AI211:AJ211"/>
    <mergeCell ref="AK211:AL211"/>
    <mergeCell ref="AM211:AN211"/>
    <mergeCell ref="AO211:AP211"/>
    <mergeCell ref="AE210:AF210"/>
    <mergeCell ref="AG210:AH210"/>
    <mergeCell ref="AI210:AJ210"/>
    <mergeCell ref="AK210:AL210"/>
    <mergeCell ref="AM210:AN210"/>
    <mergeCell ref="AO210:AP210"/>
    <mergeCell ref="AE209:AF209"/>
    <mergeCell ref="AG209:AH209"/>
    <mergeCell ref="AI209:AJ209"/>
    <mergeCell ref="AK209:AL209"/>
    <mergeCell ref="AM209:AN209"/>
    <mergeCell ref="AO209:AP209"/>
    <mergeCell ref="AE205:AL205"/>
    <mergeCell ref="AM205:AN205"/>
    <mergeCell ref="AE207:AP207"/>
    <mergeCell ref="AE208:AF208"/>
    <mergeCell ref="AG208:AH208"/>
    <mergeCell ref="AI208:AJ208"/>
    <mergeCell ref="AK208:AL208"/>
    <mergeCell ref="AM208:AN208"/>
    <mergeCell ref="AO208:AP208"/>
    <mergeCell ref="AE204:AF204"/>
    <mergeCell ref="AG204:AH204"/>
    <mergeCell ref="AI204:AJ204"/>
    <mergeCell ref="AK204:AL204"/>
    <mergeCell ref="AM204:AN204"/>
    <mergeCell ref="AO204:AP204"/>
    <mergeCell ref="AE203:AF203"/>
    <mergeCell ref="AG203:AH203"/>
    <mergeCell ref="AI203:AJ203"/>
    <mergeCell ref="AK203:AL203"/>
    <mergeCell ref="AM203:AN203"/>
    <mergeCell ref="AO203:AP203"/>
    <mergeCell ref="AE202:AF202"/>
    <mergeCell ref="AG202:AH202"/>
    <mergeCell ref="AI202:AJ202"/>
    <mergeCell ref="AK202:AL202"/>
    <mergeCell ref="AM202:AN202"/>
    <mergeCell ref="AO202:AP202"/>
    <mergeCell ref="AE201:AF201"/>
    <mergeCell ref="AG201:AH201"/>
    <mergeCell ref="AI201:AJ201"/>
    <mergeCell ref="AK201:AL201"/>
    <mergeCell ref="AM201:AN201"/>
    <mergeCell ref="AO201:AP201"/>
    <mergeCell ref="AE200:AF200"/>
    <mergeCell ref="AG200:AH200"/>
    <mergeCell ref="AI200:AJ200"/>
    <mergeCell ref="AK200:AL200"/>
    <mergeCell ref="AM200:AN200"/>
    <mergeCell ref="AO200:AP200"/>
    <mergeCell ref="AE199:AF199"/>
    <mergeCell ref="AG199:AH199"/>
    <mergeCell ref="AI199:AJ199"/>
    <mergeCell ref="AK199:AL199"/>
    <mergeCell ref="AM199:AN199"/>
    <mergeCell ref="AO199:AP199"/>
    <mergeCell ref="AE198:AF198"/>
    <mergeCell ref="AG198:AH198"/>
    <mergeCell ref="AI198:AJ198"/>
    <mergeCell ref="AK198:AL198"/>
    <mergeCell ref="AM198:AN198"/>
    <mergeCell ref="AO198:AP198"/>
    <mergeCell ref="AE197:AF197"/>
    <mergeCell ref="AG197:AH197"/>
    <mergeCell ref="AI197:AJ197"/>
    <mergeCell ref="AK197:AL197"/>
    <mergeCell ref="AM197:AN197"/>
    <mergeCell ref="AO197:AP197"/>
    <mergeCell ref="AE196:AF196"/>
    <mergeCell ref="AG196:AH196"/>
    <mergeCell ref="AI196:AJ196"/>
    <mergeCell ref="AK196:AL196"/>
    <mergeCell ref="AM196:AN196"/>
    <mergeCell ref="AO196:AP196"/>
    <mergeCell ref="AE195:AF195"/>
    <mergeCell ref="AG195:AH195"/>
    <mergeCell ref="AI195:AJ195"/>
    <mergeCell ref="AK195:AL195"/>
    <mergeCell ref="AM195:AN195"/>
    <mergeCell ref="AO195:AP195"/>
    <mergeCell ref="AE194:AF194"/>
    <mergeCell ref="AG194:AH194"/>
    <mergeCell ref="AI194:AJ194"/>
    <mergeCell ref="AK194:AL194"/>
    <mergeCell ref="AM194:AN194"/>
    <mergeCell ref="AO194:AP194"/>
    <mergeCell ref="AE193:AF193"/>
    <mergeCell ref="AG193:AH193"/>
    <mergeCell ref="AI193:AJ193"/>
    <mergeCell ref="AK193:AL193"/>
    <mergeCell ref="AM193:AN193"/>
    <mergeCell ref="AO193:AP193"/>
    <mergeCell ref="AE192:AF192"/>
    <mergeCell ref="AG192:AH192"/>
    <mergeCell ref="AI192:AJ192"/>
    <mergeCell ref="AK192:AL192"/>
    <mergeCell ref="AM192:AN192"/>
    <mergeCell ref="AO192:AP192"/>
    <mergeCell ref="AE191:AF191"/>
    <mergeCell ref="AG191:AH191"/>
    <mergeCell ref="AI191:AJ191"/>
    <mergeCell ref="AK191:AL191"/>
    <mergeCell ref="AM191:AN191"/>
    <mergeCell ref="AO191:AP191"/>
    <mergeCell ref="AE190:AF190"/>
    <mergeCell ref="AG190:AH190"/>
    <mergeCell ref="AI190:AJ190"/>
    <mergeCell ref="AK190:AL190"/>
    <mergeCell ref="AM190:AN190"/>
    <mergeCell ref="AO190:AP190"/>
    <mergeCell ref="AE189:AF189"/>
    <mergeCell ref="AG189:AH189"/>
    <mergeCell ref="AI189:AJ189"/>
    <mergeCell ref="AK189:AL189"/>
    <mergeCell ref="AM189:AN189"/>
    <mergeCell ref="AO189:AP189"/>
    <mergeCell ref="AE188:AF188"/>
    <mergeCell ref="AG188:AH188"/>
    <mergeCell ref="AI188:AJ188"/>
    <mergeCell ref="AK188:AL188"/>
    <mergeCell ref="AM188:AN188"/>
    <mergeCell ref="AO188:AP188"/>
    <mergeCell ref="AE187:AF187"/>
    <mergeCell ref="AG187:AH187"/>
    <mergeCell ref="AI187:AJ187"/>
    <mergeCell ref="AK187:AL187"/>
    <mergeCell ref="AM187:AN187"/>
    <mergeCell ref="AO187:AP187"/>
    <mergeCell ref="AE186:AF186"/>
    <mergeCell ref="AG186:AH186"/>
    <mergeCell ref="AI186:AJ186"/>
    <mergeCell ref="AK186:AL186"/>
    <mergeCell ref="AM186:AN186"/>
    <mergeCell ref="AO186:AP186"/>
    <mergeCell ref="AE185:AF185"/>
    <mergeCell ref="AG185:AH185"/>
    <mergeCell ref="AI185:AJ185"/>
    <mergeCell ref="AK185:AL185"/>
    <mergeCell ref="AM185:AN185"/>
    <mergeCell ref="AO185:AP185"/>
    <mergeCell ref="AE184:AF184"/>
    <mergeCell ref="AG184:AH184"/>
    <mergeCell ref="AI184:AJ184"/>
    <mergeCell ref="AK184:AL184"/>
    <mergeCell ref="AM184:AN184"/>
    <mergeCell ref="AO184:AP184"/>
    <mergeCell ref="AE183:AF183"/>
    <mergeCell ref="AG183:AH183"/>
    <mergeCell ref="AI183:AJ183"/>
    <mergeCell ref="AK183:AL183"/>
    <mergeCell ref="AM183:AN183"/>
    <mergeCell ref="AO183:AP183"/>
    <mergeCell ref="AE182:AF182"/>
    <mergeCell ref="AG182:AH182"/>
    <mergeCell ref="AI182:AJ182"/>
    <mergeCell ref="AK182:AL182"/>
    <mergeCell ref="AM182:AN182"/>
    <mergeCell ref="AO182:AP182"/>
    <mergeCell ref="AE181:AF181"/>
    <mergeCell ref="AG181:AH181"/>
    <mergeCell ref="AI181:AJ181"/>
    <mergeCell ref="AK181:AL181"/>
    <mergeCell ref="AM181:AN181"/>
    <mergeCell ref="AO181:AP181"/>
    <mergeCell ref="AE180:AF180"/>
    <mergeCell ref="AG180:AH180"/>
    <mergeCell ref="AI180:AJ180"/>
    <mergeCell ref="AK180:AL180"/>
    <mergeCell ref="AM180:AN180"/>
    <mergeCell ref="AO180:AP180"/>
    <mergeCell ref="AE179:AF179"/>
    <mergeCell ref="AG179:AH179"/>
    <mergeCell ref="AI179:AJ179"/>
    <mergeCell ref="AK179:AL179"/>
    <mergeCell ref="AM179:AN179"/>
    <mergeCell ref="AO179:AP179"/>
    <mergeCell ref="AE178:AF178"/>
    <mergeCell ref="AG178:AH178"/>
    <mergeCell ref="AI178:AJ178"/>
    <mergeCell ref="AK178:AL178"/>
    <mergeCell ref="AM178:AN178"/>
    <mergeCell ref="AO178:AP178"/>
    <mergeCell ref="AE177:AF177"/>
    <mergeCell ref="AG177:AH177"/>
    <mergeCell ref="AI177:AJ177"/>
    <mergeCell ref="AK177:AL177"/>
    <mergeCell ref="AM177:AN177"/>
    <mergeCell ref="AO177:AP177"/>
    <mergeCell ref="AE176:AF176"/>
    <mergeCell ref="AG176:AH176"/>
    <mergeCell ref="AI176:AJ176"/>
    <mergeCell ref="AK176:AL176"/>
    <mergeCell ref="AM176:AN176"/>
    <mergeCell ref="AO176:AP176"/>
    <mergeCell ref="AE175:AF175"/>
    <mergeCell ref="AG175:AH175"/>
    <mergeCell ref="AI175:AJ175"/>
    <mergeCell ref="AK175:AL175"/>
    <mergeCell ref="AM175:AN175"/>
    <mergeCell ref="AO175:AP175"/>
    <mergeCell ref="AE174:AF174"/>
    <mergeCell ref="AG174:AH174"/>
    <mergeCell ref="AI174:AJ174"/>
    <mergeCell ref="AK174:AL174"/>
    <mergeCell ref="AM174:AN174"/>
    <mergeCell ref="AO174:AP174"/>
    <mergeCell ref="AE173:AF173"/>
    <mergeCell ref="AG173:AH173"/>
    <mergeCell ref="AI173:AJ173"/>
    <mergeCell ref="AK173:AL173"/>
    <mergeCell ref="AM173:AN173"/>
    <mergeCell ref="AO173:AP173"/>
    <mergeCell ref="AE172:AF172"/>
    <mergeCell ref="AG172:AH172"/>
    <mergeCell ref="AI172:AJ172"/>
    <mergeCell ref="AK172:AL172"/>
    <mergeCell ref="AM172:AN172"/>
    <mergeCell ref="AO172:AP172"/>
    <mergeCell ref="AE171:AF171"/>
    <mergeCell ref="AG171:AH171"/>
    <mergeCell ref="AI171:AJ171"/>
    <mergeCell ref="AK171:AL171"/>
    <mergeCell ref="AM171:AN171"/>
    <mergeCell ref="AO171:AP171"/>
    <mergeCell ref="AE170:AF170"/>
    <mergeCell ref="AG170:AH170"/>
    <mergeCell ref="AI170:AJ170"/>
    <mergeCell ref="AK170:AL170"/>
    <mergeCell ref="AM170:AN170"/>
    <mergeCell ref="AO170:AP170"/>
    <mergeCell ref="AE169:AF169"/>
    <mergeCell ref="AG169:AH169"/>
    <mergeCell ref="AI169:AJ169"/>
    <mergeCell ref="AK169:AL169"/>
    <mergeCell ref="AM169:AN169"/>
    <mergeCell ref="AO169:AP169"/>
    <mergeCell ref="AE168:AF168"/>
    <mergeCell ref="AG168:AH168"/>
    <mergeCell ref="AI168:AJ168"/>
    <mergeCell ref="AK168:AL168"/>
    <mergeCell ref="AM168:AN168"/>
    <mergeCell ref="AO168:AP168"/>
    <mergeCell ref="AE167:AF167"/>
    <mergeCell ref="AG167:AH167"/>
    <mergeCell ref="AI167:AJ167"/>
    <mergeCell ref="AK167:AL167"/>
    <mergeCell ref="AM167:AN167"/>
    <mergeCell ref="AO167:AP167"/>
    <mergeCell ref="AE166:AF166"/>
    <mergeCell ref="AG166:AH166"/>
    <mergeCell ref="AI166:AJ166"/>
    <mergeCell ref="AK166:AL166"/>
    <mergeCell ref="AM166:AN166"/>
    <mergeCell ref="AO166:AP166"/>
    <mergeCell ref="AE165:AF165"/>
    <mergeCell ref="AG165:AH165"/>
    <mergeCell ref="AI165:AJ165"/>
    <mergeCell ref="AK165:AL165"/>
    <mergeCell ref="AM165:AN165"/>
    <mergeCell ref="AO165:AP165"/>
    <mergeCell ref="AE164:AF164"/>
    <mergeCell ref="AG164:AH164"/>
    <mergeCell ref="AI164:AJ164"/>
    <mergeCell ref="AK164:AL164"/>
    <mergeCell ref="AM164:AN164"/>
    <mergeCell ref="AO164:AP164"/>
    <mergeCell ref="AE163:AF163"/>
    <mergeCell ref="AG163:AH163"/>
    <mergeCell ref="AI163:AJ163"/>
    <mergeCell ref="AK163:AL163"/>
    <mergeCell ref="AM163:AN163"/>
    <mergeCell ref="AO163:AP163"/>
    <mergeCell ref="AE162:AF162"/>
    <mergeCell ref="AG162:AH162"/>
    <mergeCell ref="AI162:AJ162"/>
    <mergeCell ref="AK162:AL162"/>
    <mergeCell ref="AM162:AN162"/>
    <mergeCell ref="AO162:AP162"/>
    <mergeCell ref="AE161:AF161"/>
    <mergeCell ref="AG161:AH161"/>
    <mergeCell ref="AI161:AJ161"/>
    <mergeCell ref="AK161:AL161"/>
    <mergeCell ref="AM161:AN161"/>
    <mergeCell ref="AO161:AP161"/>
    <mergeCell ref="AE160:AF160"/>
    <mergeCell ref="AG160:AH160"/>
    <mergeCell ref="AI160:AJ160"/>
    <mergeCell ref="AK160:AL160"/>
    <mergeCell ref="AM160:AN160"/>
    <mergeCell ref="AO160:AP160"/>
    <mergeCell ref="AE159:AF159"/>
    <mergeCell ref="AG159:AH159"/>
    <mergeCell ref="AI159:AJ159"/>
    <mergeCell ref="AK159:AL159"/>
    <mergeCell ref="AM159:AN159"/>
    <mergeCell ref="AO159:AP159"/>
    <mergeCell ref="AE158:AF158"/>
    <mergeCell ref="AG158:AH158"/>
    <mergeCell ref="AI158:AJ158"/>
    <mergeCell ref="AK158:AL158"/>
    <mergeCell ref="AM158:AN158"/>
    <mergeCell ref="AO158:AP158"/>
    <mergeCell ref="AE157:AF157"/>
    <mergeCell ref="AG157:AH157"/>
    <mergeCell ref="AI157:AJ157"/>
    <mergeCell ref="AK157:AL157"/>
    <mergeCell ref="AM157:AN157"/>
    <mergeCell ref="AO157:AP157"/>
    <mergeCell ref="AE156:AF156"/>
    <mergeCell ref="AG156:AH156"/>
    <mergeCell ref="AI156:AJ156"/>
    <mergeCell ref="AK156:AL156"/>
    <mergeCell ref="AM156:AN156"/>
    <mergeCell ref="AO156:AP156"/>
    <mergeCell ref="AE155:AF155"/>
    <mergeCell ref="AG155:AH155"/>
    <mergeCell ref="AI155:AJ155"/>
    <mergeCell ref="AK155:AL155"/>
    <mergeCell ref="AM155:AN155"/>
    <mergeCell ref="AO155:AP155"/>
    <mergeCell ref="AE154:AF154"/>
    <mergeCell ref="AG154:AH154"/>
    <mergeCell ref="AI154:AJ154"/>
    <mergeCell ref="AK154:AL154"/>
    <mergeCell ref="AM154:AN154"/>
    <mergeCell ref="AO154:AP154"/>
    <mergeCell ref="AE153:AF153"/>
    <mergeCell ref="AG153:AH153"/>
    <mergeCell ref="AI153:AJ153"/>
    <mergeCell ref="AK153:AL153"/>
    <mergeCell ref="AM153:AN153"/>
    <mergeCell ref="AO153:AP153"/>
    <mergeCell ref="AE152:AF152"/>
    <mergeCell ref="AG152:AH152"/>
    <mergeCell ref="AI152:AJ152"/>
    <mergeCell ref="AK152:AL152"/>
    <mergeCell ref="AM152:AN152"/>
    <mergeCell ref="AO152:AP152"/>
    <mergeCell ref="AE151:AF151"/>
    <mergeCell ref="AG151:AH151"/>
    <mergeCell ref="AI151:AJ151"/>
    <mergeCell ref="AK151:AL151"/>
    <mergeCell ref="AM151:AN151"/>
    <mergeCell ref="AO151:AP151"/>
    <mergeCell ref="AE150:AF150"/>
    <mergeCell ref="AG150:AH150"/>
    <mergeCell ref="AI150:AJ150"/>
    <mergeCell ref="AK150:AL150"/>
    <mergeCell ref="AM150:AN150"/>
    <mergeCell ref="AO150:AP150"/>
    <mergeCell ref="AE149:AF149"/>
    <mergeCell ref="AG149:AH149"/>
    <mergeCell ref="AI149:AJ149"/>
    <mergeCell ref="AK149:AL149"/>
    <mergeCell ref="AM149:AN149"/>
    <mergeCell ref="AO149:AP149"/>
    <mergeCell ref="AE148:AF148"/>
    <mergeCell ref="AG148:AH148"/>
    <mergeCell ref="AI148:AJ148"/>
    <mergeCell ref="AK148:AL148"/>
    <mergeCell ref="AM148:AN148"/>
    <mergeCell ref="AO148:AP148"/>
    <mergeCell ref="AE147:AF147"/>
    <mergeCell ref="AG147:AH147"/>
    <mergeCell ref="AI147:AJ147"/>
    <mergeCell ref="AK147:AL147"/>
    <mergeCell ref="AM147:AN147"/>
    <mergeCell ref="AO147:AP147"/>
    <mergeCell ref="AE146:AF146"/>
    <mergeCell ref="AG146:AH146"/>
    <mergeCell ref="AI146:AJ146"/>
    <mergeCell ref="AK146:AL146"/>
    <mergeCell ref="AM146:AN146"/>
    <mergeCell ref="AO146:AP146"/>
    <mergeCell ref="AE145:AF145"/>
    <mergeCell ref="AG145:AH145"/>
    <mergeCell ref="AI145:AJ145"/>
    <mergeCell ref="AK145:AL145"/>
    <mergeCell ref="AM145:AN145"/>
    <mergeCell ref="AO145:AP145"/>
    <mergeCell ref="AE141:AL141"/>
    <mergeCell ref="AM141:AN141"/>
    <mergeCell ref="AE143:AP143"/>
    <mergeCell ref="AE144:AF144"/>
    <mergeCell ref="AG144:AH144"/>
    <mergeCell ref="AI144:AJ144"/>
    <mergeCell ref="AK144:AL144"/>
    <mergeCell ref="AM144:AN144"/>
    <mergeCell ref="AO144:AP144"/>
    <mergeCell ref="AE140:AF140"/>
    <mergeCell ref="AG140:AH140"/>
    <mergeCell ref="AI140:AJ140"/>
    <mergeCell ref="AK140:AL140"/>
    <mergeCell ref="AM140:AN140"/>
    <mergeCell ref="AO140:AP140"/>
    <mergeCell ref="AE139:AF139"/>
    <mergeCell ref="AG139:AH139"/>
    <mergeCell ref="AI139:AJ139"/>
    <mergeCell ref="AK139:AL139"/>
    <mergeCell ref="AM139:AN139"/>
    <mergeCell ref="AO139:AP139"/>
    <mergeCell ref="AE138:AF138"/>
    <mergeCell ref="AG138:AH138"/>
    <mergeCell ref="AI138:AJ138"/>
    <mergeCell ref="AK138:AL138"/>
    <mergeCell ref="AM138:AN138"/>
    <mergeCell ref="AO138:AP138"/>
    <mergeCell ref="AE137:AF137"/>
    <mergeCell ref="AG137:AH137"/>
    <mergeCell ref="AI137:AJ137"/>
    <mergeCell ref="AK137:AL137"/>
    <mergeCell ref="AM137:AN137"/>
    <mergeCell ref="AO137:AP137"/>
    <mergeCell ref="AE136:AF136"/>
    <mergeCell ref="AG136:AH136"/>
    <mergeCell ref="AI136:AJ136"/>
    <mergeCell ref="AK136:AL136"/>
    <mergeCell ref="AM136:AN136"/>
    <mergeCell ref="AO136:AP136"/>
    <mergeCell ref="AE135:AF135"/>
    <mergeCell ref="AG135:AH135"/>
    <mergeCell ref="AI135:AJ135"/>
    <mergeCell ref="AK135:AL135"/>
    <mergeCell ref="AM135:AN135"/>
    <mergeCell ref="AO135:AP135"/>
    <mergeCell ref="AE134:AF134"/>
    <mergeCell ref="AG134:AH134"/>
    <mergeCell ref="AI134:AJ134"/>
    <mergeCell ref="AK134:AL134"/>
    <mergeCell ref="AM134:AN134"/>
    <mergeCell ref="AO134:AP134"/>
    <mergeCell ref="AE133:AF133"/>
    <mergeCell ref="AG133:AH133"/>
    <mergeCell ref="AI133:AJ133"/>
    <mergeCell ref="AK133:AL133"/>
    <mergeCell ref="AM133:AN133"/>
    <mergeCell ref="AO133:AP133"/>
    <mergeCell ref="AE132:AF132"/>
    <mergeCell ref="AG132:AH132"/>
    <mergeCell ref="AI132:AJ132"/>
    <mergeCell ref="AK132:AL132"/>
    <mergeCell ref="AM132:AN132"/>
    <mergeCell ref="AO132:AP132"/>
    <mergeCell ref="AE131:AF131"/>
    <mergeCell ref="AG131:AH131"/>
    <mergeCell ref="AI131:AJ131"/>
    <mergeCell ref="AK131:AL131"/>
    <mergeCell ref="AM131:AN131"/>
    <mergeCell ref="AO131:AP131"/>
    <mergeCell ref="AE130:AF130"/>
    <mergeCell ref="AG130:AH130"/>
    <mergeCell ref="AI130:AJ130"/>
    <mergeCell ref="AK130:AL130"/>
    <mergeCell ref="AM130:AN130"/>
    <mergeCell ref="AO130:AP130"/>
    <mergeCell ref="AE129:AF129"/>
    <mergeCell ref="AG129:AH129"/>
    <mergeCell ref="AI129:AJ129"/>
    <mergeCell ref="AK129:AL129"/>
    <mergeCell ref="AM129:AN129"/>
    <mergeCell ref="AO129:AP129"/>
    <mergeCell ref="AE128:AF128"/>
    <mergeCell ref="AG128:AH128"/>
    <mergeCell ref="AI128:AJ128"/>
    <mergeCell ref="AK128:AL128"/>
    <mergeCell ref="AM128:AN128"/>
    <mergeCell ref="AO128:AP128"/>
    <mergeCell ref="AE127:AF127"/>
    <mergeCell ref="AG127:AH127"/>
    <mergeCell ref="AI127:AJ127"/>
    <mergeCell ref="AK127:AL127"/>
    <mergeCell ref="AM127:AN127"/>
    <mergeCell ref="AO127:AP127"/>
    <mergeCell ref="AE126:AF126"/>
    <mergeCell ref="AG126:AH126"/>
    <mergeCell ref="AI126:AJ126"/>
    <mergeCell ref="AK126:AL126"/>
    <mergeCell ref="AM126:AN126"/>
    <mergeCell ref="AO126:AP126"/>
    <mergeCell ref="AE125:AF125"/>
    <mergeCell ref="AG125:AH125"/>
    <mergeCell ref="AI125:AJ125"/>
    <mergeCell ref="AK125:AL125"/>
    <mergeCell ref="AM125:AN125"/>
    <mergeCell ref="AO125:AP125"/>
    <mergeCell ref="AE124:AF124"/>
    <mergeCell ref="AG124:AH124"/>
    <mergeCell ref="AI124:AJ124"/>
    <mergeCell ref="AK124:AL124"/>
    <mergeCell ref="AM124:AN124"/>
    <mergeCell ref="AO124:AP124"/>
    <mergeCell ref="AE123:AF123"/>
    <mergeCell ref="AG123:AH123"/>
    <mergeCell ref="AI123:AJ123"/>
    <mergeCell ref="AK123:AL123"/>
    <mergeCell ref="AM123:AN123"/>
    <mergeCell ref="AO123:AP123"/>
    <mergeCell ref="AE122:AF122"/>
    <mergeCell ref="AG122:AH122"/>
    <mergeCell ref="AI122:AJ122"/>
    <mergeCell ref="AK122:AL122"/>
    <mergeCell ref="AM122:AN122"/>
    <mergeCell ref="AO122:AP122"/>
    <mergeCell ref="AE121:AF121"/>
    <mergeCell ref="AG121:AH121"/>
    <mergeCell ref="AI121:AJ121"/>
    <mergeCell ref="AK121:AL121"/>
    <mergeCell ref="AM121:AN121"/>
    <mergeCell ref="AO121:AP121"/>
    <mergeCell ref="AE120:AF120"/>
    <mergeCell ref="AG120:AH120"/>
    <mergeCell ref="AI120:AJ120"/>
    <mergeCell ref="AK120:AL120"/>
    <mergeCell ref="AM120:AN120"/>
    <mergeCell ref="AO120:AP120"/>
    <mergeCell ref="AE119:AF119"/>
    <mergeCell ref="AG119:AH119"/>
    <mergeCell ref="AI119:AJ119"/>
    <mergeCell ref="AK119:AL119"/>
    <mergeCell ref="AM119:AN119"/>
    <mergeCell ref="AO119:AP119"/>
    <mergeCell ref="AE118:AF118"/>
    <mergeCell ref="AG118:AH118"/>
    <mergeCell ref="AI118:AJ118"/>
    <mergeCell ref="AK118:AL118"/>
    <mergeCell ref="AM118:AN118"/>
    <mergeCell ref="AO118:AP118"/>
    <mergeCell ref="AE117:AF117"/>
    <mergeCell ref="AG117:AH117"/>
    <mergeCell ref="AI117:AJ117"/>
    <mergeCell ref="AK117:AL117"/>
    <mergeCell ref="AM117:AN117"/>
    <mergeCell ref="AO117:AP117"/>
    <mergeCell ref="AE116:AF116"/>
    <mergeCell ref="AG116:AH116"/>
    <mergeCell ref="AI116:AJ116"/>
    <mergeCell ref="AK116:AL116"/>
    <mergeCell ref="AM116:AN116"/>
    <mergeCell ref="AO116:AP116"/>
    <mergeCell ref="AE115:AF115"/>
    <mergeCell ref="AG115:AH115"/>
    <mergeCell ref="AI115:AJ115"/>
    <mergeCell ref="AK115:AL115"/>
    <mergeCell ref="AM115:AN115"/>
    <mergeCell ref="AO115:AP115"/>
    <mergeCell ref="AE114:AF114"/>
    <mergeCell ref="AG114:AH114"/>
    <mergeCell ref="AI114:AJ114"/>
    <mergeCell ref="AK114:AL114"/>
    <mergeCell ref="AM114:AN114"/>
    <mergeCell ref="AO114:AP114"/>
    <mergeCell ref="AE113:AF113"/>
    <mergeCell ref="AG113:AH113"/>
    <mergeCell ref="AI113:AJ113"/>
    <mergeCell ref="AK113:AL113"/>
    <mergeCell ref="AM113:AN113"/>
    <mergeCell ref="AO113:AP113"/>
    <mergeCell ref="AE112:AF112"/>
    <mergeCell ref="AG112:AH112"/>
    <mergeCell ref="AI112:AJ112"/>
    <mergeCell ref="AK112:AL112"/>
    <mergeCell ref="AM112:AN112"/>
    <mergeCell ref="AO112:AP112"/>
    <mergeCell ref="AE111:AF111"/>
    <mergeCell ref="AG111:AH111"/>
    <mergeCell ref="AI111:AJ111"/>
    <mergeCell ref="AK111:AL111"/>
    <mergeCell ref="AM111:AN111"/>
    <mergeCell ref="AO111:AP111"/>
    <mergeCell ref="AE110:AF110"/>
    <mergeCell ref="AG110:AH110"/>
    <mergeCell ref="AI110:AJ110"/>
    <mergeCell ref="AK110:AL110"/>
    <mergeCell ref="AM110:AN110"/>
    <mergeCell ref="AO110:AP110"/>
    <mergeCell ref="AE109:AF109"/>
    <mergeCell ref="AG109:AH109"/>
    <mergeCell ref="AI109:AJ109"/>
    <mergeCell ref="AK109:AL109"/>
    <mergeCell ref="AM109:AN109"/>
    <mergeCell ref="AO109:AP109"/>
    <mergeCell ref="AE108:AF108"/>
    <mergeCell ref="AG108:AH108"/>
    <mergeCell ref="AI108:AJ108"/>
    <mergeCell ref="AK108:AL108"/>
    <mergeCell ref="AM108:AN108"/>
    <mergeCell ref="AO108:AP108"/>
    <mergeCell ref="AE107:AF107"/>
    <mergeCell ref="AG107:AH107"/>
    <mergeCell ref="AI107:AJ107"/>
    <mergeCell ref="AK107:AL107"/>
    <mergeCell ref="AM107:AN107"/>
    <mergeCell ref="AO107:AP107"/>
    <mergeCell ref="AE106:AF106"/>
    <mergeCell ref="AG106:AH106"/>
    <mergeCell ref="AI106:AJ106"/>
    <mergeCell ref="AK106:AL106"/>
    <mergeCell ref="AM106:AN106"/>
    <mergeCell ref="AO106:AP106"/>
    <mergeCell ref="AE105:AF105"/>
    <mergeCell ref="AG105:AH105"/>
    <mergeCell ref="AI105:AJ105"/>
    <mergeCell ref="AK105:AL105"/>
    <mergeCell ref="AM105:AN105"/>
    <mergeCell ref="AO105:AP105"/>
    <mergeCell ref="AE104:AF104"/>
    <mergeCell ref="AG104:AH104"/>
    <mergeCell ref="AI104:AJ104"/>
    <mergeCell ref="AK104:AL104"/>
    <mergeCell ref="AM104:AN104"/>
    <mergeCell ref="AO104:AP104"/>
    <mergeCell ref="AE103:AF103"/>
    <mergeCell ref="AG103:AH103"/>
    <mergeCell ref="AI103:AJ103"/>
    <mergeCell ref="AK103:AL103"/>
    <mergeCell ref="AM103:AN103"/>
    <mergeCell ref="AO103:AP103"/>
    <mergeCell ref="AE102:AF102"/>
    <mergeCell ref="AG102:AH102"/>
    <mergeCell ref="AI102:AJ102"/>
    <mergeCell ref="AK102:AL102"/>
    <mergeCell ref="AM102:AN102"/>
    <mergeCell ref="AO102:AP102"/>
    <mergeCell ref="AE101:AF101"/>
    <mergeCell ref="AG101:AH101"/>
    <mergeCell ref="AI101:AJ101"/>
    <mergeCell ref="AK101:AL101"/>
    <mergeCell ref="AM101:AN101"/>
    <mergeCell ref="AO101:AP101"/>
    <mergeCell ref="AE100:AF100"/>
    <mergeCell ref="AG100:AH100"/>
    <mergeCell ref="AI100:AJ100"/>
    <mergeCell ref="AK100:AL100"/>
    <mergeCell ref="AM100:AN100"/>
    <mergeCell ref="AO100:AP100"/>
    <mergeCell ref="AE99:AF99"/>
    <mergeCell ref="AG99:AH99"/>
    <mergeCell ref="AI99:AJ99"/>
    <mergeCell ref="AK99:AL99"/>
    <mergeCell ref="AM99:AN99"/>
    <mergeCell ref="AO99:AP99"/>
    <mergeCell ref="AE98:AF98"/>
    <mergeCell ref="AG98:AH98"/>
    <mergeCell ref="AI98:AJ98"/>
    <mergeCell ref="AK98:AL98"/>
    <mergeCell ref="AM98:AN98"/>
    <mergeCell ref="AO98:AP98"/>
    <mergeCell ref="AE97:AF97"/>
    <mergeCell ref="AG97:AH97"/>
    <mergeCell ref="AI97:AJ97"/>
    <mergeCell ref="AK97:AL97"/>
    <mergeCell ref="AM97:AN97"/>
    <mergeCell ref="AO97:AP97"/>
    <mergeCell ref="AE96:AF96"/>
    <mergeCell ref="AG96:AH96"/>
    <mergeCell ref="AI96:AJ96"/>
    <mergeCell ref="AK96:AL96"/>
    <mergeCell ref="AM96:AN96"/>
    <mergeCell ref="AO96:AP96"/>
    <mergeCell ref="AE95:AF95"/>
    <mergeCell ref="AG95:AH95"/>
    <mergeCell ref="AI95:AJ95"/>
    <mergeCell ref="AK95:AL95"/>
    <mergeCell ref="AM95:AN95"/>
    <mergeCell ref="AO95:AP95"/>
    <mergeCell ref="AE94:AF94"/>
    <mergeCell ref="AG94:AH94"/>
    <mergeCell ref="AI94:AJ94"/>
    <mergeCell ref="AK94:AL94"/>
    <mergeCell ref="AM94:AN94"/>
    <mergeCell ref="AO94:AP94"/>
    <mergeCell ref="AE93:AF93"/>
    <mergeCell ref="AG93:AH93"/>
    <mergeCell ref="AI93:AJ93"/>
    <mergeCell ref="AK93:AL93"/>
    <mergeCell ref="AM93:AN93"/>
    <mergeCell ref="AO93:AP93"/>
    <mergeCell ref="AE89:AL89"/>
    <mergeCell ref="AM89:AN89"/>
    <mergeCell ref="AE91:AP91"/>
    <mergeCell ref="AE92:AF92"/>
    <mergeCell ref="AG92:AH92"/>
    <mergeCell ref="AI92:AJ92"/>
    <mergeCell ref="AK92:AL92"/>
    <mergeCell ref="AM92:AN92"/>
    <mergeCell ref="AO92:AP92"/>
    <mergeCell ref="AE88:AF88"/>
    <mergeCell ref="AG88:AH88"/>
    <mergeCell ref="AI88:AJ88"/>
    <mergeCell ref="AK88:AL88"/>
    <mergeCell ref="AM88:AN88"/>
    <mergeCell ref="AO88:AP88"/>
    <mergeCell ref="AE87:AF87"/>
    <mergeCell ref="AG87:AH87"/>
    <mergeCell ref="AI87:AJ87"/>
    <mergeCell ref="AK87:AL87"/>
    <mergeCell ref="AM87:AN87"/>
    <mergeCell ref="AO87:AP87"/>
    <mergeCell ref="AE86:AF86"/>
    <mergeCell ref="AG86:AH86"/>
    <mergeCell ref="AI86:AJ86"/>
    <mergeCell ref="AK86:AL86"/>
    <mergeCell ref="AM86:AN86"/>
    <mergeCell ref="AO86:AP86"/>
    <mergeCell ref="AE85:AF85"/>
    <mergeCell ref="AG85:AH85"/>
    <mergeCell ref="AI85:AJ85"/>
    <mergeCell ref="AK85:AL85"/>
    <mergeCell ref="AM85:AN85"/>
    <mergeCell ref="AO85:AP85"/>
    <mergeCell ref="AE84:AF84"/>
    <mergeCell ref="AG84:AH84"/>
    <mergeCell ref="AI84:AJ84"/>
    <mergeCell ref="AK84:AL84"/>
    <mergeCell ref="AM84:AN84"/>
    <mergeCell ref="AO84:AP84"/>
    <mergeCell ref="AE83:AF83"/>
    <mergeCell ref="AG83:AH83"/>
    <mergeCell ref="AI83:AJ83"/>
    <mergeCell ref="AK83:AL83"/>
    <mergeCell ref="AM83:AN83"/>
    <mergeCell ref="AO83:AP83"/>
    <mergeCell ref="AE82:AF82"/>
    <mergeCell ref="AG82:AH82"/>
    <mergeCell ref="AI82:AJ82"/>
    <mergeCell ref="AK82:AL82"/>
    <mergeCell ref="AM82:AN82"/>
    <mergeCell ref="AO82:AP82"/>
    <mergeCell ref="AE81:AF81"/>
    <mergeCell ref="AG81:AH81"/>
    <mergeCell ref="AI81:AJ81"/>
    <mergeCell ref="AK81:AL81"/>
    <mergeCell ref="AM81:AN81"/>
    <mergeCell ref="AO81:AP81"/>
    <mergeCell ref="AE80:AF80"/>
    <mergeCell ref="AG80:AH80"/>
    <mergeCell ref="AI80:AJ80"/>
    <mergeCell ref="AK80:AL80"/>
    <mergeCell ref="AM80:AN80"/>
    <mergeCell ref="AO80:AP80"/>
    <mergeCell ref="AE79:AF79"/>
    <mergeCell ref="AG79:AH79"/>
    <mergeCell ref="AI79:AJ79"/>
    <mergeCell ref="AK79:AL79"/>
    <mergeCell ref="AM79:AN79"/>
    <mergeCell ref="AO79:AP79"/>
    <mergeCell ref="AE78:AF78"/>
    <mergeCell ref="AG78:AH78"/>
    <mergeCell ref="AI78:AJ78"/>
    <mergeCell ref="AK78:AL78"/>
    <mergeCell ref="AM78:AN78"/>
    <mergeCell ref="AO78:AP78"/>
    <mergeCell ref="AE77:AF77"/>
    <mergeCell ref="AG77:AH77"/>
    <mergeCell ref="AI77:AJ77"/>
    <mergeCell ref="AK77:AL77"/>
    <mergeCell ref="AM77:AN77"/>
    <mergeCell ref="AO77:AP77"/>
    <mergeCell ref="AE76:AF76"/>
    <mergeCell ref="AG76:AH76"/>
    <mergeCell ref="AI76:AJ76"/>
    <mergeCell ref="AK76:AL76"/>
    <mergeCell ref="AM76:AN76"/>
    <mergeCell ref="AO76:AP76"/>
    <mergeCell ref="AE75:AF75"/>
    <mergeCell ref="AG75:AH75"/>
    <mergeCell ref="AI75:AJ75"/>
    <mergeCell ref="AK75:AL75"/>
    <mergeCell ref="AM75:AN75"/>
    <mergeCell ref="AO75:AP75"/>
    <mergeCell ref="AE74:AF74"/>
    <mergeCell ref="AG74:AH74"/>
    <mergeCell ref="AI74:AJ74"/>
    <mergeCell ref="AK74:AL74"/>
    <mergeCell ref="AM74:AN74"/>
    <mergeCell ref="AO74:AP74"/>
    <mergeCell ref="AE73:AF73"/>
    <mergeCell ref="AG73:AH73"/>
    <mergeCell ref="AI73:AJ73"/>
    <mergeCell ref="AK73:AL73"/>
    <mergeCell ref="AM73:AN73"/>
    <mergeCell ref="AO73:AP73"/>
    <mergeCell ref="AE72:AF72"/>
    <mergeCell ref="AG72:AH72"/>
    <mergeCell ref="AI72:AJ72"/>
    <mergeCell ref="AK72:AL72"/>
    <mergeCell ref="AM72:AN72"/>
    <mergeCell ref="AO72:AP72"/>
    <mergeCell ref="AE71:AF71"/>
    <mergeCell ref="AG71:AH71"/>
    <mergeCell ref="AI71:AJ71"/>
    <mergeCell ref="AK71:AL71"/>
    <mergeCell ref="AM71:AN71"/>
    <mergeCell ref="AO71:AP71"/>
    <mergeCell ref="AE70:AF70"/>
    <mergeCell ref="AG70:AH70"/>
    <mergeCell ref="AI70:AJ70"/>
    <mergeCell ref="AK70:AL70"/>
    <mergeCell ref="AM70:AN70"/>
    <mergeCell ref="AO70:AP70"/>
    <mergeCell ref="AE69:AF69"/>
    <mergeCell ref="AG69:AH69"/>
    <mergeCell ref="AI69:AJ69"/>
    <mergeCell ref="AK69:AL69"/>
    <mergeCell ref="AM69:AN69"/>
    <mergeCell ref="AO69:AP69"/>
    <mergeCell ref="AE68:AF68"/>
    <mergeCell ref="AG68:AH68"/>
    <mergeCell ref="AI68:AJ68"/>
    <mergeCell ref="AK68:AL68"/>
    <mergeCell ref="AM68:AN68"/>
    <mergeCell ref="AO68:AP68"/>
    <mergeCell ref="AE67:AF67"/>
    <mergeCell ref="AG67:AH67"/>
    <mergeCell ref="AI67:AJ67"/>
    <mergeCell ref="AK67:AL67"/>
    <mergeCell ref="AM67:AN67"/>
    <mergeCell ref="AO67:AP67"/>
    <mergeCell ref="AI64:AJ64"/>
    <mergeCell ref="AK64:AL64"/>
    <mergeCell ref="AM64:AN64"/>
    <mergeCell ref="AO64:AP64"/>
    <mergeCell ref="AE63:AF63"/>
    <mergeCell ref="AG63:AH63"/>
    <mergeCell ref="AI63:AJ63"/>
    <mergeCell ref="AK63:AL63"/>
    <mergeCell ref="AM63:AN63"/>
    <mergeCell ref="AO63:AP63"/>
    <mergeCell ref="AE62:AF62"/>
    <mergeCell ref="AG62:AH62"/>
    <mergeCell ref="AI62:AJ62"/>
    <mergeCell ref="AK62:AL62"/>
    <mergeCell ref="AM62:AN62"/>
    <mergeCell ref="AO62:AP62"/>
    <mergeCell ref="AE61:AF61"/>
    <mergeCell ref="AG61:AH61"/>
    <mergeCell ref="AI61:AJ61"/>
    <mergeCell ref="AK61:AL61"/>
    <mergeCell ref="AM61:AN61"/>
    <mergeCell ref="AO61:AP61"/>
    <mergeCell ref="AE60:AF60"/>
    <mergeCell ref="AG60:AH60"/>
    <mergeCell ref="AI60:AJ60"/>
    <mergeCell ref="AK60:AL60"/>
    <mergeCell ref="AM60:AN60"/>
    <mergeCell ref="AO60:AP60"/>
    <mergeCell ref="AE59:AF59"/>
    <mergeCell ref="AG59:AH59"/>
    <mergeCell ref="AI59:AJ59"/>
    <mergeCell ref="AK59:AL59"/>
    <mergeCell ref="AM59:AN59"/>
    <mergeCell ref="AO59:AP59"/>
    <mergeCell ref="AE58:AF58"/>
    <mergeCell ref="AG58:AH58"/>
    <mergeCell ref="AI58:AJ58"/>
    <mergeCell ref="AK58:AL58"/>
    <mergeCell ref="AM58:AN58"/>
    <mergeCell ref="AO58:AP58"/>
    <mergeCell ref="AE57:AF57"/>
    <mergeCell ref="AG57:AH57"/>
    <mergeCell ref="AI57:AJ57"/>
    <mergeCell ref="AK57:AL57"/>
    <mergeCell ref="AM57:AN57"/>
    <mergeCell ref="AO57:AP57"/>
    <mergeCell ref="AE56:AF56"/>
    <mergeCell ref="AG56:AH56"/>
    <mergeCell ref="AI56:AJ56"/>
    <mergeCell ref="AK56:AL56"/>
    <mergeCell ref="AM56:AN56"/>
    <mergeCell ref="AO56:AP56"/>
    <mergeCell ref="AE55:AF55"/>
    <mergeCell ref="AG55:AH55"/>
    <mergeCell ref="AI55:AJ55"/>
    <mergeCell ref="AK55:AL55"/>
    <mergeCell ref="AM55:AN55"/>
    <mergeCell ref="AO55:AP55"/>
    <mergeCell ref="AE54:AF54"/>
    <mergeCell ref="AG54:AH54"/>
    <mergeCell ref="AI54:AJ54"/>
    <mergeCell ref="AK54:AL54"/>
    <mergeCell ref="AM54:AN54"/>
    <mergeCell ref="AO54:AP54"/>
    <mergeCell ref="AE53:AF53"/>
    <mergeCell ref="AG53:AH53"/>
    <mergeCell ref="AI53:AJ53"/>
    <mergeCell ref="AK53:AL53"/>
    <mergeCell ref="AM53:AN53"/>
    <mergeCell ref="AO53:AP53"/>
    <mergeCell ref="AE49:AL49"/>
    <mergeCell ref="AM49:AN49"/>
    <mergeCell ref="AE52:AF52"/>
    <mergeCell ref="AG52:AH52"/>
    <mergeCell ref="AI52:AJ52"/>
    <mergeCell ref="AK52:AL52"/>
    <mergeCell ref="AM52:AN52"/>
    <mergeCell ref="AO52:AP52"/>
    <mergeCell ref="AP49:AR49"/>
    <mergeCell ref="AE48:AF48"/>
    <mergeCell ref="AG48:AH48"/>
    <mergeCell ref="AI48:AJ48"/>
    <mergeCell ref="AK48:AL48"/>
    <mergeCell ref="AM48:AN48"/>
    <mergeCell ref="AO48:AP48"/>
    <mergeCell ref="AE47:AF47"/>
    <mergeCell ref="AG47:AH47"/>
    <mergeCell ref="AI47:AJ47"/>
    <mergeCell ref="AK47:AL47"/>
    <mergeCell ref="AM47:AN47"/>
    <mergeCell ref="AO47:AP47"/>
    <mergeCell ref="AE46:AF46"/>
    <mergeCell ref="AG46:AH46"/>
    <mergeCell ref="AI46:AJ46"/>
    <mergeCell ref="AK46:AL46"/>
    <mergeCell ref="AM46:AN46"/>
    <mergeCell ref="AO46:AP46"/>
    <mergeCell ref="AE45:AF45"/>
    <mergeCell ref="AG45:AH45"/>
    <mergeCell ref="AI45:AJ45"/>
    <mergeCell ref="AK45:AL45"/>
    <mergeCell ref="AM45:AN45"/>
    <mergeCell ref="AO45:AP45"/>
    <mergeCell ref="AE44:AF44"/>
    <mergeCell ref="AG44:AH44"/>
    <mergeCell ref="AI44:AJ44"/>
    <mergeCell ref="AK44:AL44"/>
    <mergeCell ref="AM44:AN44"/>
    <mergeCell ref="AO44:AP44"/>
    <mergeCell ref="AE43:AF43"/>
    <mergeCell ref="AG43:AH43"/>
    <mergeCell ref="AI43:AJ43"/>
    <mergeCell ref="AK43:AL43"/>
    <mergeCell ref="AM43:AN43"/>
    <mergeCell ref="AO43:AP43"/>
    <mergeCell ref="AE42:AF42"/>
    <mergeCell ref="AG42:AH42"/>
    <mergeCell ref="AI42:AJ42"/>
    <mergeCell ref="AK42:AL42"/>
    <mergeCell ref="AM42:AN42"/>
    <mergeCell ref="AO42:AP42"/>
    <mergeCell ref="AE41:AF41"/>
    <mergeCell ref="AG41:AH41"/>
    <mergeCell ref="AI41:AJ41"/>
    <mergeCell ref="AK41:AL41"/>
    <mergeCell ref="AM41:AN41"/>
    <mergeCell ref="AO41:AP41"/>
    <mergeCell ref="AE40:AF40"/>
    <mergeCell ref="AG40:AH40"/>
    <mergeCell ref="AI40:AJ40"/>
    <mergeCell ref="AK40:AL40"/>
    <mergeCell ref="AM40:AN40"/>
    <mergeCell ref="AO40:AP40"/>
    <mergeCell ref="AE39:AF39"/>
    <mergeCell ref="AG39:AH39"/>
    <mergeCell ref="AI39:AJ39"/>
    <mergeCell ref="AK39:AL39"/>
    <mergeCell ref="AM39:AN39"/>
    <mergeCell ref="AO39:AP39"/>
    <mergeCell ref="AE38:AF38"/>
    <mergeCell ref="AG38:AH38"/>
    <mergeCell ref="AI38:AJ38"/>
    <mergeCell ref="AK38:AL38"/>
    <mergeCell ref="AM38:AN38"/>
    <mergeCell ref="AO38:AP38"/>
    <mergeCell ref="AE37:AF37"/>
    <mergeCell ref="AG37:AH37"/>
    <mergeCell ref="AI37:AJ37"/>
    <mergeCell ref="AK37:AL37"/>
    <mergeCell ref="AM37:AN37"/>
    <mergeCell ref="AO37:AP37"/>
    <mergeCell ref="AE36:AF36"/>
    <mergeCell ref="AG36:AH36"/>
    <mergeCell ref="AI36:AJ36"/>
    <mergeCell ref="AK36:AL36"/>
    <mergeCell ref="AM36:AN36"/>
    <mergeCell ref="AO36:AP36"/>
    <mergeCell ref="AE35:AF35"/>
    <mergeCell ref="AG35:AH35"/>
    <mergeCell ref="AI35:AJ35"/>
    <mergeCell ref="AK35:AL35"/>
    <mergeCell ref="AM35:AN35"/>
    <mergeCell ref="AO35:AP35"/>
    <mergeCell ref="AE34:AF34"/>
    <mergeCell ref="AG34:AH34"/>
    <mergeCell ref="AI34:AJ34"/>
    <mergeCell ref="AK34:AL34"/>
    <mergeCell ref="AM34:AN34"/>
    <mergeCell ref="AO34:AP34"/>
    <mergeCell ref="AE33:AF33"/>
    <mergeCell ref="AG33:AH33"/>
    <mergeCell ref="AI33:AJ33"/>
    <mergeCell ref="AK33:AL33"/>
    <mergeCell ref="AM33:AN33"/>
    <mergeCell ref="AO33:AP33"/>
    <mergeCell ref="AE32:AF32"/>
    <mergeCell ref="AG32:AH32"/>
    <mergeCell ref="AI32:AJ32"/>
    <mergeCell ref="AK32:AL32"/>
    <mergeCell ref="AM32:AN32"/>
    <mergeCell ref="AO32:AP32"/>
    <mergeCell ref="AE31:AF31"/>
    <mergeCell ref="AG31:AH31"/>
    <mergeCell ref="AI31:AJ31"/>
    <mergeCell ref="AK31:AL31"/>
    <mergeCell ref="AM31:AN31"/>
    <mergeCell ref="AO31:AP31"/>
    <mergeCell ref="AI28:AJ28"/>
    <mergeCell ref="AK28:AL28"/>
    <mergeCell ref="AM28:AN28"/>
    <mergeCell ref="AO28:AP28"/>
    <mergeCell ref="AE27:AF27"/>
    <mergeCell ref="AG27:AH27"/>
    <mergeCell ref="AI27:AJ27"/>
    <mergeCell ref="AK27:AL27"/>
    <mergeCell ref="AM27:AN27"/>
    <mergeCell ref="AO27:AP27"/>
    <mergeCell ref="AE26:AF26"/>
    <mergeCell ref="AG26:AH26"/>
    <mergeCell ref="AI26:AJ26"/>
    <mergeCell ref="AK26:AL26"/>
    <mergeCell ref="AM26:AN26"/>
    <mergeCell ref="AO26:AP26"/>
    <mergeCell ref="AE25:AF25"/>
    <mergeCell ref="AG25:AH25"/>
    <mergeCell ref="AI25:AJ25"/>
    <mergeCell ref="AK25:AL25"/>
    <mergeCell ref="AM25:AN25"/>
    <mergeCell ref="AO25:AP25"/>
    <mergeCell ref="AE21:AL21"/>
    <mergeCell ref="AM21:AN21"/>
    <mergeCell ref="AE24:AF24"/>
    <mergeCell ref="AG24:AH24"/>
    <mergeCell ref="AI24:AJ24"/>
    <mergeCell ref="AK24:AL24"/>
    <mergeCell ref="AM24:AN24"/>
    <mergeCell ref="AO24:AP24"/>
    <mergeCell ref="AE20:AF20"/>
    <mergeCell ref="AG20:AH20"/>
    <mergeCell ref="AI20:AJ20"/>
    <mergeCell ref="AK20:AL20"/>
    <mergeCell ref="AM20:AN20"/>
    <mergeCell ref="AO20:AP20"/>
    <mergeCell ref="AE19:AF19"/>
    <mergeCell ref="AG19:AH19"/>
    <mergeCell ref="AI19:AJ19"/>
    <mergeCell ref="AK19:AL19"/>
    <mergeCell ref="AM19:AN19"/>
    <mergeCell ref="AO19:AP19"/>
    <mergeCell ref="AE18:AF18"/>
    <mergeCell ref="AG18:AH18"/>
    <mergeCell ref="AI18:AJ18"/>
    <mergeCell ref="AK18:AL18"/>
    <mergeCell ref="AM18:AN18"/>
    <mergeCell ref="AO18:AP18"/>
    <mergeCell ref="AE17:AF17"/>
    <mergeCell ref="AG17:AH17"/>
    <mergeCell ref="AI17:AJ17"/>
    <mergeCell ref="AK17:AL17"/>
    <mergeCell ref="AM17:AN17"/>
    <mergeCell ref="AO17:AP17"/>
    <mergeCell ref="AE16:AF16"/>
    <mergeCell ref="AG16:AH16"/>
    <mergeCell ref="AI16:AJ16"/>
    <mergeCell ref="AK16:AL16"/>
    <mergeCell ref="AM16:AN16"/>
    <mergeCell ref="AO16:AP16"/>
    <mergeCell ref="AE15:AF15"/>
    <mergeCell ref="AG15:AH15"/>
    <mergeCell ref="AI15:AJ15"/>
    <mergeCell ref="AK15:AL15"/>
    <mergeCell ref="AM15:AN15"/>
    <mergeCell ref="AO15:AP15"/>
    <mergeCell ref="AE14:AF14"/>
    <mergeCell ref="AG14:AH14"/>
    <mergeCell ref="AI14:AJ14"/>
    <mergeCell ref="AK14:AL14"/>
    <mergeCell ref="AM14:AN14"/>
    <mergeCell ref="AO14:AP14"/>
    <mergeCell ref="AE13:AF13"/>
    <mergeCell ref="AG13:AH13"/>
    <mergeCell ref="AI13:AJ13"/>
    <mergeCell ref="AK13:AL13"/>
    <mergeCell ref="AM13:AN13"/>
    <mergeCell ref="AO13:AP13"/>
    <mergeCell ref="AE12:AF12"/>
    <mergeCell ref="AG12:AH12"/>
    <mergeCell ref="AI12:AJ12"/>
    <mergeCell ref="AK12:AL12"/>
    <mergeCell ref="AM12:AN12"/>
    <mergeCell ref="AO12:AP12"/>
    <mergeCell ref="AE11:AF11"/>
    <mergeCell ref="AG11:AH11"/>
    <mergeCell ref="AI11:AJ11"/>
    <mergeCell ref="AK11:AL11"/>
    <mergeCell ref="AM11:AN11"/>
    <mergeCell ref="AO11:AP11"/>
    <mergeCell ref="AE10:AF10"/>
    <mergeCell ref="AG10:AH10"/>
    <mergeCell ref="AI10:AJ10"/>
    <mergeCell ref="AK10:AL10"/>
    <mergeCell ref="AM10:AN10"/>
    <mergeCell ref="AO10:AP10"/>
    <mergeCell ref="AE9:AF9"/>
    <mergeCell ref="AG9:AH9"/>
    <mergeCell ref="AI9:AJ9"/>
    <mergeCell ref="AK9:AL9"/>
    <mergeCell ref="AM9:AN9"/>
    <mergeCell ref="AO9:AP9"/>
    <mergeCell ref="AB280:AC280"/>
    <mergeCell ref="Z281:AC281"/>
    <mergeCell ref="AE8:AF8"/>
    <mergeCell ref="AG8:AH8"/>
    <mergeCell ref="AI8:AJ8"/>
    <mergeCell ref="AK8:AL8"/>
    <mergeCell ref="AM8:AN8"/>
    <mergeCell ref="AO8:AP8"/>
    <mergeCell ref="AB274:AC274"/>
    <mergeCell ref="AB275:AC275"/>
    <mergeCell ref="AB276:AC276"/>
    <mergeCell ref="AB277:AC277"/>
    <mergeCell ref="AB278:AC278"/>
    <mergeCell ref="AB279:AC279"/>
    <mergeCell ref="AB268:AC268"/>
    <mergeCell ref="AB269:AC269"/>
    <mergeCell ref="AB270:AC270"/>
    <mergeCell ref="AB271:AC271"/>
    <mergeCell ref="AB272:AC272"/>
    <mergeCell ref="AB273:AC273"/>
    <mergeCell ref="AB262:AC262"/>
    <mergeCell ref="AB263:AC263"/>
    <mergeCell ref="AB264:AC264"/>
    <mergeCell ref="AB265:AC265"/>
    <mergeCell ref="AB266:AC266"/>
    <mergeCell ref="AB267:AC267"/>
    <mergeCell ref="AB256:AC256"/>
    <mergeCell ref="AB257:AC257"/>
    <mergeCell ref="AB258:AC258"/>
    <mergeCell ref="AB259:AC259"/>
    <mergeCell ref="AB260:AC260"/>
    <mergeCell ref="AB261:AC261"/>
    <mergeCell ref="AB250:AC250"/>
    <mergeCell ref="AB251:AC251"/>
    <mergeCell ref="AB252:AC252"/>
    <mergeCell ref="AB253:AC253"/>
    <mergeCell ref="AB254:AC254"/>
    <mergeCell ref="AB255:AC255"/>
    <mergeCell ref="AB244:AC244"/>
    <mergeCell ref="AB245:AC245"/>
    <mergeCell ref="AB246:AC246"/>
    <mergeCell ref="AB247:AC247"/>
    <mergeCell ref="AB248:AC248"/>
    <mergeCell ref="AB249:AC249"/>
    <mergeCell ref="AB238:AC238"/>
    <mergeCell ref="AB239:AC239"/>
    <mergeCell ref="AB240:AC240"/>
    <mergeCell ref="AB241:AC241"/>
    <mergeCell ref="AB242:AC242"/>
    <mergeCell ref="AB243:AC243"/>
    <mergeCell ref="AB232:AC232"/>
    <mergeCell ref="AB233:AC233"/>
    <mergeCell ref="AB234:AC234"/>
    <mergeCell ref="AB235:AC235"/>
    <mergeCell ref="AB236:AC236"/>
    <mergeCell ref="AB237:AC237"/>
    <mergeCell ref="AB226:AC226"/>
    <mergeCell ref="AB227:AC227"/>
    <mergeCell ref="AB228:AC228"/>
    <mergeCell ref="AB229:AC229"/>
    <mergeCell ref="AB230:AC230"/>
    <mergeCell ref="AB231:AC231"/>
    <mergeCell ref="AB220:AC220"/>
    <mergeCell ref="AB221:AC221"/>
    <mergeCell ref="AB222:AC222"/>
    <mergeCell ref="AB223:AC223"/>
    <mergeCell ref="AB224:AC224"/>
    <mergeCell ref="AB225:AC225"/>
    <mergeCell ref="AB214:AC214"/>
    <mergeCell ref="AB215:AC215"/>
    <mergeCell ref="AB216:AC216"/>
    <mergeCell ref="AB217:AC217"/>
    <mergeCell ref="AB218:AC218"/>
    <mergeCell ref="AB219:AC219"/>
    <mergeCell ref="AB208:AC208"/>
    <mergeCell ref="AB209:AC209"/>
    <mergeCell ref="AB210:AC210"/>
    <mergeCell ref="AB211:AC211"/>
    <mergeCell ref="AB212:AC212"/>
    <mergeCell ref="AB213:AC213"/>
    <mergeCell ref="AB201:AC201"/>
    <mergeCell ref="AB202:AC202"/>
    <mergeCell ref="AB203:AC203"/>
    <mergeCell ref="AB204:AC204"/>
    <mergeCell ref="Z205:AC205"/>
    <mergeCell ref="AB195:AC195"/>
    <mergeCell ref="AB196:AC196"/>
    <mergeCell ref="AB197:AC197"/>
    <mergeCell ref="AB198:AC198"/>
    <mergeCell ref="AB199:AC199"/>
    <mergeCell ref="AB200:AC200"/>
    <mergeCell ref="AB189:AC189"/>
    <mergeCell ref="AB190:AC190"/>
    <mergeCell ref="AB191:AC191"/>
    <mergeCell ref="AB192:AC192"/>
    <mergeCell ref="AB193:AC193"/>
    <mergeCell ref="AB194:AC194"/>
    <mergeCell ref="AB183:AC183"/>
    <mergeCell ref="AB184:AC184"/>
    <mergeCell ref="AB185:AC185"/>
    <mergeCell ref="AB186:AC186"/>
    <mergeCell ref="AB187:AC187"/>
    <mergeCell ref="AB188:AC188"/>
    <mergeCell ref="AB177:AC177"/>
    <mergeCell ref="AB178:AC178"/>
    <mergeCell ref="AB179:AC179"/>
    <mergeCell ref="AB180:AC180"/>
    <mergeCell ref="AB181:AC181"/>
    <mergeCell ref="AB182:AC182"/>
    <mergeCell ref="AB171:AC171"/>
    <mergeCell ref="AB172:AC172"/>
    <mergeCell ref="AB173:AC173"/>
    <mergeCell ref="AB174:AC174"/>
    <mergeCell ref="AB175:AC175"/>
    <mergeCell ref="AB176:AC176"/>
    <mergeCell ref="AB165:AC165"/>
    <mergeCell ref="AB166:AC166"/>
    <mergeCell ref="AB167:AC167"/>
    <mergeCell ref="AB168:AC168"/>
    <mergeCell ref="AB169:AC169"/>
    <mergeCell ref="AB170:AC170"/>
    <mergeCell ref="AB159:AC159"/>
    <mergeCell ref="AB160:AC160"/>
    <mergeCell ref="AB161:AC161"/>
    <mergeCell ref="AB162:AC162"/>
    <mergeCell ref="AB163:AC163"/>
    <mergeCell ref="AB164:AC164"/>
    <mergeCell ref="AB153:AC153"/>
    <mergeCell ref="AB154:AC154"/>
    <mergeCell ref="AB155:AC155"/>
    <mergeCell ref="AB156:AC156"/>
    <mergeCell ref="AB157:AC157"/>
    <mergeCell ref="AB158:AC158"/>
    <mergeCell ref="AB147:AC147"/>
    <mergeCell ref="AB148:AC148"/>
    <mergeCell ref="AB149:AC149"/>
    <mergeCell ref="AB150:AC150"/>
    <mergeCell ref="AB151:AC151"/>
    <mergeCell ref="AB152:AC152"/>
    <mergeCell ref="AB141:AC141"/>
    <mergeCell ref="AB142:AC142"/>
    <mergeCell ref="AB143:AC143"/>
    <mergeCell ref="AB144:AC144"/>
    <mergeCell ref="AB145:AC145"/>
    <mergeCell ref="AB146:AC146"/>
    <mergeCell ref="AB135:AC135"/>
    <mergeCell ref="AB136:AC136"/>
    <mergeCell ref="AB137:AC137"/>
    <mergeCell ref="AB138:AC138"/>
    <mergeCell ref="AB139:AC139"/>
    <mergeCell ref="AB140:AC140"/>
    <mergeCell ref="AB129:AC129"/>
    <mergeCell ref="AB130:AC130"/>
    <mergeCell ref="AB131:AC131"/>
    <mergeCell ref="AB132:AC132"/>
    <mergeCell ref="AB133:AC133"/>
    <mergeCell ref="AB134:AC134"/>
    <mergeCell ref="AB123:AC123"/>
    <mergeCell ref="AB124:AC124"/>
    <mergeCell ref="AB125:AC125"/>
    <mergeCell ref="AB126:AC126"/>
    <mergeCell ref="AB127:AC127"/>
    <mergeCell ref="AB128:AC128"/>
    <mergeCell ref="AB117:AC117"/>
    <mergeCell ref="AB118:AC118"/>
    <mergeCell ref="AB119:AC119"/>
    <mergeCell ref="AB120:AC120"/>
    <mergeCell ref="AB121:AC121"/>
    <mergeCell ref="AB122:AC122"/>
    <mergeCell ref="AB111:AC111"/>
    <mergeCell ref="AB112:AC112"/>
    <mergeCell ref="AB113:AC113"/>
    <mergeCell ref="AB114:AC114"/>
    <mergeCell ref="AB115:AC115"/>
    <mergeCell ref="AB116:AC116"/>
    <mergeCell ref="AB105:AC105"/>
    <mergeCell ref="AB106:AC106"/>
    <mergeCell ref="AB107:AC107"/>
    <mergeCell ref="AB108:AC108"/>
    <mergeCell ref="AB109:AC109"/>
    <mergeCell ref="AB110:AC110"/>
    <mergeCell ref="AB99:AC99"/>
    <mergeCell ref="AB100:AC100"/>
    <mergeCell ref="AB101:AC101"/>
    <mergeCell ref="AB102:AC102"/>
    <mergeCell ref="AB103:AC103"/>
    <mergeCell ref="AB104:AC104"/>
    <mergeCell ref="AB93:AC93"/>
    <mergeCell ref="AB94:AC94"/>
    <mergeCell ref="AB95:AC95"/>
    <mergeCell ref="AB96:AC96"/>
    <mergeCell ref="AB97:AC97"/>
    <mergeCell ref="AB98:AC98"/>
    <mergeCell ref="AB87:AC87"/>
    <mergeCell ref="AB88:AC88"/>
    <mergeCell ref="AB89:AC89"/>
    <mergeCell ref="AB90:AC90"/>
    <mergeCell ref="AB91:AC91"/>
    <mergeCell ref="AB92:AC92"/>
    <mergeCell ref="AB81:AC81"/>
    <mergeCell ref="AB82:AC82"/>
    <mergeCell ref="AB83:AC83"/>
    <mergeCell ref="AB84:AC84"/>
    <mergeCell ref="AB85:AC85"/>
    <mergeCell ref="AB86:AC86"/>
    <mergeCell ref="AB76:AC76"/>
    <mergeCell ref="P51:AC51"/>
    <mergeCell ref="AB77:AC77"/>
    <mergeCell ref="AB78:AC78"/>
    <mergeCell ref="AB79:AC79"/>
    <mergeCell ref="AB80:AC80"/>
    <mergeCell ref="AB70:AC70"/>
    <mergeCell ref="AB71:AC71"/>
    <mergeCell ref="AB72:AC72"/>
    <mergeCell ref="AB73:AC73"/>
    <mergeCell ref="AB74:AC74"/>
    <mergeCell ref="AB75:AC75"/>
    <mergeCell ref="AB64:AC64"/>
    <mergeCell ref="AB65:AC65"/>
    <mergeCell ref="AB66:AC66"/>
    <mergeCell ref="AB67:AC67"/>
    <mergeCell ref="AB68:AC68"/>
    <mergeCell ref="AB69:AC69"/>
    <mergeCell ref="AB58:AC58"/>
    <mergeCell ref="AB59:AC59"/>
    <mergeCell ref="AB60:AC60"/>
    <mergeCell ref="AB61:AC61"/>
    <mergeCell ref="AB62:AC62"/>
    <mergeCell ref="AB63:AC63"/>
    <mergeCell ref="AB52:AC52"/>
    <mergeCell ref="AB53:AC53"/>
    <mergeCell ref="AB54:AC54"/>
    <mergeCell ref="AB55:AC55"/>
    <mergeCell ref="AB56:AC56"/>
    <mergeCell ref="AB57:AC57"/>
    <mergeCell ref="P78:Q78"/>
    <mergeCell ref="R78:S78"/>
    <mergeCell ref="AB43:AC43"/>
    <mergeCell ref="AB44:AC44"/>
    <mergeCell ref="AB45:AC45"/>
    <mergeCell ref="AB46:AC46"/>
    <mergeCell ref="AB47:AC47"/>
    <mergeCell ref="AB48:AC48"/>
    <mergeCell ref="AB37:AC37"/>
    <mergeCell ref="AB38:AC38"/>
    <mergeCell ref="AB39:AC39"/>
    <mergeCell ref="AB40:AC40"/>
    <mergeCell ref="AB41:AC41"/>
    <mergeCell ref="AB42:AC42"/>
    <mergeCell ref="AB31:AC31"/>
    <mergeCell ref="AB32:AC32"/>
    <mergeCell ref="AB33:AC33"/>
    <mergeCell ref="AB34:AC34"/>
    <mergeCell ref="AB35:AC35"/>
    <mergeCell ref="AB36:AC36"/>
    <mergeCell ref="AB25:AC25"/>
    <mergeCell ref="AB26:AC26"/>
    <mergeCell ref="AB27:AC27"/>
    <mergeCell ref="AB28:AC28"/>
    <mergeCell ref="AB29:AC29"/>
    <mergeCell ref="AB30:AC30"/>
    <mergeCell ref="AB18:AC18"/>
    <mergeCell ref="AB19:AC19"/>
    <mergeCell ref="AB20:AC20"/>
    <mergeCell ref="AA21:AC21"/>
    <mergeCell ref="AB24:AC24"/>
    <mergeCell ref="P23:AC23"/>
    <mergeCell ref="AB12:AC12"/>
    <mergeCell ref="AB13:AC13"/>
    <mergeCell ref="AB14:AC14"/>
    <mergeCell ref="AB15:AC15"/>
    <mergeCell ref="AB16:AC16"/>
    <mergeCell ref="AB17:AC17"/>
    <mergeCell ref="P29:Q29"/>
    <mergeCell ref="R29:S29"/>
    <mergeCell ref="T29:U29"/>
    <mergeCell ref="V29:W29"/>
    <mergeCell ref="X29:Y29"/>
    <mergeCell ref="Z29:AA29"/>
    <mergeCell ref="P28:Q28"/>
    <mergeCell ref="R28:S28"/>
    <mergeCell ref="T28:U28"/>
    <mergeCell ref="V28:W28"/>
    <mergeCell ref="X28:Y28"/>
    <mergeCell ref="Z28:AA28"/>
    <mergeCell ref="P27:Q27"/>
    <mergeCell ref="R27:S27"/>
    <mergeCell ref="P281:W281"/>
    <mergeCell ref="X281:Y281"/>
    <mergeCell ref="P6:AC6"/>
    <mergeCell ref="P7:AC7"/>
    <mergeCell ref="AB8:AC8"/>
    <mergeCell ref="AB9:AC9"/>
    <mergeCell ref="AB10:AC10"/>
    <mergeCell ref="AB11:AC11"/>
    <mergeCell ref="P280:Q280"/>
    <mergeCell ref="R280:S280"/>
    <mergeCell ref="T280:U280"/>
    <mergeCell ref="V280:W280"/>
    <mergeCell ref="X280:Y280"/>
    <mergeCell ref="Z280:AA280"/>
    <mergeCell ref="P279:Q279"/>
    <mergeCell ref="R279:S279"/>
    <mergeCell ref="T279:U279"/>
    <mergeCell ref="V279:W279"/>
    <mergeCell ref="X279:Y279"/>
    <mergeCell ref="Z279:AA279"/>
    <mergeCell ref="P278:Q278"/>
    <mergeCell ref="R278:S278"/>
    <mergeCell ref="T278:U278"/>
    <mergeCell ref="V278:W278"/>
    <mergeCell ref="X278:Y278"/>
    <mergeCell ref="Z278:AA278"/>
    <mergeCell ref="P277:Q277"/>
    <mergeCell ref="R277:S277"/>
    <mergeCell ref="T277:U277"/>
    <mergeCell ref="V277:W277"/>
    <mergeCell ref="X277:Y277"/>
    <mergeCell ref="Z277:AA277"/>
    <mergeCell ref="P276:Q276"/>
    <mergeCell ref="R276:S276"/>
    <mergeCell ref="T276:U276"/>
    <mergeCell ref="V276:W276"/>
    <mergeCell ref="X276:Y276"/>
    <mergeCell ref="Z276:AA276"/>
    <mergeCell ref="P275:Q275"/>
    <mergeCell ref="R275:S275"/>
    <mergeCell ref="T275:U275"/>
    <mergeCell ref="V275:W275"/>
    <mergeCell ref="X275:Y275"/>
    <mergeCell ref="Z275:AA275"/>
    <mergeCell ref="P274:Q274"/>
    <mergeCell ref="R274:S274"/>
    <mergeCell ref="T274:U274"/>
    <mergeCell ref="V274:W274"/>
    <mergeCell ref="X274:Y274"/>
    <mergeCell ref="Z274:AA274"/>
    <mergeCell ref="P273:Q273"/>
    <mergeCell ref="R273:S273"/>
    <mergeCell ref="T273:U273"/>
    <mergeCell ref="V273:W273"/>
    <mergeCell ref="X273:Y273"/>
    <mergeCell ref="Z273:AA273"/>
    <mergeCell ref="P272:Q272"/>
    <mergeCell ref="R272:S272"/>
    <mergeCell ref="T272:U272"/>
    <mergeCell ref="V272:W272"/>
    <mergeCell ref="X272:Y272"/>
    <mergeCell ref="Z272:AA272"/>
    <mergeCell ref="P271:Q271"/>
    <mergeCell ref="R271:S271"/>
    <mergeCell ref="T271:U271"/>
    <mergeCell ref="V271:W271"/>
    <mergeCell ref="X271:Y271"/>
    <mergeCell ref="Z271:AA271"/>
    <mergeCell ref="P270:Q270"/>
    <mergeCell ref="R270:S270"/>
    <mergeCell ref="T270:U270"/>
    <mergeCell ref="V270:W270"/>
    <mergeCell ref="X270:Y270"/>
    <mergeCell ref="Z270:AA270"/>
    <mergeCell ref="P269:Q269"/>
    <mergeCell ref="R269:S269"/>
    <mergeCell ref="T269:U269"/>
    <mergeCell ref="V269:W269"/>
    <mergeCell ref="X269:Y269"/>
    <mergeCell ref="Z269:AA269"/>
    <mergeCell ref="P268:Q268"/>
    <mergeCell ref="R268:S268"/>
    <mergeCell ref="T268:U268"/>
    <mergeCell ref="V268:W268"/>
    <mergeCell ref="X268:Y268"/>
    <mergeCell ref="Z268:AA268"/>
    <mergeCell ref="P267:Q267"/>
    <mergeCell ref="R267:S267"/>
    <mergeCell ref="T267:U267"/>
    <mergeCell ref="V267:W267"/>
    <mergeCell ref="X267:Y267"/>
    <mergeCell ref="Z267:AA267"/>
    <mergeCell ref="P266:Q266"/>
    <mergeCell ref="R266:S266"/>
    <mergeCell ref="T266:U266"/>
    <mergeCell ref="V266:W266"/>
    <mergeCell ref="X266:Y266"/>
    <mergeCell ref="Z266:AA266"/>
    <mergeCell ref="P265:Q265"/>
    <mergeCell ref="R265:S265"/>
    <mergeCell ref="T265:U265"/>
    <mergeCell ref="V265:W265"/>
    <mergeCell ref="X265:Y265"/>
    <mergeCell ref="Z265:AA265"/>
    <mergeCell ref="P264:Q264"/>
    <mergeCell ref="R264:S264"/>
    <mergeCell ref="T264:U264"/>
    <mergeCell ref="V264:W264"/>
    <mergeCell ref="X264:Y264"/>
    <mergeCell ref="Z264:AA264"/>
    <mergeCell ref="P263:Q263"/>
    <mergeCell ref="R263:S263"/>
    <mergeCell ref="T263:U263"/>
    <mergeCell ref="V263:W263"/>
    <mergeCell ref="X263:Y263"/>
    <mergeCell ref="Z263:AA263"/>
    <mergeCell ref="P262:Q262"/>
    <mergeCell ref="R262:S262"/>
    <mergeCell ref="T262:U262"/>
    <mergeCell ref="V262:W262"/>
    <mergeCell ref="X262:Y262"/>
    <mergeCell ref="Z262:AA262"/>
    <mergeCell ref="P261:Q261"/>
    <mergeCell ref="R261:S261"/>
    <mergeCell ref="T261:U261"/>
    <mergeCell ref="V261:W261"/>
    <mergeCell ref="X261:Y261"/>
    <mergeCell ref="Z261:AA261"/>
    <mergeCell ref="P260:Q260"/>
    <mergeCell ref="R260:S260"/>
    <mergeCell ref="T260:U260"/>
    <mergeCell ref="V260:W260"/>
    <mergeCell ref="X260:Y260"/>
    <mergeCell ref="Z260:AA260"/>
    <mergeCell ref="P259:Q259"/>
    <mergeCell ref="R259:S259"/>
    <mergeCell ref="T259:U259"/>
    <mergeCell ref="V259:W259"/>
    <mergeCell ref="X259:Y259"/>
    <mergeCell ref="Z259:AA259"/>
    <mergeCell ref="P258:Q258"/>
    <mergeCell ref="R258:S258"/>
    <mergeCell ref="T258:U258"/>
    <mergeCell ref="V258:W258"/>
    <mergeCell ref="X258:Y258"/>
    <mergeCell ref="Z258:AA258"/>
    <mergeCell ref="P257:Q257"/>
    <mergeCell ref="R257:S257"/>
    <mergeCell ref="T257:U257"/>
    <mergeCell ref="V257:W257"/>
    <mergeCell ref="X257:Y257"/>
    <mergeCell ref="Z257:AA257"/>
    <mergeCell ref="P256:Q256"/>
    <mergeCell ref="R256:S256"/>
    <mergeCell ref="T256:U256"/>
    <mergeCell ref="V256:W256"/>
    <mergeCell ref="X256:Y256"/>
    <mergeCell ref="Z256:AA256"/>
    <mergeCell ref="P255:Q255"/>
    <mergeCell ref="R255:S255"/>
    <mergeCell ref="T255:U255"/>
    <mergeCell ref="V255:W255"/>
    <mergeCell ref="X255:Y255"/>
    <mergeCell ref="Z255:AA255"/>
    <mergeCell ref="P254:Q254"/>
    <mergeCell ref="R254:S254"/>
    <mergeCell ref="T254:U254"/>
    <mergeCell ref="V254:W254"/>
    <mergeCell ref="X254:Y254"/>
    <mergeCell ref="Z254:AA254"/>
    <mergeCell ref="P253:Q253"/>
    <mergeCell ref="R253:S253"/>
    <mergeCell ref="T253:U253"/>
    <mergeCell ref="V253:W253"/>
    <mergeCell ref="X253:Y253"/>
    <mergeCell ref="Z253:AA253"/>
    <mergeCell ref="P252:Q252"/>
    <mergeCell ref="R252:S252"/>
    <mergeCell ref="T252:U252"/>
    <mergeCell ref="V252:W252"/>
    <mergeCell ref="X252:Y252"/>
    <mergeCell ref="Z252:AA252"/>
    <mergeCell ref="P251:Q251"/>
    <mergeCell ref="R251:S251"/>
    <mergeCell ref="T251:U251"/>
    <mergeCell ref="V251:W251"/>
    <mergeCell ref="X251:Y251"/>
    <mergeCell ref="Z251:AA251"/>
    <mergeCell ref="P250:Q250"/>
    <mergeCell ref="R250:S250"/>
    <mergeCell ref="T250:U250"/>
    <mergeCell ref="V250:W250"/>
    <mergeCell ref="X250:Y250"/>
    <mergeCell ref="Z250:AA250"/>
    <mergeCell ref="P249:Q249"/>
    <mergeCell ref="R249:S249"/>
    <mergeCell ref="T249:U249"/>
    <mergeCell ref="V249:W249"/>
    <mergeCell ref="X249:Y249"/>
    <mergeCell ref="Z249:AA249"/>
    <mergeCell ref="P248:Q248"/>
    <mergeCell ref="R248:S248"/>
    <mergeCell ref="T248:U248"/>
    <mergeCell ref="V248:W248"/>
    <mergeCell ref="X248:Y248"/>
    <mergeCell ref="Z248:AA248"/>
    <mergeCell ref="P247:Q247"/>
    <mergeCell ref="R247:S247"/>
    <mergeCell ref="T247:U247"/>
    <mergeCell ref="V247:W247"/>
    <mergeCell ref="X247:Y247"/>
    <mergeCell ref="Z247:AA247"/>
    <mergeCell ref="P246:Q246"/>
    <mergeCell ref="R246:S246"/>
    <mergeCell ref="T246:U246"/>
    <mergeCell ref="V246:W246"/>
    <mergeCell ref="X246:Y246"/>
    <mergeCell ref="Z246:AA246"/>
    <mergeCell ref="P245:Q245"/>
    <mergeCell ref="R245:S245"/>
    <mergeCell ref="T245:U245"/>
    <mergeCell ref="V245:W245"/>
    <mergeCell ref="X245:Y245"/>
    <mergeCell ref="Z245:AA245"/>
    <mergeCell ref="P244:Q244"/>
    <mergeCell ref="R244:S244"/>
    <mergeCell ref="T244:U244"/>
    <mergeCell ref="V244:W244"/>
    <mergeCell ref="X244:Y244"/>
    <mergeCell ref="Z244:AA244"/>
    <mergeCell ref="P243:Q243"/>
    <mergeCell ref="R243:S243"/>
    <mergeCell ref="T243:U243"/>
    <mergeCell ref="V243:W243"/>
    <mergeCell ref="X243:Y243"/>
    <mergeCell ref="Z243:AA243"/>
    <mergeCell ref="P242:Q242"/>
    <mergeCell ref="R242:S242"/>
    <mergeCell ref="T242:U242"/>
    <mergeCell ref="V242:W242"/>
    <mergeCell ref="X242:Y242"/>
    <mergeCell ref="Z242:AA242"/>
    <mergeCell ref="P241:Q241"/>
    <mergeCell ref="R241:S241"/>
    <mergeCell ref="T241:U241"/>
    <mergeCell ref="V241:W241"/>
    <mergeCell ref="X241:Y241"/>
    <mergeCell ref="Z241:AA241"/>
    <mergeCell ref="P240:Q240"/>
    <mergeCell ref="R240:S240"/>
    <mergeCell ref="T240:U240"/>
    <mergeCell ref="V240:W240"/>
    <mergeCell ref="X240:Y240"/>
    <mergeCell ref="Z240:AA240"/>
    <mergeCell ref="P239:Q239"/>
    <mergeCell ref="R239:S239"/>
    <mergeCell ref="T239:U239"/>
    <mergeCell ref="V239:W239"/>
    <mergeCell ref="X239:Y239"/>
    <mergeCell ref="Z239:AA239"/>
    <mergeCell ref="P238:Q238"/>
    <mergeCell ref="R238:S238"/>
    <mergeCell ref="T238:U238"/>
    <mergeCell ref="V238:W238"/>
    <mergeCell ref="X238:Y238"/>
    <mergeCell ref="Z238:AA238"/>
    <mergeCell ref="P237:Q237"/>
    <mergeCell ref="R237:S237"/>
    <mergeCell ref="T237:U237"/>
    <mergeCell ref="V237:W237"/>
    <mergeCell ref="X237:Y237"/>
    <mergeCell ref="Z237:AA237"/>
    <mergeCell ref="P236:Q236"/>
    <mergeCell ref="R236:S236"/>
    <mergeCell ref="T236:U236"/>
    <mergeCell ref="V236:W236"/>
    <mergeCell ref="X236:Y236"/>
    <mergeCell ref="Z236:AA236"/>
    <mergeCell ref="P235:Q235"/>
    <mergeCell ref="R235:S235"/>
    <mergeCell ref="T235:U235"/>
    <mergeCell ref="V235:W235"/>
    <mergeCell ref="X235:Y235"/>
    <mergeCell ref="Z235:AA235"/>
    <mergeCell ref="P234:Q234"/>
    <mergeCell ref="R234:S234"/>
    <mergeCell ref="T234:U234"/>
    <mergeCell ref="V234:W234"/>
    <mergeCell ref="X234:Y234"/>
    <mergeCell ref="Z234:AA234"/>
    <mergeCell ref="P233:Q233"/>
    <mergeCell ref="R233:S233"/>
    <mergeCell ref="T233:U233"/>
    <mergeCell ref="V233:W233"/>
    <mergeCell ref="X233:Y233"/>
    <mergeCell ref="Z233:AA233"/>
    <mergeCell ref="P232:Q232"/>
    <mergeCell ref="R232:S232"/>
    <mergeCell ref="T232:U232"/>
    <mergeCell ref="V232:W232"/>
    <mergeCell ref="X232:Y232"/>
    <mergeCell ref="Z232:AA232"/>
    <mergeCell ref="P231:Q231"/>
    <mergeCell ref="R231:S231"/>
    <mergeCell ref="T231:U231"/>
    <mergeCell ref="V231:W231"/>
    <mergeCell ref="X231:Y231"/>
    <mergeCell ref="Z231:AA231"/>
    <mergeCell ref="P230:Q230"/>
    <mergeCell ref="R230:S230"/>
    <mergeCell ref="T230:U230"/>
    <mergeCell ref="V230:W230"/>
    <mergeCell ref="X230:Y230"/>
    <mergeCell ref="Z230:AA230"/>
    <mergeCell ref="P229:Q229"/>
    <mergeCell ref="R229:S229"/>
    <mergeCell ref="T229:U229"/>
    <mergeCell ref="V229:W229"/>
    <mergeCell ref="X229:Y229"/>
    <mergeCell ref="Z229:AA229"/>
    <mergeCell ref="P228:Q228"/>
    <mergeCell ref="R228:S228"/>
    <mergeCell ref="T228:U228"/>
    <mergeCell ref="V228:W228"/>
    <mergeCell ref="X228:Y228"/>
    <mergeCell ref="Z228:AA228"/>
    <mergeCell ref="P227:Q227"/>
    <mergeCell ref="R227:S227"/>
    <mergeCell ref="T227:U227"/>
    <mergeCell ref="V227:W227"/>
    <mergeCell ref="X227:Y227"/>
    <mergeCell ref="Z227:AA227"/>
    <mergeCell ref="P226:Q226"/>
    <mergeCell ref="R226:S226"/>
    <mergeCell ref="T226:U226"/>
    <mergeCell ref="V226:W226"/>
    <mergeCell ref="X226:Y226"/>
    <mergeCell ref="Z226:AA226"/>
    <mergeCell ref="P225:Q225"/>
    <mergeCell ref="R225:S225"/>
    <mergeCell ref="T225:U225"/>
    <mergeCell ref="V225:W225"/>
    <mergeCell ref="X225:Y225"/>
    <mergeCell ref="Z225:AA225"/>
    <mergeCell ref="P224:Q224"/>
    <mergeCell ref="R224:S224"/>
    <mergeCell ref="T224:U224"/>
    <mergeCell ref="V224:W224"/>
    <mergeCell ref="X224:Y224"/>
    <mergeCell ref="Z224:AA224"/>
    <mergeCell ref="P223:Q223"/>
    <mergeCell ref="R223:S223"/>
    <mergeCell ref="T223:U223"/>
    <mergeCell ref="V223:W223"/>
    <mergeCell ref="X223:Y223"/>
    <mergeCell ref="Z223:AA223"/>
    <mergeCell ref="P222:Q222"/>
    <mergeCell ref="R222:S222"/>
    <mergeCell ref="T222:U222"/>
    <mergeCell ref="V222:W222"/>
    <mergeCell ref="X222:Y222"/>
    <mergeCell ref="Z222:AA222"/>
    <mergeCell ref="P221:Q221"/>
    <mergeCell ref="R221:S221"/>
    <mergeCell ref="T221:U221"/>
    <mergeCell ref="V221:W221"/>
    <mergeCell ref="X221:Y221"/>
    <mergeCell ref="Z221:AA221"/>
    <mergeCell ref="P220:Q220"/>
    <mergeCell ref="R220:S220"/>
    <mergeCell ref="T220:U220"/>
    <mergeCell ref="V220:W220"/>
    <mergeCell ref="X220:Y220"/>
    <mergeCell ref="Z220:AA220"/>
    <mergeCell ref="P219:Q219"/>
    <mergeCell ref="R219:S219"/>
    <mergeCell ref="T219:U219"/>
    <mergeCell ref="V219:W219"/>
    <mergeCell ref="X219:Y219"/>
    <mergeCell ref="Z219:AA219"/>
    <mergeCell ref="P218:Q218"/>
    <mergeCell ref="R218:S218"/>
    <mergeCell ref="T218:U218"/>
    <mergeCell ref="V218:W218"/>
    <mergeCell ref="X218:Y218"/>
    <mergeCell ref="Z218:AA218"/>
    <mergeCell ref="P217:Q217"/>
    <mergeCell ref="R217:S217"/>
    <mergeCell ref="T217:U217"/>
    <mergeCell ref="V217:W217"/>
    <mergeCell ref="X217:Y217"/>
    <mergeCell ref="Z217:AA217"/>
    <mergeCell ref="P216:Q216"/>
    <mergeCell ref="R216:S216"/>
    <mergeCell ref="T216:U216"/>
    <mergeCell ref="V216:W216"/>
    <mergeCell ref="X216:Y216"/>
    <mergeCell ref="Z216:AA216"/>
    <mergeCell ref="P215:Q215"/>
    <mergeCell ref="R215:S215"/>
    <mergeCell ref="T215:U215"/>
    <mergeCell ref="V215:W215"/>
    <mergeCell ref="X215:Y215"/>
    <mergeCell ref="Z215:AA215"/>
    <mergeCell ref="P214:Q214"/>
    <mergeCell ref="R214:S214"/>
    <mergeCell ref="T214:U214"/>
    <mergeCell ref="V214:W214"/>
    <mergeCell ref="X214:Y214"/>
    <mergeCell ref="Z214:AA214"/>
    <mergeCell ref="P213:Q213"/>
    <mergeCell ref="R213:S213"/>
    <mergeCell ref="T213:U213"/>
    <mergeCell ref="V213:W213"/>
    <mergeCell ref="X213:Y213"/>
    <mergeCell ref="Z213:AA213"/>
    <mergeCell ref="P212:Q212"/>
    <mergeCell ref="R212:S212"/>
    <mergeCell ref="T212:U212"/>
    <mergeCell ref="V212:W212"/>
    <mergeCell ref="X212:Y212"/>
    <mergeCell ref="Z212:AA212"/>
    <mergeCell ref="P211:Q211"/>
    <mergeCell ref="R211:S211"/>
    <mergeCell ref="T211:U211"/>
    <mergeCell ref="V211:W211"/>
    <mergeCell ref="X211:Y211"/>
    <mergeCell ref="Z211:AA211"/>
    <mergeCell ref="P210:Q210"/>
    <mergeCell ref="R210:S210"/>
    <mergeCell ref="T210:U210"/>
    <mergeCell ref="V210:W210"/>
    <mergeCell ref="X210:Y210"/>
    <mergeCell ref="Z210:AA210"/>
    <mergeCell ref="P209:Q209"/>
    <mergeCell ref="R209:S209"/>
    <mergeCell ref="T209:U209"/>
    <mergeCell ref="V209:W209"/>
    <mergeCell ref="X209:Y209"/>
    <mergeCell ref="Z209:AA209"/>
    <mergeCell ref="P205:W205"/>
    <mergeCell ref="X205:Y205"/>
    <mergeCell ref="P208:Q208"/>
    <mergeCell ref="R208:S208"/>
    <mergeCell ref="T208:U208"/>
    <mergeCell ref="V208:W208"/>
    <mergeCell ref="X208:Y208"/>
    <mergeCell ref="Z208:AA208"/>
    <mergeCell ref="P207:AC207"/>
    <mergeCell ref="P204:Q204"/>
    <mergeCell ref="R204:S204"/>
    <mergeCell ref="T204:U204"/>
    <mergeCell ref="V204:W204"/>
    <mergeCell ref="X204:Y204"/>
    <mergeCell ref="Z204:AA204"/>
    <mergeCell ref="P203:Q203"/>
    <mergeCell ref="R203:S203"/>
    <mergeCell ref="T203:U203"/>
    <mergeCell ref="V203:W203"/>
    <mergeCell ref="X203:Y203"/>
    <mergeCell ref="Z203:AA203"/>
    <mergeCell ref="P202:Q202"/>
    <mergeCell ref="R202:S202"/>
    <mergeCell ref="T202:U202"/>
    <mergeCell ref="V202:W202"/>
    <mergeCell ref="X202:Y202"/>
    <mergeCell ref="Z202:AA202"/>
    <mergeCell ref="P201:Q201"/>
    <mergeCell ref="R201:S201"/>
    <mergeCell ref="T201:U201"/>
    <mergeCell ref="V201:W201"/>
    <mergeCell ref="X201:Y201"/>
    <mergeCell ref="Z201:AA201"/>
    <mergeCell ref="P200:Q200"/>
    <mergeCell ref="R200:S200"/>
    <mergeCell ref="T200:U200"/>
    <mergeCell ref="V200:W200"/>
    <mergeCell ref="X200:Y200"/>
    <mergeCell ref="Z200:AA200"/>
    <mergeCell ref="P199:Q199"/>
    <mergeCell ref="R199:S199"/>
    <mergeCell ref="T199:U199"/>
    <mergeCell ref="V199:W199"/>
    <mergeCell ref="X199:Y199"/>
    <mergeCell ref="Z199:AA199"/>
    <mergeCell ref="P198:Q198"/>
    <mergeCell ref="R198:S198"/>
    <mergeCell ref="T198:U198"/>
    <mergeCell ref="V198:W198"/>
    <mergeCell ref="X198:Y198"/>
    <mergeCell ref="Z198:AA198"/>
    <mergeCell ref="P197:Q197"/>
    <mergeCell ref="R197:S197"/>
    <mergeCell ref="T197:U197"/>
    <mergeCell ref="V197:W197"/>
    <mergeCell ref="X197:Y197"/>
    <mergeCell ref="Z197:AA197"/>
    <mergeCell ref="P196:Q196"/>
    <mergeCell ref="R196:S196"/>
    <mergeCell ref="T196:U196"/>
    <mergeCell ref="V196:W196"/>
    <mergeCell ref="X196:Y196"/>
    <mergeCell ref="Z196:AA196"/>
    <mergeCell ref="P195:Q195"/>
    <mergeCell ref="R195:S195"/>
    <mergeCell ref="T195:U195"/>
    <mergeCell ref="V195:W195"/>
    <mergeCell ref="X195:Y195"/>
    <mergeCell ref="Z195:AA195"/>
    <mergeCell ref="P194:Q194"/>
    <mergeCell ref="R194:S194"/>
    <mergeCell ref="T194:U194"/>
    <mergeCell ref="V194:W194"/>
    <mergeCell ref="X194:Y194"/>
    <mergeCell ref="Z194:AA194"/>
    <mergeCell ref="P193:Q193"/>
    <mergeCell ref="R193:S193"/>
    <mergeCell ref="T193:U193"/>
    <mergeCell ref="V193:W193"/>
    <mergeCell ref="X193:Y193"/>
    <mergeCell ref="Z193:AA193"/>
    <mergeCell ref="P192:Q192"/>
    <mergeCell ref="R192:S192"/>
    <mergeCell ref="T192:U192"/>
    <mergeCell ref="V192:W192"/>
    <mergeCell ref="X192:Y192"/>
    <mergeCell ref="Z192:AA192"/>
    <mergeCell ref="P191:Q191"/>
    <mergeCell ref="R191:S191"/>
    <mergeCell ref="T191:U191"/>
    <mergeCell ref="V191:W191"/>
    <mergeCell ref="X191:Y191"/>
    <mergeCell ref="Z191:AA191"/>
    <mergeCell ref="P190:Q190"/>
    <mergeCell ref="R190:S190"/>
    <mergeCell ref="T190:U190"/>
    <mergeCell ref="V190:W190"/>
    <mergeCell ref="X190:Y190"/>
    <mergeCell ref="Z190:AA190"/>
    <mergeCell ref="P189:Q189"/>
    <mergeCell ref="R189:S189"/>
    <mergeCell ref="T189:U189"/>
    <mergeCell ref="V189:W189"/>
    <mergeCell ref="X189:Y189"/>
    <mergeCell ref="Z189:AA189"/>
    <mergeCell ref="P188:Q188"/>
    <mergeCell ref="R188:S188"/>
    <mergeCell ref="T188:U188"/>
    <mergeCell ref="V188:W188"/>
    <mergeCell ref="X188:Y188"/>
    <mergeCell ref="Z188:AA188"/>
    <mergeCell ref="P187:Q187"/>
    <mergeCell ref="R187:S187"/>
    <mergeCell ref="T187:U187"/>
    <mergeCell ref="V187:W187"/>
    <mergeCell ref="X187:Y187"/>
    <mergeCell ref="Z187:AA187"/>
    <mergeCell ref="P186:Q186"/>
    <mergeCell ref="R186:S186"/>
    <mergeCell ref="T186:U186"/>
    <mergeCell ref="V186:W186"/>
    <mergeCell ref="X186:Y186"/>
    <mergeCell ref="Z186:AA186"/>
    <mergeCell ref="P185:Q185"/>
    <mergeCell ref="R185:S185"/>
    <mergeCell ref="T185:U185"/>
    <mergeCell ref="V185:W185"/>
    <mergeCell ref="X185:Y185"/>
    <mergeCell ref="Z185:AA185"/>
    <mergeCell ref="P184:Q184"/>
    <mergeCell ref="R184:S184"/>
    <mergeCell ref="T184:U184"/>
    <mergeCell ref="V184:W184"/>
    <mergeCell ref="X184:Y184"/>
    <mergeCell ref="Z184:AA184"/>
    <mergeCell ref="P183:Q183"/>
    <mergeCell ref="R183:S183"/>
    <mergeCell ref="T183:U183"/>
    <mergeCell ref="V183:W183"/>
    <mergeCell ref="X183:Y183"/>
    <mergeCell ref="Z183:AA183"/>
    <mergeCell ref="P182:Q182"/>
    <mergeCell ref="R182:S182"/>
    <mergeCell ref="T182:U182"/>
    <mergeCell ref="V182:W182"/>
    <mergeCell ref="X182:Y182"/>
    <mergeCell ref="Z182:AA182"/>
    <mergeCell ref="P181:Q181"/>
    <mergeCell ref="R181:S181"/>
    <mergeCell ref="T181:U181"/>
    <mergeCell ref="V181:W181"/>
    <mergeCell ref="X181:Y181"/>
    <mergeCell ref="Z181:AA181"/>
    <mergeCell ref="P180:Q180"/>
    <mergeCell ref="R180:S180"/>
    <mergeCell ref="T180:U180"/>
    <mergeCell ref="V180:W180"/>
    <mergeCell ref="X180:Y180"/>
    <mergeCell ref="Z180:AA180"/>
    <mergeCell ref="P179:Q179"/>
    <mergeCell ref="R179:S179"/>
    <mergeCell ref="T179:U179"/>
    <mergeCell ref="V179:W179"/>
    <mergeCell ref="X179:Y179"/>
    <mergeCell ref="Z179:AA179"/>
    <mergeCell ref="P178:Q178"/>
    <mergeCell ref="R178:S178"/>
    <mergeCell ref="T178:U178"/>
    <mergeCell ref="V178:W178"/>
    <mergeCell ref="X178:Y178"/>
    <mergeCell ref="Z178:AA178"/>
    <mergeCell ref="P177:Q177"/>
    <mergeCell ref="R177:S177"/>
    <mergeCell ref="T177:U177"/>
    <mergeCell ref="V177:W177"/>
    <mergeCell ref="X177:Y177"/>
    <mergeCell ref="Z177:AA177"/>
    <mergeCell ref="P176:Q176"/>
    <mergeCell ref="R176:S176"/>
    <mergeCell ref="T176:U176"/>
    <mergeCell ref="V176:W176"/>
    <mergeCell ref="X176:Y176"/>
    <mergeCell ref="Z176:AA176"/>
    <mergeCell ref="P175:Q175"/>
    <mergeCell ref="R175:S175"/>
    <mergeCell ref="T175:U175"/>
    <mergeCell ref="V175:W175"/>
    <mergeCell ref="X175:Y175"/>
    <mergeCell ref="Z175:AA175"/>
    <mergeCell ref="P174:Q174"/>
    <mergeCell ref="R174:S174"/>
    <mergeCell ref="T174:U174"/>
    <mergeCell ref="V174:W174"/>
    <mergeCell ref="X174:Y174"/>
    <mergeCell ref="Z174:AA174"/>
    <mergeCell ref="P173:Q173"/>
    <mergeCell ref="R173:S173"/>
    <mergeCell ref="T173:U173"/>
    <mergeCell ref="V173:W173"/>
    <mergeCell ref="X173:Y173"/>
    <mergeCell ref="Z173:AA173"/>
    <mergeCell ref="P172:Q172"/>
    <mergeCell ref="R172:S172"/>
    <mergeCell ref="T172:U172"/>
    <mergeCell ref="V172:W172"/>
    <mergeCell ref="X172:Y172"/>
    <mergeCell ref="Z172:AA172"/>
    <mergeCell ref="P171:Q171"/>
    <mergeCell ref="R171:S171"/>
    <mergeCell ref="T171:U171"/>
    <mergeCell ref="V171:W171"/>
    <mergeCell ref="X171:Y171"/>
    <mergeCell ref="Z171:AA171"/>
    <mergeCell ref="P170:Q170"/>
    <mergeCell ref="R170:S170"/>
    <mergeCell ref="T170:U170"/>
    <mergeCell ref="V170:W170"/>
    <mergeCell ref="X170:Y170"/>
    <mergeCell ref="Z170:AA170"/>
    <mergeCell ref="P169:Q169"/>
    <mergeCell ref="R169:S169"/>
    <mergeCell ref="T169:U169"/>
    <mergeCell ref="V169:W169"/>
    <mergeCell ref="X169:Y169"/>
    <mergeCell ref="Z169:AA169"/>
    <mergeCell ref="P168:Q168"/>
    <mergeCell ref="R168:S168"/>
    <mergeCell ref="T168:U168"/>
    <mergeCell ref="V168:W168"/>
    <mergeCell ref="X168:Y168"/>
    <mergeCell ref="Z168:AA168"/>
    <mergeCell ref="P167:Q167"/>
    <mergeCell ref="R167:S167"/>
    <mergeCell ref="T167:U167"/>
    <mergeCell ref="V167:W167"/>
    <mergeCell ref="X167:Y167"/>
    <mergeCell ref="Z167:AA167"/>
    <mergeCell ref="P166:Q166"/>
    <mergeCell ref="R166:S166"/>
    <mergeCell ref="T166:U166"/>
    <mergeCell ref="V166:W166"/>
    <mergeCell ref="X166:Y166"/>
    <mergeCell ref="Z166:AA166"/>
    <mergeCell ref="P165:Q165"/>
    <mergeCell ref="R165:S165"/>
    <mergeCell ref="T165:U165"/>
    <mergeCell ref="V165:W165"/>
    <mergeCell ref="X165:Y165"/>
    <mergeCell ref="Z165:AA165"/>
    <mergeCell ref="P164:Q164"/>
    <mergeCell ref="R164:S164"/>
    <mergeCell ref="T164:U164"/>
    <mergeCell ref="V164:W164"/>
    <mergeCell ref="X164:Y164"/>
    <mergeCell ref="Z164:AA164"/>
    <mergeCell ref="P163:Q163"/>
    <mergeCell ref="R163:S163"/>
    <mergeCell ref="T163:U163"/>
    <mergeCell ref="V163:W163"/>
    <mergeCell ref="X163:Y163"/>
    <mergeCell ref="Z163:AA163"/>
    <mergeCell ref="P162:Q162"/>
    <mergeCell ref="R162:S162"/>
    <mergeCell ref="T162:U162"/>
    <mergeCell ref="V162:W162"/>
    <mergeCell ref="X162:Y162"/>
    <mergeCell ref="Z162:AA162"/>
    <mergeCell ref="P161:Q161"/>
    <mergeCell ref="R161:S161"/>
    <mergeCell ref="T161:U161"/>
    <mergeCell ref="V161:W161"/>
    <mergeCell ref="X161:Y161"/>
    <mergeCell ref="Z161:AA161"/>
    <mergeCell ref="P160:Q160"/>
    <mergeCell ref="R160:S160"/>
    <mergeCell ref="T160:U160"/>
    <mergeCell ref="V160:W160"/>
    <mergeCell ref="X160:Y160"/>
    <mergeCell ref="Z160:AA160"/>
    <mergeCell ref="P159:Q159"/>
    <mergeCell ref="R159:S159"/>
    <mergeCell ref="T159:U159"/>
    <mergeCell ref="V159:W159"/>
    <mergeCell ref="X159:Y159"/>
    <mergeCell ref="Z159:AA159"/>
    <mergeCell ref="P158:Q158"/>
    <mergeCell ref="R158:S158"/>
    <mergeCell ref="T158:U158"/>
    <mergeCell ref="V158:W158"/>
    <mergeCell ref="X158:Y158"/>
    <mergeCell ref="Z158:AA158"/>
    <mergeCell ref="P157:Q157"/>
    <mergeCell ref="R157:S157"/>
    <mergeCell ref="T157:U157"/>
    <mergeCell ref="V157:W157"/>
    <mergeCell ref="X157:Y157"/>
    <mergeCell ref="Z157:AA157"/>
    <mergeCell ref="P156:Q156"/>
    <mergeCell ref="R156:S156"/>
    <mergeCell ref="T156:U156"/>
    <mergeCell ref="V156:W156"/>
    <mergeCell ref="X156:Y156"/>
    <mergeCell ref="Z156:AA156"/>
    <mergeCell ref="P155:Q155"/>
    <mergeCell ref="R155:S155"/>
    <mergeCell ref="T155:U155"/>
    <mergeCell ref="V155:W155"/>
    <mergeCell ref="X155:Y155"/>
    <mergeCell ref="Z155:AA155"/>
    <mergeCell ref="P154:Q154"/>
    <mergeCell ref="R154:S154"/>
    <mergeCell ref="T154:U154"/>
    <mergeCell ref="V154:W154"/>
    <mergeCell ref="X154:Y154"/>
    <mergeCell ref="Z154:AA154"/>
    <mergeCell ref="P153:Q153"/>
    <mergeCell ref="R153:S153"/>
    <mergeCell ref="T153:U153"/>
    <mergeCell ref="V153:W153"/>
    <mergeCell ref="X153:Y153"/>
    <mergeCell ref="Z153:AA153"/>
    <mergeCell ref="P152:Q152"/>
    <mergeCell ref="R152:S152"/>
    <mergeCell ref="T152:U152"/>
    <mergeCell ref="V152:W152"/>
    <mergeCell ref="X152:Y152"/>
    <mergeCell ref="Z152:AA152"/>
    <mergeCell ref="P151:Q151"/>
    <mergeCell ref="R151:S151"/>
    <mergeCell ref="T151:U151"/>
    <mergeCell ref="V151:W151"/>
    <mergeCell ref="X151:Y151"/>
    <mergeCell ref="Z151:AA151"/>
    <mergeCell ref="P150:Q150"/>
    <mergeCell ref="R150:S150"/>
    <mergeCell ref="T150:U150"/>
    <mergeCell ref="V150:W150"/>
    <mergeCell ref="X150:Y150"/>
    <mergeCell ref="Z150:AA150"/>
    <mergeCell ref="P149:Q149"/>
    <mergeCell ref="R149:S149"/>
    <mergeCell ref="T149:U149"/>
    <mergeCell ref="V149:W149"/>
    <mergeCell ref="X149:Y149"/>
    <mergeCell ref="Z149:AA149"/>
    <mergeCell ref="P148:Q148"/>
    <mergeCell ref="R148:S148"/>
    <mergeCell ref="T148:U148"/>
    <mergeCell ref="V148:W148"/>
    <mergeCell ref="X148:Y148"/>
    <mergeCell ref="Z148:AA148"/>
    <mergeCell ref="P147:Q147"/>
    <mergeCell ref="R147:S147"/>
    <mergeCell ref="T147:U147"/>
    <mergeCell ref="V147:W147"/>
    <mergeCell ref="X147:Y147"/>
    <mergeCell ref="Z147:AA147"/>
    <mergeCell ref="P146:Q146"/>
    <mergeCell ref="R146:S146"/>
    <mergeCell ref="T146:U146"/>
    <mergeCell ref="V146:W146"/>
    <mergeCell ref="X146:Y146"/>
    <mergeCell ref="Z146:AA146"/>
    <mergeCell ref="P145:Q145"/>
    <mergeCell ref="R145:S145"/>
    <mergeCell ref="T145:U145"/>
    <mergeCell ref="V145:W145"/>
    <mergeCell ref="X145:Y145"/>
    <mergeCell ref="Z145:AA145"/>
    <mergeCell ref="P141:W141"/>
    <mergeCell ref="X141:Y141"/>
    <mergeCell ref="P143:AA143"/>
    <mergeCell ref="P144:Q144"/>
    <mergeCell ref="R144:S144"/>
    <mergeCell ref="T144:U144"/>
    <mergeCell ref="V144:W144"/>
    <mergeCell ref="X144:Y144"/>
    <mergeCell ref="Z144:AA144"/>
    <mergeCell ref="P140:Q140"/>
    <mergeCell ref="R140:S140"/>
    <mergeCell ref="T140:U140"/>
    <mergeCell ref="V140:W140"/>
    <mergeCell ref="X140:Y140"/>
    <mergeCell ref="Z140:AA140"/>
    <mergeCell ref="P139:Q139"/>
    <mergeCell ref="R139:S139"/>
    <mergeCell ref="T139:U139"/>
    <mergeCell ref="V139:W139"/>
    <mergeCell ref="X139:Y139"/>
    <mergeCell ref="Z139:AA139"/>
    <mergeCell ref="P138:Q138"/>
    <mergeCell ref="R138:S138"/>
    <mergeCell ref="T138:U138"/>
    <mergeCell ref="V138:W138"/>
    <mergeCell ref="X138:Y138"/>
    <mergeCell ref="Z138:AA138"/>
    <mergeCell ref="P137:Q137"/>
    <mergeCell ref="R137:S137"/>
    <mergeCell ref="T137:U137"/>
    <mergeCell ref="V137:W137"/>
    <mergeCell ref="X137:Y137"/>
    <mergeCell ref="Z137:AA137"/>
    <mergeCell ref="P136:Q136"/>
    <mergeCell ref="R136:S136"/>
    <mergeCell ref="T136:U136"/>
    <mergeCell ref="V136:W136"/>
    <mergeCell ref="X136:Y136"/>
    <mergeCell ref="Z136:AA136"/>
    <mergeCell ref="P135:Q135"/>
    <mergeCell ref="R135:S135"/>
    <mergeCell ref="T135:U135"/>
    <mergeCell ref="V135:W135"/>
    <mergeCell ref="X135:Y135"/>
    <mergeCell ref="Z135:AA135"/>
    <mergeCell ref="P134:Q134"/>
    <mergeCell ref="R134:S134"/>
    <mergeCell ref="T134:U134"/>
    <mergeCell ref="V134:W134"/>
    <mergeCell ref="X134:Y134"/>
    <mergeCell ref="Z134:AA134"/>
    <mergeCell ref="P133:Q133"/>
    <mergeCell ref="R133:S133"/>
    <mergeCell ref="T133:U133"/>
    <mergeCell ref="V133:W133"/>
    <mergeCell ref="X133:Y133"/>
    <mergeCell ref="Z133:AA133"/>
    <mergeCell ref="P132:Q132"/>
    <mergeCell ref="R132:S132"/>
    <mergeCell ref="T132:U132"/>
    <mergeCell ref="V132:W132"/>
    <mergeCell ref="X132:Y132"/>
    <mergeCell ref="Z132:AA132"/>
    <mergeCell ref="P131:Q131"/>
    <mergeCell ref="R131:S131"/>
    <mergeCell ref="T131:U131"/>
    <mergeCell ref="V131:W131"/>
    <mergeCell ref="X131:Y131"/>
    <mergeCell ref="Z131:AA131"/>
    <mergeCell ref="P130:Q130"/>
    <mergeCell ref="R130:S130"/>
    <mergeCell ref="T130:U130"/>
    <mergeCell ref="V130:W130"/>
    <mergeCell ref="X130:Y130"/>
    <mergeCell ref="Z130:AA130"/>
    <mergeCell ref="P129:Q129"/>
    <mergeCell ref="R129:S129"/>
    <mergeCell ref="T129:U129"/>
    <mergeCell ref="V129:W129"/>
    <mergeCell ref="X129:Y129"/>
    <mergeCell ref="Z129:AA129"/>
    <mergeCell ref="P128:Q128"/>
    <mergeCell ref="R128:S128"/>
    <mergeCell ref="T128:U128"/>
    <mergeCell ref="V128:W128"/>
    <mergeCell ref="X128:Y128"/>
    <mergeCell ref="Z128:AA128"/>
    <mergeCell ref="P127:Q127"/>
    <mergeCell ref="R127:S127"/>
    <mergeCell ref="T127:U127"/>
    <mergeCell ref="V127:W127"/>
    <mergeCell ref="X127:Y127"/>
    <mergeCell ref="Z127:AA127"/>
    <mergeCell ref="P126:Q126"/>
    <mergeCell ref="R126:S126"/>
    <mergeCell ref="T126:U126"/>
    <mergeCell ref="V126:W126"/>
    <mergeCell ref="X126:Y126"/>
    <mergeCell ref="Z126:AA126"/>
    <mergeCell ref="P125:Q125"/>
    <mergeCell ref="R125:S125"/>
    <mergeCell ref="T125:U125"/>
    <mergeCell ref="V125:W125"/>
    <mergeCell ref="X125:Y125"/>
    <mergeCell ref="Z125:AA125"/>
    <mergeCell ref="P124:Q124"/>
    <mergeCell ref="R124:S124"/>
    <mergeCell ref="T124:U124"/>
    <mergeCell ref="V124:W124"/>
    <mergeCell ref="X124:Y124"/>
    <mergeCell ref="Z124:AA124"/>
    <mergeCell ref="P123:Q123"/>
    <mergeCell ref="R123:S123"/>
    <mergeCell ref="T123:U123"/>
    <mergeCell ref="V123:W123"/>
    <mergeCell ref="X123:Y123"/>
    <mergeCell ref="Z123:AA123"/>
    <mergeCell ref="P122:Q122"/>
    <mergeCell ref="R122:S122"/>
    <mergeCell ref="T122:U122"/>
    <mergeCell ref="V122:W122"/>
    <mergeCell ref="X122:Y122"/>
    <mergeCell ref="Z122:AA122"/>
    <mergeCell ref="P121:Q121"/>
    <mergeCell ref="R121:S121"/>
    <mergeCell ref="T121:U121"/>
    <mergeCell ref="V121:W121"/>
    <mergeCell ref="X121:Y121"/>
    <mergeCell ref="Z121:AA121"/>
    <mergeCell ref="P120:Q120"/>
    <mergeCell ref="R120:S120"/>
    <mergeCell ref="T120:U120"/>
    <mergeCell ref="V120:W120"/>
    <mergeCell ref="X120:Y120"/>
    <mergeCell ref="Z120:AA120"/>
    <mergeCell ref="P119:Q119"/>
    <mergeCell ref="R119:S119"/>
    <mergeCell ref="T119:U119"/>
    <mergeCell ref="V119:W119"/>
    <mergeCell ref="X119:Y119"/>
    <mergeCell ref="Z119:AA119"/>
    <mergeCell ref="P118:Q118"/>
    <mergeCell ref="R118:S118"/>
    <mergeCell ref="T118:U118"/>
    <mergeCell ref="V118:W118"/>
    <mergeCell ref="X118:Y118"/>
    <mergeCell ref="Z118:AA118"/>
    <mergeCell ref="P117:Q117"/>
    <mergeCell ref="R117:S117"/>
    <mergeCell ref="T117:U117"/>
    <mergeCell ref="V117:W117"/>
    <mergeCell ref="X117:Y117"/>
    <mergeCell ref="Z117:AA117"/>
    <mergeCell ref="P116:Q116"/>
    <mergeCell ref="R116:S116"/>
    <mergeCell ref="T116:U116"/>
    <mergeCell ref="V116:W116"/>
    <mergeCell ref="X116:Y116"/>
    <mergeCell ref="Z116:AA116"/>
    <mergeCell ref="P115:Q115"/>
    <mergeCell ref="R115:S115"/>
    <mergeCell ref="T115:U115"/>
    <mergeCell ref="V115:W115"/>
    <mergeCell ref="X115:Y115"/>
    <mergeCell ref="Z115:AA115"/>
    <mergeCell ref="P114:Q114"/>
    <mergeCell ref="R114:S114"/>
    <mergeCell ref="T114:U114"/>
    <mergeCell ref="V114:W114"/>
    <mergeCell ref="X114:Y114"/>
    <mergeCell ref="Z114:AA114"/>
    <mergeCell ref="P113:Q113"/>
    <mergeCell ref="R113:S113"/>
    <mergeCell ref="T113:U113"/>
    <mergeCell ref="V113:W113"/>
    <mergeCell ref="X113:Y113"/>
    <mergeCell ref="Z113:AA113"/>
    <mergeCell ref="P112:Q112"/>
    <mergeCell ref="R112:S112"/>
    <mergeCell ref="T112:U112"/>
    <mergeCell ref="V112:W112"/>
    <mergeCell ref="X112:Y112"/>
    <mergeCell ref="Z112:AA112"/>
    <mergeCell ref="P111:Q111"/>
    <mergeCell ref="R111:S111"/>
    <mergeCell ref="T111:U111"/>
    <mergeCell ref="V111:W111"/>
    <mergeCell ref="X111:Y111"/>
    <mergeCell ref="Z111:AA111"/>
    <mergeCell ref="P110:Q110"/>
    <mergeCell ref="R110:S110"/>
    <mergeCell ref="T110:U110"/>
    <mergeCell ref="V110:W110"/>
    <mergeCell ref="X110:Y110"/>
    <mergeCell ref="Z110:AA110"/>
    <mergeCell ref="P109:Q109"/>
    <mergeCell ref="R109:S109"/>
    <mergeCell ref="T109:U109"/>
    <mergeCell ref="V109:W109"/>
    <mergeCell ref="X109:Y109"/>
    <mergeCell ref="Z109:AA109"/>
    <mergeCell ref="P108:Q108"/>
    <mergeCell ref="R108:S108"/>
    <mergeCell ref="T108:U108"/>
    <mergeCell ref="V108:W108"/>
    <mergeCell ref="X108:Y108"/>
    <mergeCell ref="Z108:AA108"/>
    <mergeCell ref="P107:Q107"/>
    <mergeCell ref="R107:S107"/>
    <mergeCell ref="T107:U107"/>
    <mergeCell ref="V107:W107"/>
    <mergeCell ref="X107:Y107"/>
    <mergeCell ref="Z107:AA107"/>
    <mergeCell ref="P106:Q106"/>
    <mergeCell ref="R106:S106"/>
    <mergeCell ref="T106:U106"/>
    <mergeCell ref="V106:W106"/>
    <mergeCell ref="X106:Y106"/>
    <mergeCell ref="Z106:AA106"/>
    <mergeCell ref="P105:Q105"/>
    <mergeCell ref="R105:S105"/>
    <mergeCell ref="T105:U105"/>
    <mergeCell ref="V105:W105"/>
    <mergeCell ref="X105:Y105"/>
    <mergeCell ref="Z105:AA105"/>
    <mergeCell ref="P104:Q104"/>
    <mergeCell ref="R104:S104"/>
    <mergeCell ref="T104:U104"/>
    <mergeCell ref="V104:W104"/>
    <mergeCell ref="X104:Y104"/>
    <mergeCell ref="Z104:AA104"/>
    <mergeCell ref="P103:Q103"/>
    <mergeCell ref="R103:S103"/>
    <mergeCell ref="T103:U103"/>
    <mergeCell ref="V103:W103"/>
    <mergeCell ref="X103:Y103"/>
    <mergeCell ref="Z103:AA103"/>
    <mergeCell ref="P102:Q102"/>
    <mergeCell ref="R102:S102"/>
    <mergeCell ref="T102:U102"/>
    <mergeCell ref="V102:W102"/>
    <mergeCell ref="X102:Y102"/>
    <mergeCell ref="Z102:AA102"/>
    <mergeCell ref="P101:Q101"/>
    <mergeCell ref="R101:S101"/>
    <mergeCell ref="T101:U101"/>
    <mergeCell ref="V101:W101"/>
    <mergeCell ref="X101:Y101"/>
    <mergeCell ref="Z101:AA101"/>
    <mergeCell ref="P100:Q100"/>
    <mergeCell ref="R100:S100"/>
    <mergeCell ref="T100:U100"/>
    <mergeCell ref="V100:W100"/>
    <mergeCell ref="X100:Y100"/>
    <mergeCell ref="Z100:AA100"/>
    <mergeCell ref="P99:Q99"/>
    <mergeCell ref="R99:S99"/>
    <mergeCell ref="T99:U99"/>
    <mergeCell ref="V99:W99"/>
    <mergeCell ref="X99:Y99"/>
    <mergeCell ref="Z99:AA99"/>
    <mergeCell ref="P98:Q98"/>
    <mergeCell ref="R98:S98"/>
    <mergeCell ref="T98:U98"/>
    <mergeCell ref="V98:W98"/>
    <mergeCell ref="X98:Y98"/>
    <mergeCell ref="Z98:AA98"/>
    <mergeCell ref="P97:Q97"/>
    <mergeCell ref="R97:S97"/>
    <mergeCell ref="T97:U97"/>
    <mergeCell ref="V97:W97"/>
    <mergeCell ref="X97:Y97"/>
    <mergeCell ref="Z97:AA97"/>
    <mergeCell ref="P96:Q96"/>
    <mergeCell ref="R96:S96"/>
    <mergeCell ref="T96:U96"/>
    <mergeCell ref="V96:W96"/>
    <mergeCell ref="X96:Y96"/>
    <mergeCell ref="Z96:AA96"/>
    <mergeCell ref="P95:Q95"/>
    <mergeCell ref="R95:S95"/>
    <mergeCell ref="T95:U95"/>
    <mergeCell ref="V95:W95"/>
    <mergeCell ref="X95:Y95"/>
    <mergeCell ref="Z95:AA95"/>
    <mergeCell ref="P94:Q94"/>
    <mergeCell ref="R94:S94"/>
    <mergeCell ref="T94:U94"/>
    <mergeCell ref="V94:W94"/>
    <mergeCell ref="X94:Y94"/>
    <mergeCell ref="Z94:AA94"/>
    <mergeCell ref="P93:Q93"/>
    <mergeCell ref="R93:S93"/>
    <mergeCell ref="T93:U93"/>
    <mergeCell ref="V93:W93"/>
    <mergeCell ref="X93:Y93"/>
    <mergeCell ref="Z93:AA93"/>
    <mergeCell ref="P89:W89"/>
    <mergeCell ref="X89:Y89"/>
    <mergeCell ref="P91:AA91"/>
    <mergeCell ref="P92:Q92"/>
    <mergeCell ref="R92:S92"/>
    <mergeCell ref="T92:U92"/>
    <mergeCell ref="V92:W92"/>
    <mergeCell ref="X92:Y92"/>
    <mergeCell ref="Z92:AA92"/>
    <mergeCell ref="P88:Q88"/>
    <mergeCell ref="R88:S88"/>
    <mergeCell ref="T88:U88"/>
    <mergeCell ref="V88:W88"/>
    <mergeCell ref="X88:Y88"/>
    <mergeCell ref="Z88:AA88"/>
    <mergeCell ref="P87:Q87"/>
    <mergeCell ref="R87:S87"/>
    <mergeCell ref="T87:U87"/>
    <mergeCell ref="V87:W87"/>
    <mergeCell ref="X87:Y87"/>
    <mergeCell ref="Z87:AA87"/>
    <mergeCell ref="P86:Q86"/>
    <mergeCell ref="R86:S86"/>
    <mergeCell ref="T86:U86"/>
    <mergeCell ref="V86:W86"/>
    <mergeCell ref="X86:Y86"/>
    <mergeCell ref="Z86:AA86"/>
    <mergeCell ref="P85:Q85"/>
    <mergeCell ref="R85:S85"/>
    <mergeCell ref="T85:U85"/>
    <mergeCell ref="V85:W85"/>
    <mergeCell ref="X85:Y85"/>
    <mergeCell ref="Z85:AA85"/>
    <mergeCell ref="P84:Q84"/>
    <mergeCell ref="R84:S84"/>
    <mergeCell ref="T84:U84"/>
    <mergeCell ref="V84:W84"/>
    <mergeCell ref="X84:Y84"/>
    <mergeCell ref="Z84:AA84"/>
    <mergeCell ref="P83:Q83"/>
    <mergeCell ref="R83:S83"/>
    <mergeCell ref="T83:U83"/>
    <mergeCell ref="V83:W83"/>
    <mergeCell ref="X83:Y83"/>
    <mergeCell ref="Z83:AA83"/>
    <mergeCell ref="P82:Q82"/>
    <mergeCell ref="R82:S82"/>
    <mergeCell ref="T82:U82"/>
    <mergeCell ref="V82:W82"/>
    <mergeCell ref="X82:Y82"/>
    <mergeCell ref="Z82:AA82"/>
    <mergeCell ref="P81:Q81"/>
    <mergeCell ref="R81:S81"/>
    <mergeCell ref="T81:U81"/>
    <mergeCell ref="V81:W81"/>
    <mergeCell ref="X81:Y81"/>
    <mergeCell ref="Z81:AA81"/>
    <mergeCell ref="P80:Q80"/>
    <mergeCell ref="R80:S80"/>
    <mergeCell ref="T80:U80"/>
    <mergeCell ref="V80:W80"/>
    <mergeCell ref="X80:Y80"/>
    <mergeCell ref="Z80:AA80"/>
    <mergeCell ref="P79:Q79"/>
    <mergeCell ref="R79:S79"/>
    <mergeCell ref="T79:U79"/>
    <mergeCell ref="V79:W79"/>
    <mergeCell ref="X79:Y79"/>
    <mergeCell ref="Z79:AA79"/>
    <mergeCell ref="T78:U78"/>
    <mergeCell ref="V78:W78"/>
    <mergeCell ref="X78:Y78"/>
    <mergeCell ref="Z78:AA78"/>
    <mergeCell ref="P77:Q77"/>
    <mergeCell ref="R77:S77"/>
    <mergeCell ref="T77:U77"/>
    <mergeCell ref="V77:W77"/>
    <mergeCell ref="X77:Y77"/>
    <mergeCell ref="Z77:AA77"/>
    <mergeCell ref="P76:Q76"/>
    <mergeCell ref="R76:S76"/>
    <mergeCell ref="T76:U76"/>
    <mergeCell ref="V76:W76"/>
    <mergeCell ref="X76:Y76"/>
    <mergeCell ref="Z76:AA76"/>
    <mergeCell ref="P75:Q75"/>
    <mergeCell ref="R75:S75"/>
    <mergeCell ref="T75:U75"/>
    <mergeCell ref="V75:W75"/>
    <mergeCell ref="X75:Y75"/>
    <mergeCell ref="Z75:AA75"/>
    <mergeCell ref="P74:Q74"/>
    <mergeCell ref="R74:S74"/>
    <mergeCell ref="T74:U74"/>
    <mergeCell ref="V74:W74"/>
    <mergeCell ref="X74:Y74"/>
    <mergeCell ref="Z74:AA74"/>
    <mergeCell ref="P73:Q73"/>
    <mergeCell ref="R73:S73"/>
    <mergeCell ref="T73:U73"/>
    <mergeCell ref="V73:W73"/>
    <mergeCell ref="X73:Y73"/>
    <mergeCell ref="Z73:AA73"/>
    <mergeCell ref="P72:Q72"/>
    <mergeCell ref="R72:S72"/>
    <mergeCell ref="T72:U72"/>
    <mergeCell ref="V72:W72"/>
    <mergeCell ref="X72:Y72"/>
    <mergeCell ref="Z72:AA72"/>
    <mergeCell ref="P71:Q71"/>
    <mergeCell ref="R71:S71"/>
    <mergeCell ref="T71:U71"/>
    <mergeCell ref="V71:W71"/>
    <mergeCell ref="X71:Y71"/>
    <mergeCell ref="Z71:AA71"/>
    <mergeCell ref="P70:Q70"/>
    <mergeCell ref="R70:S70"/>
    <mergeCell ref="T70:U70"/>
    <mergeCell ref="V70:W70"/>
    <mergeCell ref="X70:Y70"/>
    <mergeCell ref="Z70:AA70"/>
    <mergeCell ref="P69:Q69"/>
    <mergeCell ref="R69:S69"/>
    <mergeCell ref="T69:U69"/>
    <mergeCell ref="V69:W69"/>
    <mergeCell ref="X69:Y69"/>
    <mergeCell ref="Z69:AA69"/>
    <mergeCell ref="P68:Q68"/>
    <mergeCell ref="R68:S68"/>
    <mergeCell ref="T68:U68"/>
    <mergeCell ref="V68:W68"/>
    <mergeCell ref="X68:Y68"/>
    <mergeCell ref="Z68:AA68"/>
    <mergeCell ref="P67:Q67"/>
    <mergeCell ref="R67:S67"/>
    <mergeCell ref="T67:U67"/>
    <mergeCell ref="V67:W67"/>
    <mergeCell ref="X67:Y67"/>
    <mergeCell ref="Z67:AA67"/>
    <mergeCell ref="P66:Q66"/>
    <mergeCell ref="R66:S66"/>
    <mergeCell ref="T66:U66"/>
    <mergeCell ref="V66:W66"/>
    <mergeCell ref="X66:Y66"/>
    <mergeCell ref="Z66:AA66"/>
    <mergeCell ref="P65:Q65"/>
    <mergeCell ref="R65:S65"/>
    <mergeCell ref="T65:U65"/>
    <mergeCell ref="V65:W65"/>
    <mergeCell ref="X65:Y65"/>
    <mergeCell ref="Z65:AA65"/>
    <mergeCell ref="P64:Q64"/>
    <mergeCell ref="R64:S64"/>
    <mergeCell ref="T64:U64"/>
    <mergeCell ref="V64:W64"/>
    <mergeCell ref="X64:Y64"/>
    <mergeCell ref="Z64:AA64"/>
    <mergeCell ref="P63:Q63"/>
    <mergeCell ref="R63:S63"/>
    <mergeCell ref="T63:U63"/>
    <mergeCell ref="V63:W63"/>
    <mergeCell ref="X63:Y63"/>
    <mergeCell ref="Z63:AA63"/>
    <mergeCell ref="P62:Q62"/>
    <mergeCell ref="R62:S62"/>
    <mergeCell ref="T62:U62"/>
    <mergeCell ref="V62:W62"/>
    <mergeCell ref="X62:Y62"/>
    <mergeCell ref="Z62:AA62"/>
    <mergeCell ref="P61:Q61"/>
    <mergeCell ref="R61:S61"/>
    <mergeCell ref="T61:U61"/>
    <mergeCell ref="V61:W61"/>
    <mergeCell ref="X61:Y61"/>
    <mergeCell ref="Z61:AA61"/>
    <mergeCell ref="P60:Q60"/>
    <mergeCell ref="R60:S60"/>
    <mergeCell ref="T60:U60"/>
    <mergeCell ref="V60:W60"/>
    <mergeCell ref="X60:Y60"/>
    <mergeCell ref="Z60:AA60"/>
    <mergeCell ref="P59:Q59"/>
    <mergeCell ref="R59:S59"/>
    <mergeCell ref="T59:U59"/>
    <mergeCell ref="V59:W59"/>
    <mergeCell ref="X59:Y59"/>
    <mergeCell ref="Z59:AA59"/>
    <mergeCell ref="P58:Q58"/>
    <mergeCell ref="R58:S58"/>
    <mergeCell ref="T58:U58"/>
    <mergeCell ref="V58:W58"/>
    <mergeCell ref="X58:Y58"/>
    <mergeCell ref="Z58:AA58"/>
    <mergeCell ref="P57:Q57"/>
    <mergeCell ref="R57:S57"/>
    <mergeCell ref="T57:U57"/>
    <mergeCell ref="V57:W57"/>
    <mergeCell ref="X57:Y57"/>
    <mergeCell ref="Z57:AA57"/>
    <mergeCell ref="P56:Q56"/>
    <mergeCell ref="R56:S56"/>
    <mergeCell ref="T56:U56"/>
    <mergeCell ref="V56:W56"/>
    <mergeCell ref="X56:Y56"/>
    <mergeCell ref="Z56:AA56"/>
    <mergeCell ref="P55:Q55"/>
    <mergeCell ref="R55:S55"/>
    <mergeCell ref="T55:U55"/>
    <mergeCell ref="V55:W55"/>
    <mergeCell ref="X55:Y55"/>
    <mergeCell ref="Z55:AA55"/>
    <mergeCell ref="P54:Q54"/>
    <mergeCell ref="R54:S54"/>
    <mergeCell ref="T54:U54"/>
    <mergeCell ref="V54:W54"/>
    <mergeCell ref="X54:Y54"/>
    <mergeCell ref="Z54:AA54"/>
    <mergeCell ref="P53:Q53"/>
    <mergeCell ref="R53:S53"/>
    <mergeCell ref="T53:U53"/>
    <mergeCell ref="V53:W53"/>
    <mergeCell ref="X53:Y53"/>
    <mergeCell ref="Z53:AA53"/>
    <mergeCell ref="P49:W49"/>
    <mergeCell ref="X49:Y49"/>
    <mergeCell ref="P52:Q52"/>
    <mergeCell ref="R52:S52"/>
    <mergeCell ref="T52:U52"/>
    <mergeCell ref="V52:W52"/>
    <mergeCell ref="X52:Y52"/>
    <mergeCell ref="Z52:AA52"/>
    <mergeCell ref="AA49:AC49"/>
    <mergeCell ref="P48:Q48"/>
    <mergeCell ref="R48:S48"/>
    <mergeCell ref="T48:U48"/>
    <mergeCell ref="V48:W48"/>
    <mergeCell ref="X48:Y48"/>
    <mergeCell ref="Z48:AA48"/>
    <mergeCell ref="P47:Q47"/>
    <mergeCell ref="R47:S47"/>
    <mergeCell ref="T47:U47"/>
    <mergeCell ref="V47:W47"/>
    <mergeCell ref="X47:Y47"/>
    <mergeCell ref="Z47:AA47"/>
    <mergeCell ref="P46:Q46"/>
    <mergeCell ref="R46:S46"/>
    <mergeCell ref="T46:U46"/>
    <mergeCell ref="V46:W46"/>
    <mergeCell ref="X46:Y46"/>
    <mergeCell ref="Z46:AA46"/>
    <mergeCell ref="P45:Q45"/>
    <mergeCell ref="R45:S45"/>
    <mergeCell ref="T45:U45"/>
    <mergeCell ref="V45:W45"/>
    <mergeCell ref="X45:Y45"/>
    <mergeCell ref="Z45:AA45"/>
    <mergeCell ref="P44:Q44"/>
    <mergeCell ref="R44:S44"/>
    <mergeCell ref="T44:U44"/>
    <mergeCell ref="V44:W44"/>
    <mergeCell ref="X44:Y44"/>
    <mergeCell ref="Z44:AA44"/>
    <mergeCell ref="P43:Q43"/>
    <mergeCell ref="R43:S43"/>
    <mergeCell ref="T43:U43"/>
    <mergeCell ref="V43:W43"/>
    <mergeCell ref="X43:Y43"/>
    <mergeCell ref="Z43:AA43"/>
    <mergeCell ref="P42:Q42"/>
    <mergeCell ref="R42:S42"/>
    <mergeCell ref="T42:U42"/>
    <mergeCell ref="V42:W42"/>
    <mergeCell ref="X42:Y42"/>
    <mergeCell ref="Z42:AA42"/>
    <mergeCell ref="P41:Q41"/>
    <mergeCell ref="R41:S41"/>
    <mergeCell ref="T41:U41"/>
    <mergeCell ref="V41:W41"/>
    <mergeCell ref="X41:Y41"/>
    <mergeCell ref="Z41:AA41"/>
    <mergeCell ref="P40:Q40"/>
    <mergeCell ref="R40:S40"/>
    <mergeCell ref="T40:U40"/>
    <mergeCell ref="V40:W40"/>
    <mergeCell ref="X40:Y40"/>
    <mergeCell ref="Z40:AA40"/>
    <mergeCell ref="P39:Q39"/>
    <mergeCell ref="R39:S39"/>
    <mergeCell ref="T39:U39"/>
    <mergeCell ref="V39:W39"/>
    <mergeCell ref="X39:Y39"/>
    <mergeCell ref="Z39:AA39"/>
    <mergeCell ref="P38:Q38"/>
    <mergeCell ref="R38:S38"/>
    <mergeCell ref="T38:U38"/>
    <mergeCell ref="V38:W38"/>
    <mergeCell ref="X38:Y38"/>
    <mergeCell ref="Z38:AA38"/>
    <mergeCell ref="P37:Q37"/>
    <mergeCell ref="R37:S37"/>
    <mergeCell ref="T37:U37"/>
    <mergeCell ref="V37:W37"/>
    <mergeCell ref="X37:Y37"/>
    <mergeCell ref="Z37:AA37"/>
    <mergeCell ref="P36:Q36"/>
    <mergeCell ref="R36:S36"/>
    <mergeCell ref="T36:U36"/>
    <mergeCell ref="V36:W36"/>
    <mergeCell ref="X36:Y36"/>
    <mergeCell ref="Z36:AA36"/>
    <mergeCell ref="P35:Q35"/>
    <mergeCell ref="R35:S35"/>
    <mergeCell ref="T35:U35"/>
    <mergeCell ref="V35:W35"/>
    <mergeCell ref="X35:Y35"/>
    <mergeCell ref="Z35:AA35"/>
    <mergeCell ref="P34:Q34"/>
    <mergeCell ref="R34:S34"/>
    <mergeCell ref="T34:U34"/>
    <mergeCell ref="V34:W34"/>
    <mergeCell ref="X34:Y34"/>
    <mergeCell ref="Z34:AA34"/>
    <mergeCell ref="P33:Q33"/>
    <mergeCell ref="R33:S33"/>
    <mergeCell ref="T33:U33"/>
    <mergeCell ref="V33:W33"/>
    <mergeCell ref="X33:Y33"/>
    <mergeCell ref="Z33:AA33"/>
    <mergeCell ref="P32:Q32"/>
    <mergeCell ref="R32:S32"/>
    <mergeCell ref="T32:U32"/>
    <mergeCell ref="V32:W32"/>
    <mergeCell ref="X32:Y32"/>
    <mergeCell ref="Z32:AA32"/>
    <mergeCell ref="P31:Q31"/>
    <mergeCell ref="R31:S31"/>
    <mergeCell ref="T31:U31"/>
    <mergeCell ref="V31:W31"/>
    <mergeCell ref="X31:Y31"/>
    <mergeCell ref="Z31:AA31"/>
    <mergeCell ref="P30:Q30"/>
    <mergeCell ref="R30:S30"/>
    <mergeCell ref="T30:U30"/>
    <mergeCell ref="V30:W30"/>
    <mergeCell ref="X30:Y30"/>
    <mergeCell ref="Z30:AA30"/>
    <mergeCell ref="T27:U27"/>
    <mergeCell ref="V27:W27"/>
    <mergeCell ref="X27:Y27"/>
    <mergeCell ref="Z27:AA27"/>
    <mergeCell ref="P26:Q26"/>
    <mergeCell ref="R26:S26"/>
    <mergeCell ref="T26:U26"/>
    <mergeCell ref="V26:W26"/>
    <mergeCell ref="X26:Y26"/>
    <mergeCell ref="Z26:AA26"/>
    <mergeCell ref="P25:Q25"/>
    <mergeCell ref="R25:S25"/>
    <mergeCell ref="T25:U25"/>
    <mergeCell ref="V25:W25"/>
    <mergeCell ref="X25:Y25"/>
    <mergeCell ref="Z25:AA25"/>
    <mergeCell ref="P21:W21"/>
    <mergeCell ref="X21:Y21"/>
    <mergeCell ref="P24:Q24"/>
    <mergeCell ref="R24:S24"/>
    <mergeCell ref="T24:U24"/>
    <mergeCell ref="V24:W24"/>
    <mergeCell ref="X24:Y24"/>
    <mergeCell ref="Z24:AA24"/>
    <mergeCell ref="P20:Q20"/>
    <mergeCell ref="R20:S20"/>
    <mergeCell ref="T20:U20"/>
    <mergeCell ref="V20:W20"/>
    <mergeCell ref="X20:Y20"/>
    <mergeCell ref="Z20:AA20"/>
    <mergeCell ref="P19:Q19"/>
    <mergeCell ref="R19:S19"/>
    <mergeCell ref="T19:U19"/>
    <mergeCell ref="V19:W19"/>
    <mergeCell ref="X19:Y19"/>
    <mergeCell ref="Z19:AA19"/>
    <mergeCell ref="P18:Q18"/>
    <mergeCell ref="R18:S18"/>
    <mergeCell ref="T18:U18"/>
    <mergeCell ref="V18:W18"/>
    <mergeCell ref="X18:Y18"/>
    <mergeCell ref="Z18:AA18"/>
    <mergeCell ref="P17:Q17"/>
    <mergeCell ref="R17:S17"/>
    <mergeCell ref="T17:U17"/>
    <mergeCell ref="V17:W17"/>
    <mergeCell ref="X17:Y17"/>
    <mergeCell ref="Z17:AA17"/>
    <mergeCell ref="P16:Q16"/>
    <mergeCell ref="R16:S16"/>
    <mergeCell ref="T16:U16"/>
    <mergeCell ref="V16:W16"/>
    <mergeCell ref="X16:Y16"/>
    <mergeCell ref="Z16:AA16"/>
    <mergeCell ref="P15:Q15"/>
    <mergeCell ref="R15:S15"/>
    <mergeCell ref="T15:U15"/>
    <mergeCell ref="V15:W15"/>
    <mergeCell ref="X15:Y15"/>
    <mergeCell ref="Z15:AA15"/>
    <mergeCell ref="P14:Q14"/>
    <mergeCell ref="R14:S14"/>
    <mergeCell ref="T14:U14"/>
    <mergeCell ref="V14:W14"/>
    <mergeCell ref="X14:Y14"/>
    <mergeCell ref="Z14:AA14"/>
    <mergeCell ref="P13:Q13"/>
    <mergeCell ref="R13:S13"/>
    <mergeCell ref="T13:U13"/>
    <mergeCell ref="V13:W13"/>
    <mergeCell ref="X13:Y13"/>
    <mergeCell ref="Z13:AA13"/>
    <mergeCell ref="P12:Q12"/>
    <mergeCell ref="R12:S12"/>
    <mergeCell ref="T12:U12"/>
    <mergeCell ref="V12:W12"/>
    <mergeCell ref="X12:Y12"/>
    <mergeCell ref="Z12:AA12"/>
    <mergeCell ref="P11:Q11"/>
    <mergeCell ref="R11:S11"/>
    <mergeCell ref="T11:U11"/>
    <mergeCell ref="V11:W11"/>
    <mergeCell ref="X11:Y11"/>
    <mergeCell ref="Z11:AA11"/>
    <mergeCell ref="P10:Q10"/>
    <mergeCell ref="R10:S10"/>
    <mergeCell ref="T10:U10"/>
    <mergeCell ref="V10:W10"/>
    <mergeCell ref="X10:Y10"/>
    <mergeCell ref="Z10:AA10"/>
    <mergeCell ref="P9:Q9"/>
    <mergeCell ref="R9:S9"/>
    <mergeCell ref="T9:U9"/>
    <mergeCell ref="V9:W9"/>
    <mergeCell ref="X9:Y9"/>
    <mergeCell ref="Z9:AA9"/>
    <mergeCell ref="P8:Q8"/>
    <mergeCell ref="R8:S8"/>
    <mergeCell ref="T8:U8"/>
    <mergeCell ref="V8:W8"/>
    <mergeCell ref="X8:Y8"/>
    <mergeCell ref="Z8:AA8"/>
    <mergeCell ref="M276:N276"/>
    <mergeCell ref="M277:N277"/>
    <mergeCell ref="M278:N278"/>
    <mergeCell ref="M279:N279"/>
    <mergeCell ref="M280:N280"/>
    <mergeCell ref="K281:N281"/>
    <mergeCell ref="M270:N270"/>
    <mergeCell ref="M271:N271"/>
    <mergeCell ref="M272:N272"/>
    <mergeCell ref="M273:N273"/>
    <mergeCell ref="M274:N274"/>
    <mergeCell ref="M275:N275"/>
    <mergeCell ref="M264:N264"/>
    <mergeCell ref="M265:N265"/>
    <mergeCell ref="M266:N266"/>
    <mergeCell ref="M267:N267"/>
    <mergeCell ref="M268:N268"/>
    <mergeCell ref="M269:N269"/>
    <mergeCell ref="M258:N258"/>
    <mergeCell ref="M259:N259"/>
    <mergeCell ref="M260:N260"/>
    <mergeCell ref="M261:N261"/>
    <mergeCell ref="M262:N262"/>
    <mergeCell ref="M263:N263"/>
    <mergeCell ref="M252:N252"/>
    <mergeCell ref="M253:N253"/>
    <mergeCell ref="M254:N254"/>
    <mergeCell ref="M255:N255"/>
    <mergeCell ref="M256:N256"/>
    <mergeCell ref="M257:N257"/>
    <mergeCell ref="M246:N246"/>
    <mergeCell ref="M247:N247"/>
    <mergeCell ref="M248:N248"/>
    <mergeCell ref="M249:N249"/>
    <mergeCell ref="M250:N250"/>
    <mergeCell ref="M251:N251"/>
    <mergeCell ref="M240:N240"/>
    <mergeCell ref="M241:N241"/>
    <mergeCell ref="M242:N242"/>
    <mergeCell ref="M243:N243"/>
    <mergeCell ref="M244:N244"/>
    <mergeCell ref="M245:N245"/>
    <mergeCell ref="M234:N234"/>
    <mergeCell ref="M235:N235"/>
    <mergeCell ref="M236:N236"/>
    <mergeCell ref="M237:N237"/>
    <mergeCell ref="M238:N238"/>
    <mergeCell ref="M239:N239"/>
    <mergeCell ref="M228:N228"/>
    <mergeCell ref="M229:N229"/>
    <mergeCell ref="M230:N230"/>
    <mergeCell ref="M231:N231"/>
    <mergeCell ref="M232:N232"/>
    <mergeCell ref="M233:N233"/>
    <mergeCell ref="M222:N222"/>
    <mergeCell ref="M223:N223"/>
    <mergeCell ref="M224:N224"/>
    <mergeCell ref="M225:N225"/>
    <mergeCell ref="M226:N226"/>
    <mergeCell ref="M227:N227"/>
    <mergeCell ref="M216:N216"/>
    <mergeCell ref="M217:N217"/>
    <mergeCell ref="M218:N218"/>
    <mergeCell ref="M219:N219"/>
    <mergeCell ref="M220:N220"/>
    <mergeCell ref="M221:N221"/>
    <mergeCell ref="M210:N210"/>
    <mergeCell ref="M211:N211"/>
    <mergeCell ref="M212:N212"/>
    <mergeCell ref="M213:N213"/>
    <mergeCell ref="M214:N214"/>
    <mergeCell ref="M215:N215"/>
    <mergeCell ref="M204:N204"/>
    <mergeCell ref="L205:N205"/>
    <mergeCell ref="A207:N207"/>
    <mergeCell ref="M208:N208"/>
    <mergeCell ref="M209:N209"/>
    <mergeCell ref="M198:N198"/>
    <mergeCell ref="M199:N199"/>
    <mergeCell ref="M200:N200"/>
    <mergeCell ref="M201:N201"/>
    <mergeCell ref="M202:N202"/>
    <mergeCell ref="M203:N203"/>
    <mergeCell ref="A215:B215"/>
    <mergeCell ref="C215:D215"/>
    <mergeCell ref="E215:F215"/>
    <mergeCell ref="G215:H215"/>
    <mergeCell ref="I215:J215"/>
    <mergeCell ref="K215:L215"/>
    <mergeCell ref="A214:B214"/>
    <mergeCell ref="C214:D214"/>
    <mergeCell ref="E214:F214"/>
    <mergeCell ref="G214:H214"/>
    <mergeCell ref="I214:J214"/>
    <mergeCell ref="K214:L214"/>
    <mergeCell ref="A213:B213"/>
    <mergeCell ref="C213:D213"/>
    <mergeCell ref="E213:F213"/>
    <mergeCell ref="M192:N192"/>
    <mergeCell ref="M193:N193"/>
    <mergeCell ref="M194:N194"/>
    <mergeCell ref="M195:N195"/>
    <mergeCell ref="M196:N196"/>
    <mergeCell ref="M197:N197"/>
    <mergeCell ref="M186:N186"/>
    <mergeCell ref="M187:N187"/>
    <mergeCell ref="M188:N188"/>
    <mergeCell ref="M189:N189"/>
    <mergeCell ref="M190:N190"/>
    <mergeCell ref="M191:N191"/>
    <mergeCell ref="M180:N180"/>
    <mergeCell ref="M181:N181"/>
    <mergeCell ref="M182:N182"/>
    <mergeCell ref="M183:N183"/>
    <mergeCell ref="M184:N184"/>
    <mergeCell ref="M185:N185"/>
    <mergeCell ref="M174:N174"/>
    <mergeCell ref="M175:N175"/>
    <mergeCell ref="M176:N176"/>
    <mergeCell ref="M177:N177"/>
    <mergeCell ref="M178:N178"/>
    <mergeCell ref="M179:N179"/>
    <mergeCell ref="M168:N168"/>
    <mergeCell ref="M169:N169"/>
    <mergeCell ref="M170:N170"/>
    <mergeCell ref="M171:N171"/>
    <mergeCell ref="M172:N172"/>
    <mergeCell ref="M173:N173"/>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A281:H281"/>
    <mergeCell ref="I281:J281"/>
    <mergeCell ref="A143:N143"/>
    <mergeCell ref="M144:N144"/>
    <mergeCell ref="M145:N145"/>
    <mergeCell ref="M146:N146"/>
    <mergeCell ref="M147:N147"/>
    <mergeCell ref="M148:N148"/>
    <mergeCell ref="M149:N149"/>
    <mergeCell ref="A280:B280"/>
    <mergeCell ref="C280:D280"/>
    <mergeCell ref="E280:F280"/>
    <mergeCell ref="G280:H280"/>
    <mergeCell ref="I280:J280"/>
    <mergeCell ref="K280:L280"/>
    <mergeCell ref="A279:B279"/>
    <mergeCell ref="C279:D279"/>
    <mergeCell ref="E279:F279"/>
    <mergeCell ref="G279:H279"/>
    <mergeCell ref="I279:J279"/>
    <mergeCell ref="K279:L279"/>
    <mergeCell ref="A278:B278"/>
    <mergeCell ref="C278:D278"/>
    <mergeCell ref="E278:F278"/>
    <mergeCell ref="G278:H278"/>
    <mergeCell ref="I278:J278"/>
    <mergeCell ref="K278:L278"/>
    <mergeCell ref="A277:B277"/>
    <mergeCell ref="C277:D277"/>
    <mergeCell ref="E277:F277"/>
    <mergeCell ref="G277:H277"/>
    <mergeCell ref="I277:J277"/>
    <mergeCell ref="K277:L277"/>
    <mergeCell ref="A276:B276"/>
    <mergeCell ref="C276:D276"/>
    <mergeCell ref="E276:F276"/>
    <mergeCell ref="G276:H276"/>
    <mergeCell ref="I276:J276"/>
    <mergeCell ref="K276:L276"/>
    <mergeCell ref="A275:B275"/>
    <mergeCell ref="C275:D275"/>
    <mergeCell ref="E275:F275"/>
    <mergeCell ref="G275:H275"/>
    <mergeCell ref="I275:J275"/>
    <mergeCell ref="K275:L275"/>
    <mergeCell ref="A274:B274"/>
    <mergeCell ref="C274:D274"/>
    <mergeCell ref="E274:F274"/>
    <mergeCell ref="G274:H274"/>
    <mergeCell ref="I274:J274"/>
    <mergeCell ref="K274:L274"/>
    <mergeCell ref="A273:B273"/>
    <mergeCell ref="C273:D273"/>
    <mergeCell ref="E273:F273"/>
    <mergeCell ref="G273:H273"/>
    <mergeCell ref="I273:J273"/>
    <mergeCell ref="K273:L273"/>
    <mergeCell ref="A272:B272"/>
    <mergeCell ref="C272:D272"/>
    <mergeCell ref="E272:F272"/>
    <mergeCell ref="G272:H272"/>
    <mergeCell ref="I272:J272"/>
    <mergeCell ref="K272:L272"/>
    <mergeCell ref="A271:B271"/>
    <mergeCell ref="C271:D271"/>
    <mergeCell ref="E271:F271"/>
    <mergeCell ref="G271:H271"/>
    <mergeCell ref="I271:J271"/>
    <mergeCell ref="K271:L271"/>
    <mergeCell ref="A270:B270"/>
    <mergeCell ref="C270:D270"/>
    <mergeCell ref="E270:F270"/>
    <mergeCell ref="G270:H270"/>
    <mergeCell ref="I270:J270"/>
    <mergeCell ref="K270:L270"/>
    <mergeCell ref="A269:B269"/>
    <mergeCell ref="C269:D269"/>
    <mergeCell ref="E269:F269"/>
    <mergeCell ref="G269:H269"/>
    <mergeCell ref="I269:J269"/>
    <mergeCell ref="K269:L269"/>
    <mergeCell ref="A268:B268"/>
    <mergeCell ref="C268:D268"/>
    <mergeCell ref="E268:F268"/>
    <mergeCell ref="G268:H268"/>
    <mergeCell ref="I268:J268"/>
    <mergeCell ref="K268:L268"/>
    <mergeCell ref="A267:B267"/>
    <mergeCell ref="C267:D267"/>
    <mergeCell ref="E267:F267"/>
    <mergeCell ref="G267:H267"/>
    <mergeCell ref="I267:J267"/>
    <mergeCell ref="K267:L267"/>
    <mergeCell ref="A266:B266"/>
    <mergeCell ref="C266:D266"/>
    <mergeCell ref="E266:F266"/>
    <mergeCell ref="G266:H266"/>
    <mergeCell ref="I266:J266"/>
    <mergeCell ref="K266:L266"/>
    <mergeCell ref="A265:B265"/>
    <mergeCell ref="C265:D265"/>
    <mergeCell ref="E265:F265"/>
    <mergeCell ref="G265:H265"/>
    <mergeCell ref="I265:J265"/>
    <mergeCell ref="K265:L265"/>
    <mergeCell ref="A264:B264"/>
    <mergeCell ref="C264:D264"/>
    <mergeCell ref="E264:F264"/>
    <mergeCell ref="G264:H264"/>
    <mergeCell ref="I264:J264"/>
    <mergeCell ref="K264:L264"/>
    <mergeCell ref="A263:B263"/>
    <mergeCell ref="C263:D263"/>
    <mergeCell ref="E263:F263"/>
    <mergeCell ref="G263:H263"/>
    <mergeCell ref="I263:J263"/>
    <mergeCell ref="K263:L263"/>
    <mergeCell ref="A262:B262"/>
    <mergeCell ref="C262:D262"/>
    <mergeCell ref="E262:F262"/>
    <mergeCell ref="G262:H262"/>
    <mergeCell ref="I262:J262"/>
    <mergeCell ref="K262:L262"/>
    <mergeCell ref="A261:B261"/>
    <mergeCell ref="C261:D261"/>
    <mergeCell ref="E261:F261"/>
    <mergeCell ref="G261:H261"/>
    <mergeCell ref="I261:J261"/>
    <mergeCell ref="K261:L261"/>
    <mergeCell ref="A260:B260"/>
    <mergeCell ref="C260:D260"/>
    <mergeCell ref="E260:F260"/>
    <mergeCell ref="G260:H260"/>
    <mergeCell ref="I260:J260"/>
    <mergeCell ref="K260:L260"/>
    <mergeCell ref="A259:B259"/>
    <mergeCell ref="C259:D259"/>
    <mergeCell ref="E259:F259"/>
    <mergeCell ref="G259:H259"/>
    <mergeCell ref="I259:J259"/>
    <mergeCell ref="K259:L259"/>
    <mergeCell ref="A258:B258"/>
    <mergeCell ref="C258:D258"/>
    <mergeCell ref="E258:F258"/>
    <mergeCell ref="G258:H258"/>
    <mergeCell ref="I258:J258"/>
    <mergeCell ref="K258:L258"/>
    <mergeCell ref="A257:B257"/>
    <mergeCell ref="C257:D257"/>
    <mergeCell ref="E257:F257"/>
    <mergeCell ref="G257:H257"/>
    <mergeCell ref="I257:J257"/>
    <mergeCell ref="K257:L257"/>
    <mergeCell ref="A256:B256"/>
    <mergeCell ref="C256:D256"/>
    <mergeCell ref="E256:F256"/>
    <mergeCell ref="G256:H256"/>
    <mergeCell ref="I256:J256"/>
    <mergeCell ref="K256:L256"/>
    <mergeCell ref="A255:B255"/>
    <mergeCell ref="C255:D255"/>
    <mergeCell ref="E255:F255"/>
    <mergeCell ref="G255:H255"/>
    <mergeCell ref="I255:J255"/>
    <mergeCell ref="K255:L255"/>
    <mergeCell ref="A254:B254"/>
    <mergeCell ref="C254:D254"/>
    <mergeCell ref="E254:F254"/>
    <mergeCell ref="G254:H254"/>
    <mergeCell ref="I254:J254"/>
    <mergeCell ref="K254:L254"/>
    <mergeCell ref="A253:B253"/>
    <mergeCell ref="C253:D253"/>
    <mergeCell ref="E253:F253"/>
    <mergeCell ref="G253:H253"/>
    <mergeCell ref="I253:J253"/>
    <mergeCell ref="K253:L253"/>
    <mergeCell ref="A252:B252"/>
    <mergeCell ref="C252:D252"/>
    <mergeCell ref="E252:F252"/>
    <mergeCell ref="G252:H252"/>
    <mergeCell ref="I252:J252"/>
    <mergeCell ref="K252:L252"/>
    <mergeCell ref="A251:B251"/>
    <mergeCell ref="C251:D251"/>
    <mergeCell ref="E251:F251"/>
    <mergeCell ref="G251:H251"/>
    <mergeCell ref="I251:J251"/>
    <mergeCell ref="K251:L251"/>
    <mergeCell ref="A250:B250"/>
    <mergeCell ref="C250:D250"/>
    <mergeCell ref="E250:F250"/>
    <mergeCell ref="G250:H250"/>
    <mergeCell ref="I250:J250"/>
    <mergeCell ref="K250:L250"/>
    <mergeCell ref="A249:B249"/>
    <mergeCell ref="C249:D249"/>
    <mergeCell ref="E249:F249"/>
    <mergeCell ref="G249:H249"/>
    <mergeCell ref="I249:J249"/>
    <mergeCell ref="K249:L249"/>
    <mergeCell ref="A248:B248"/>
    <mergeCell ref="C248:D248"/>
    <mergeCell ref="E248:F248"/>
    <mergeCell ref="G248:H248"/>
    <mergeCell ref="I248:J248"/>
    <mergeCell ref="K248:L248"/>
    <mergeCell ref="A247:B247"/>
    <mergeCell ref="C247:D247"/>
    <mergeCell ref="E247:F247"/>
    <mergeCell ref="G247:H247"/>
    <mergeCell ref="I247:J247"/>
    <mergeCell ref="K247:L247"/>
    <mergeCell ref="A246:B246"/>
    <mergeCell ref="C246:D246"/>
    <mergeCell ref="E246:F246"/>
    <mergeCell ref="G246:H246"/>
    <mergeCell ref="I246:J246"/>
    <mergeCell ref="K246:L246"/>
    <mergeCell ref="A245:B245"/>
    <mergeCell ref="C245:D245"/>
    <mergeCell ref="E245:F245"/>
    <mergeCell ref="G245:H245"/>
    <mergeCell ref="I245:J245"/>
    <mergeCell ref="K245:L245"/>
    <mergeCell ref="A244:B244"/>
    <mergeCell ref="C244:D244"/>
    <mergeCell ref="E244:F244"/>
    <mergeCell ref="G244:H244"/>
    <mergeCell ref="I244:J244"/>
    <mergeCell ref="K244:L244"/>
    <mergeCell ref="A243:B243"/>
    <mergeCell ref="C243:D243"/>
    <mergeCell ref="E243:F243"/>
    <mergeCell ref="G243:H243"/>
    <mergeCell ref="I243:J243"/>
    <mergeCell ref="K243:L243"/>
    <mergeCell ref="A242:B242"/>
    <mergeCell ref="C242:D242"/>
    <mergeCell ref="E242:F242"/>
    <mergeCell ref="G242:H242"/>
    <mergeCell ref="I242:J242"/>
    <mergeCell ref="K242:L242"/>
    <mergeCell ref="A241:B241"/>
    <mergeCell ref="C241:D241"/>
    <mergeCell ref="E241:F241"/>
    <mergeCell ref="G241:H241"/>
    <mergeCell ref="I241:J241"/>
    <mergeCell ref="K241:L241"/>
    <mergeCell ref="A240:B240"/>
    <mergeCell ref="C240:D240"/>
    <mergeCell ref="E240:F240"/>
    <mergeCell ref="G240:H240"/>
    <mergeCell ref="I240:J240"/>
    <mergeCell ref="K240:L240"/>
    <mergeCell ref="A239:B239"/>
    <mergeCell ref="C239:D239"/>
    <mergeCell ref="E239:F239"/>
    <mergeCell ref="G239:H239"/>
    <mergeCell ref="I239:J239"/>
    <mergeCell ref="K239:L239"/>
    <mergeCell ref="A238:B238"/>
    <mergeCell ref="C238:D238"/>
    <mergeCell ref="E238:F238"/>
    <mergeCell ref="G238:H238"/>
    <mergeCell ref="I238:J238"/>
    <mergeCell ref="K238:L238"/>
    <mergeCell ref="A237:B237"/>
    <mergeCell ref="C237:D237"/>
    <mergeCell ref="E237:F237"/>
    <mergeCell ref="G237:H237"/>
    <mergeCell ref="I237:J237"/>
    <mergeCell ref="K237:L237"/>
    <mergeCell ref="A236:B236"/>
    <mergeCell ref="C236:D236"/>
    <mergeCell ref="E236:F236"/>
    <mergeCell ref="G236:H236"/>
    <mergeCell ref="I236:J236"/>
    <mergeCell ref="K236:L236"/>
    <mergeCell ref="A235:B235"/>
    <mergeCell ref="C235:D235"/>
    <mergeCell ref="E235:F235"/>
    <mergeCell ref="G235:H235"/>
    <mergeCell ref="I235:J235"/>
    <mergeCell ref="K235:L235"/>
    <mergeCell ref="A234:B234"/>
    <mergeCell ref="C234:D234"/>
    <mergeCell ref="E234:F234"/>
    <mergeCell ref="G234:H234"/>
    <mergeCell ref="I234:J234"/>
    <mergeCell ref="K234:L234"/>
    <mergeCell ref="A233:B233"/>
    <mergeCell ref="C233:D233"/>
    <mergeCell ref="E233:F233"/>
    <mergeCell ref="G233:H233"/>
    <mergeCell ref="I233:J233"/>
    <mergeCell ref="K233:L233"/>
    <mergeCell ref="A232:B232"/>
    <mergeCell ref="C232:D232"/>
    <mergeCell ref="E232:F232"/>
    <mergeCell ref="G232:H232"/>
    <mergeCell ref="I232:J232"/>
    <mergeCell ref="K232:L232"/>
    <mergeCell ref="A231:B231"/>
    <mergeCell ref="C231:D231"/>
    <mergeCell ref="E231:F231"/>
    <mergeCell ref="G231:H231"/>
    <mergeCell ref="I231:J231"/>
    <mergeCell ref="K231:L231"/>
    <mergeCell ref="A230:B230"/>
    <mergeCell ref="C230:D230"/>
    <mergeCell ref="E230:F230"/>
    <mergeCell ref="G230:H230"/>
    <mergeCell ref="I230:J230"/>
    <mergeCell ref="K230:L230"/>
    <mergeCell ref="A229:B229"/>
    <mergeCell ref="C229:D229"/>
    <mergeCell ref="E229:F229"/>
    <mergeCell ref="G229:H229"/>
    <mergeCell ref="I229:J229"/>
    <mergeCell ref="K229:L229"/>
    <mergeCell ref="A228:B228"/>
    <mergeCell ref="C228:D228"/>
    <mergeCell ref="E228:F228"/>
    <mergeCell ref="G228:H228"/>
    <mergeCell ref="I228:J228"/>
    <mergeCell ref="K228:L228"/>
    <mergeCell ref="A227:B227"/>
    <mergeCell ref="C227:D227"/>
    <mergeCell ref="E227:F227"/>
    <mergeCell ref="G227:H227"/>
    <mergeCell ref="I227:J227"/>
    <mergeCell ref="K227:L227"/>
    <mergeCell ref="A226:B226"/>
    <mergeCell ref="C226:D226"/>
    <mergeCell ref="E226:F226"/>
    <mergeCell ref="G226:H226"/>
    <mergeCell ref="I226:J226"/>
    <mergeCell ref="K226:L226"/>
    <mergeCell ref="A225:B225"/>
    <mergeCell ref="C225:D225"/>
    <mergeCell ref="E225:F225"/>
    <mergeCell ref="G225:H225"/>
    <mergeCell ref="I225:J225"/>
    <mergeCell ref="K225:L225"/>
    <mergeCell ref="A224:B224"/>
    <mergeCell ref="C224:D224"/>
    <mergeCell ref="E224:F224"/>
    <mergeCell ref="G224:H224"/>
    <mergeCell ref="I224:J224"/>
    <mergeCell ref="K224:L224"/>
    <mergeCell ref="A223:B223"/>
    <mergeCell ref="C223:D223"/>
    <mergeCell ref="E223:F223"/>
    <mergeCell ref="G223:H223"/>
    <mergeCell ref="I223:J223"/>
    <mergeCell ref="K223:L223"/>
    <mergeCell ref="A222:B222"/>
    <mergeCell ref="C222:D222"/>
    <mergeCell ref="E222:F222"/>
    <mergeCell ref="G222:H222"/>
    <mergeCell ref="I222:J222"/>
    <mergeCell ref="K222:L222"/>
    <mergeCell ref="A221:B221"/>
    <mergeCell ref="C221:D221"/>
    <mergeCell ref="E221:F221"/>
    <mergeCell ref="G221:H221"/>
    <mergeCell ref="I221:J221"/>
    <mergeCell ref="K221:L221"/>
    <mergeCell ref="A220:B220"/>
    <mergeCell ref="C220:D220"/>
    <mergeCell ref="E220:F220"/>
    <mergeCell ref="G220:H220"/>
    <mergeCell ref="I220:J220"/>
    <mergeCell ref="K220:L220"/>
    <mergeCell ref="A219:B219"/>
    <mergeCell ref="C219:D219"/>
    <mergeCell ref="E219:F219"/>
    <mergeCell ref="G219:H219"/>
    <mergeCell ref="I219:J219"/>
    <mergeCell ref="K219:L219"/>
    <mergeCell ref="A218:B218"/>
    <mergeCell ref="C218:D218"/>
    <mergeCell ref="E218:F218"/>
    <mergeCell ref="G218:H218"/>
    <mergeCell ref="I218:J218"/>
    <mergeCell ref="K218:L218"/>
    <mergeCell ref="A217:B217"/>
    <mergeCell ref="C217:D217"/>
    <mergeCell ref="E217:F217"/>
    <mergeCell ref="G217:H217"/>
    <mergeCell ref="I217:J217"/>
    <mergeCell ref="K217:L217"/>
    <mergeCell ref="A216:B216"/>
    <mergeCell ref="C216:D216"/>
    <mergeCell ref="E216:F216"/>
    <mergeCell ref="G216:H216"/>
    <mergeCell ref="I216:J216"/>
    <mergeCell ref="K216:L216"/>
    <mergeCell ref="G213:H213"/>
    <mergeCell ref="I213:J213"/>
    <mergeCell ref="K213:L213"/>
    <mergeCell ref="A212:B212"/>
    <mergeCell ref="C212:D212"/>
    <mergeCell ref="E212:F212"/>
    <mergeCell ref="G212:H212"/>
    <mergeCell ref="I212:J212"/>
    <mergeCell ref="K212:L212"/>
    <mergeCell ref="A211:B211"/>
    <mergeCell ref="C211:D211"/>
    <mergeCell ref="E211:F211"/>
    <mergeCell ref="G211:H211"/>
    <mergeCell ref="I211:J211"/>
    <mergeCell ref="K211:L211"/>
    <mergeCell ref="A210:B210"/>
    <mergeCell ref="C210:D210"/>
    <mergeCell ref="E210:F210"/>
    <mergeCell ref="G210:H210"/>
    <mergeCell ref="I210:J210"/>
    <mergeCell ref="K210:L210"/>
    <mergeCell ref="A209:B209"/>
    <mergeCell ref="C209:D209"/>
    <mergeCell ref="E209:F209"/>
    <mergeCell ref="G209:H209"/>
    <mergeCell ref="I209:J209"/>
    <mergeCell ref="K209:L209"/>
    <mergeCell ref="A205:H205"/>
    <mergeCell ref="I205:J205"/>
    <mergeCell ref="A208:B208"/>
    <mergeCell ref="C208:D208"/>
    <mergeCell ref="E208:F208"/>
    <mergeCell ref="G208:H208"/>
    <mergeCell ref="I208:J208"/>
    <mergeCell ref="K208:L208"/>
    <mergeCell ref="A204:B204"/>
    <mergeCell ref="C204:D204"/>
    <mergeCell ref="E204:F204"/>
    <mergeCell ref="G204:H204"/>
    <mergeCell ref="I204:J204"/>
    <mergeCell ref="K204:L204"/>
    <mergeCell ref="A203:B203"/>
    <mergeCell ref="C203:D203"/>
    <mergeCell ref="E203:F203"/>
    <mergeCell ref="G203:H203"/>
    <mergeCell ref="I203:J203"/>
    <mergeCell ref="K203:L203"/>
    <mergeCell ref="A202:B202"/>
    <mergeCell ref="C202:D202"/>
    <mergeCell ref="E202:F202"/>
    <mergeCell ref="G202:H202"/>
    <mergeCell ref="I202:J202"/>
    <mergeCell ref="K202:L202"/>
    <mergeCell ref="A201:B201"/>
    <mergeCell ref="C201:D201"/>
    <mergeCell ref="E201:F201"/>
    <mergeCell ref="G201:H201"/>
    <mergeCell ref="I201:J201"/>
    <mergeCell ref="K201:L201"/>
    <mergeCell ref="A200:B200"/>
    <mergeCell ref="C200:D200"/>
    <mergeCell ref="E200:F200"/>
    <mergeCell ref="G200:H200"/>
    <mergeCell ref="I200:J200"/>
    <mergeCell ref="K200:L200"/>
    <mergeCell ref="A199:B199"/>
    <mergeCell ref="C199:D199"/>
    <mergeCell ref="E199:F199"/>
    <mergeCell ref="G199:H199"/>
    <mergeCell ref="I199:J199"/>
    <mergeCell ref="K199:L199"/>
    <mergeCell ref="A198:B198"/>
    <mergeCell ref="C198:D198"/>
    <mergeCell ref="E198:F198"/>
    <mergeCell ref="G198:H198"/>
    <mergeCell ref="I198:J198"/>
    <mergeCell ref="K198:L198"/>
    <mergeCell ref="A197:B197"/>
    <mergeCell ref="C197:D197"/>
    <mergeCell ref="E197:F197"/>
    <mergeCell ref="G197:H197"/>
    <mergeCell ref="I197:J197"/>
    <mergeCell ref="K197:L197"/>
    <mergeCell ref="A196:B196"/>
    <mergeCell ref="C196:D196"/>
    <mergeCell ref="E196:F196"/>
    <mergeCell ref="G196:H196"/>
    <mergeCell ref="I196:J196"/>
    <mergeCell ref="K196:L196"/>
    <mergeCell ref="A195:B195"/>
    <mergeCell ref="C195:D195"/>
    <mergeCell ref="E195:F195"/>
    <mergeCell ref="G195:H195"/>
    <mergeCell ref="I195:J195"/>
    <mergeCell ref="K195:L195"/>
    <mergeCell ref="A194:B194"/>
    <mergeCell ref="C194:D194"/>
    <mergeCell ref="E194:F194"/>
    <mergeCell ref="G194:H194"/>
    <mergeCell ref="I194:J194"/>
    <mergeCell ref="K194:L194"/>
    <mergeCell ref="A193:B193"/>
    <mergeCell ref="C193:D193"/>
    <mergeCell ref="E193:F193"/>
    <mergeCell ref="G193:H193"/>
    <mergeCell ref="I193:J193"/>
    <mergeCell ref="K193:L193"/>
    <mergeCell ref="A192:B192"/>
    <mergeCell ref="C192:D192"/>
    <mergeCell ref="E192:F192"/>
    <mergeCell ref="G192:H192"/>
    <mergeCell ref="I192:J192"/>
    <mergeCell ref="K192:L192"/>
    <mergeCell ref="A191:B191"/>
    <mergeCell ref="C191:D191"/>
    <mergeCell ref="E191:F191"/>
    <mergeCell ref="G191:H191"/>
    <mergeCell ref="I191:J191"/>
    <mergeCell ref="K191:L191"/>
    <mergeCell ref="A190:B190"/>
    <mergeCell ref="C190:D190"/>
    <mergeCell ref="E190:F190"/>
    <mergeCell ref="G190:H190"/>
    <mergeCell ref="I190:J190"/>
    <mergeCell ref="K190:L190"/>
    <mergeCell ref="A189:B189"/>
    <mergeCell ref="C189:D189"/>
    <mergeCell ref="E189:F189"/>
    <mergeCell ref="G189:H189"/>
    <mergeCell ref="I189:J189"/>
    <mergeCell ref="K189:L189"/>
    <mergeCell ref="A188:B188"/>
    <mergeCell ref="C188:D188"/>
    <mergeCell ref="E188:F188"/>
    <mergeCell ref="G188:H188"/>
    <mergeCell ref="I188:J188"/>
    <mergeCell ref="K188:L188"/>
    <mergeCell ref="A187:B187"/>
    <mergeCell ref="C187:D187"/>
    <mergeCell ref="E187:F187"/>
    <mergeCell ref="G187:H187"/>
    <mergeCell ref="I187:J187"/>
    <mergeCell ref="K187:L187"/>
    <mergeCell ref="A186:B186"/>
    <mergeCell ref="C186:D186"/>
    <mergeCell ref="E186:F186"/>
    <mergeCell ref="G186:H186"/>
    <mergeCell ref="I186:J186"/>
    <mergeCell ref="K186:L186"/>
    <mergeCell ref="A185:B185"/>
    <mergeCell ref="C185:D185"/>
    <mergeCell ref="E185:F185"/>
    <mergeCell ref="G185:H185"/>
    <mergeCell ref="I185:J185"/>
    <mergeCell ref="K185:L185"/>
    <mergeCell ref="A184:B184"/>
    <mergeCell ref="C184:D184"/>
    <mergeCell ref="E184:F184"/>
    <mergeCell ref="G184:H184"/>
    <mergeCell ref="I184:J184"/>
    <mergeCell ref="K184:L184"/>
    <mergeCell ref="A183:B183"/>
    <mergeCell ref="C183:D183"/>
    <mergeCell ref="E183:F183"/>
    <mergeCell ref="G183:H183"/>
    <mergeCell ref="I183:J183"/>
    <mergeCell ref="K183:L183"/>
    <mergeCell ref="A182:B182"/>
    <mergeCell ref="C182:D182"/>
    <mergeCell ref="E182:F182"/>
    <mergeCell ref="G182:H182"/>
    <mergeCell ref="I182:J182"/>
    <mergeCell ref="K182:L182"/>
    <mergeCell ref="A181:B181"/>
    <mergeCell ref="C181:D181"/>
    <mergeCell ref="E181:F181"/>
    <mergeCell ref="G181:H181"/>
    <mergeCell ref="I181:J181"/>
    <mergeCell ref="K181:L181"/>
    <mergeCell ref="A180:B180"/>
    <mergeCell ref="C180:D180"/>
    <mergeCell ref="E180:F180"/>
    <mergeCell ref="G180:H180"/>
    <mergeCell ref="I180:J180"/>
    <mergeCell ref="K180:L180"/>
    <mergeCell ref="A179:B179"/>
    <mergeCell ref="C179:D179"/>
    <mergeCell ref="E179:F179"/>
    <mergeCell ref="G179:H179"/>
    <mergeCell ref="I179:J179"/>
    <mergeCell ref="K179:L179"/>
    <mergeCell ref="A178:B178"/>
    <mergeCell ref="C178:D178"/>
    <mergeCell ref="E178:F178"/>
    <mergeCell ref="G178:H178"/>
    <mergeCell ref="I178:J178"/>
    <mergeCell ref="K178:L178"/>
    <mergeCell ref="A177:B177"/>
    <mergeCell ref="C177:D177"/>
    <mergeCell ref="E177:F177"/>
    <mergeCell ref="G177:H177"/>
    <mergeCell ref="I177:J177"/>
    <mergeCell ref="K177:L177"/>
    <mergeCell ref="A176:B176"/>
    <mergeCell ref="C176:D176"/>
    <mergeCell ref="E176:F176"/>
    <mergeCell ref="G176:H176"/>
    <mergeCell ref="I176:J176"/>
    <mergeCell ref="K176:L176"/>
    <mergeCell ref="A175:B175"/>
    <mergeCell ref="C175:D175"/>
    <mergeCell ref="E175:F175"/>
    <mergeCell ref="G175:H175"/>
    <mergeCell ref="I175:J175"/>
    <mergeCell ref="K175:L175"/>
    <mergeCell ref="A174:B174"/>
    <mergeCell ref="C174:D174"/>
    <mergeCell ref="E174:F174"/>
    <mergeCell ref="G174:H174"/>
    <mergeCell ref="I174:J174"/>
    <mergeCell ref="K174:L174"/>
    <mergeCell ref="A173:B173"/>
    <mergeCell ref="C173:D173"/>
    <mergeCell ref="E173:F173"/>
    <mergeCell ref="G173:H173"/>
    <mergeCell ref="I173:J173"/>
    <mergeCell ref="K173:L173"/>
    <mergeCell ref="A172:B172"/>
    <mergeCell ref="C172:D172"/>
    <mergeCell ref="E172:F172"/>
    <mergeCell ref="G172:H172"/>
    <mergeCell ref="I172:J172"/>
    <mergeCell ref="K172:L172"/>
    <mergeCell ref="A171:B171"/>
    <mergeCell ref="C171:D171"/>
    <mergeCell ref="E171:F171"/>
    <mergeCell ref="G171:H171"/>
    <mergeCell ref="I171:J171"/>
    <mergeCell ref="K171:L171"/>
    <mergeCell ref="A170:B170"/>
    <mergeCell ref="C170:D170"/>
    <mergeCell ref="E170:F170"/>
    <mergeCell ref="G170:H170"/>
    <mergeCell ref="I170:J170"/>
    <mergeCell ref="K170:L170"/>
    <mergeCell ref="A169:B169"/>
    <mergeCell ref="C169:D169"/>
    <mergeCell ref="E169:F169"/>
    <mergeCell ref="G169:H169"/>
    <mergeCell ref="I169:J169"/>
    <mergeCell ref="K169:L169"/>
    <mergeCell ref="A168:B168"/>
    <mergeCell ref="C168:D168"/>
    <mergeCell ref="E168:F168"/>
    <mergeCell ref="G168:H168"/>
    <mergeCell ref="I168:J168"/>
    <mergeCell ref="K168:L168"/>
    <mergeCell ref="A167:B167"/>
    <mergeCell ref="C167:D167"/>
    <mergeCell ref="E167:F167"/>
    <mergeCell ref="G167:H167"/>
    <mergeCell ref="I167:J167"/>
    <mergeCell ref="K167:L167"/>
    <mergeCell ref="A166:B166"/>
    <mergeCell ref="C166:D166"/>
    <mergeCell ref="E166:F166"/>
    <mergeCell ref="G166:H166"/>
    <mergeCell ref="I166:J166"/>
    <mergeCell ref="K166:L166"/>
    <mergeCell ref="A165:B165"/>
    <mergeCell ref="C165:D165"/>
    <mergeCell ref="E165:F165"/>
    <mergeCell ref="G165:H165"/>
    <mergeCell ref="I165:J165"/>
    <mergeCell ref="K165:L165"/>
    <mergeCell ref="A164:B164"/>
    <mergeCell ref="C164:D164"/>
    <mergeCell ref="E164:F164"/>
    <mergeCell ref="G164:H164"/>
    <mergeCell ref="I164:J164"/>
    <mergeCell ref="K164:L164"/>
    <mergeCell ref="A163:B163"/>
    <mergeCell ref="C163:D163"/>
    <mergeCell ref="E163:F163"/>
    <mergeCell ref="G163:H163"/>
    <mergeCell ref="I163:J163"/>
    <mergeCell ref="K163:L163"/>
    <mergeCell ref="A162:B162"/>
    <mergeCell ref="C162:D162"/>
    <mergeCell ref="E162:F162"/>
    <mergeCell ref="G162:H162"/>
    <mergeCell ref="I162:J162"/>
    <mergeCell ref="K162:L162"/>
    <mergeCell ref="A161:B161"/>
    <mergeCell ref="C161:D161"/>
    <mergeCell ref="E161:F161"/>
    <mergeCell ref="G161:H161"/>
    <mergeCell ref="I161:J161"/>
    <mergeCell ref="K161:L161"/>
    <mergeCell ref="A160:B160"/>
    <mergeCell ref="C160:D160"/>
    <mergeCell ref="E160:F160"/>
    <mergeCell ref="G160:H160"/>
    <mergeCell ref="I160:J160"/>
    <mergeCell ref="K160:L160"/>
    <mergeCell ref="A159:B159"/>
    <mergeCell ref="C159:D159"/>
    <mergeCell ref="E159:F159"/>
    <mergeCell ref="G159:H159"/>
    <mergeCell ref="I159:J159"/>
    <mergeCell ref="K159:L159"/>
    <mergeCell ref="A158:B158"/>
    <mergeCell ref="C158:D158"/>
    <mergeCell ref="E158:F158"/>
    <mergeCell ref="G158:H158"/>
    <mergeCell ref="I158:J158"/>
    <mergeCell ref="K158:L158"/>
    <mergeCell ref="A157:B157"/>
    <mergeCell ref="C157:D157"/>
    <mergeCell ref="E157:F157"/>
    <mergeCell ref="G157:H157"/>
    <mergeCell ref="I157:J157"/>
    <mergeCell ref="K157:L157"/>
    <mergeCell ref="A156:B156"/>
    <mergeCell ref="C156:D156"/>
    <mergeCell ref="E156:F156"/>
    <mergeCell ref="G156:H156"/>
    <mergeCell ref="I156:J156"/>
    <mergeCell ref="K156:L156"/>
    <mergeCell ref="A155:B155"/>
    <mergeCell ref="C155:D155"/>
    <mergeCell ref="E155:F155"/>
    <mergeCell ref="G155:H155"/>
    <mergeCell ref="I155:J155"/>
    <mergeCell ref="K155:L155"/>
    <mergeCell ref="A154:B154"/>
    <mergeCell ref="C154:D154"/>
    <mergeCell ref="E154:F154"/>
    <mergeCell ref="G154:H154"/>
    <mergeCell ref="I154:J154"/>
    <mergeCell ref="K154:L154"/>
    <mergeCell ref="A153:B153"/>
    <mergeCell ref="C153:D153"/>
    <mergeCell ref="E153:F153"/>
    <mergeCell ref="G153:H153"/>
    <mergeCell ref="I153:J153"/>
    <mergeCell ref="K153:L153"/>
    <mergeCell ref="A152:B152"/>
    <mergeCell ref="C152:D152"/>
    <mergeCell ref="E152:F152"/>
    <mergeCell ref="G152:H152"/>
    <mergeCell ref="I152:J152"/>
    <mergeCell ref="K152:L152"/>
    <mergeCell ref="A151:B151"/>
    <mergeCell ref="C151:D151"/>
    <mergeCell ref="E151:F151"/>
    <mergeCell ref="G151:H151"/>
    <mergeCell ref="I151:J151"/>
    <mergeCell ref="K151:L151"/>
    <mergeCell ref="A150:B150"/>
    <mergeCell ref="C150:D150"/>
    <mergeCell ref="E150:F150"/>
    <mergeCell ref="G150:H150"/>
    <mergeCell ref="I150:J150"/>
    <mergeCell ref="K150:L150"/>
    <mergeCell ref="A149:B149"/>
    <mergeCell ref="C149:D149"/>
    <mergeCell ref="E149:F149"/>
    <mergeCell ref="G149:H149"/>
    <mergeCell ref="I149:J149"/>
    <mergeCell ref="K149:L149"/>
    <mergeCell ref="A148:B148"/>
    <mergeCell ref="C148:D148"/>
    <mergeCell ref="E148:F148"/>
    <mergeCell ref="G148:H148"/>
    <mergeCell ref="I148:J148"/>
    <mergeCell ref="K148:L148"/>
    <mergeCell ref="A147:B147"/>
    <mergeCell ref="C147:D147"/>
    <mergeCell ref="E147:F147"/>
    <mergeCell ref="G147:H147"/>
    <mergeCell ref="I147:J147"/>
    <mergeCell ref="K147:L147"/>
    <mergeCell ref="A146:B146"/>
    <mergeCell ref="C146:D146"/>
    <mergeCell ref="E146:F146"/>
    <mergeCell ref="G146:H146"/>
    <mergeCell ref="I146:J146"/>
    <mergeCell ref="K146:L146"/>
    <mergeCell ref="A145:B145"/>
    <mergeCell ref="C145:D145"/>
    <mergeCell ref="E145:F145"/>
    <mergeCell ref="G145:H145"/>
    <mergeCell ref="I145:J145"/>
    <mergeCell ref="K145:L145"/>
    <mergeCell ref="A144:B144"/>
    <mergeCell ref="C144:D144"/>
    <mergeCell ref="E144:F144"/>
    <mergeCell ref="G144:H144"/>
    <mergeCell ref="I144:J144"/>
    <mergeCell ref="K144:L144"/>
    <mergeCell ref="M135:N135"/>
    <mergeCell ref="M136:N136"/>
    <mergeCell ref="M137:N137"/>
    <mergeCell ref="M138:N138"/>
    <mergeCell ref="M139:N139"/>
    <mergeCell ref="M140:N140"/>
    <mergeCell ref="M129:N129"/>
    <mergeCell ref="M130:N130"/>
    <mergeCell ref="M131:N131"/>
    <mergeCell ref="M132:N132"/>
    <mergeCell ref="M133:N133"/>
    <mergeCell ref="M134:N134"/>
    <mergeCell ref="M123:N123"/>
    <mergeCell ref="M124:N124"/>
    <mergeCell ref="M125:N125"/>
    <mergeCell ref="M126:N126"/>
    <mergeCell ref="M127:N127"/>
    <mergeCell ref="M128:N128"/>
    <mergeCell ref="M117:N117"/>
    <mergeCell ref="M118:N118"/>
    <mergeCell ref="M119:N119"/>
    <mergeCell ref="M120:N120"/>
    <mergeCell ref="M121:N121"/>
    <mergeCell ref="M122:N122"/>
    <mergeCell ref="M111:N111"/>
    <mergeCell ref="M112:N112"/>
    <mergeCell ref="M113:N113"/>
    <mergeCell ref="M114:N114"/>
    <mergeCell ref="M115:N115"/>
    <mergeCell ref="M116:N116"/>
    <mergeCell ref="M105:N105"/>
    <mergeCell ref="M106:N106"/>
    <mergeCell ref="M107:N107"/>
    <mergeCell ref="M108:N108"/>
    <mergeCell ref="M109:N109"/>
    <mergeCell ref="M110:N110"/>
    <mergeCell ref="M99:N99"/>
    <mergeCell ref="M100:N100"/>
    <mergeCell ref="M101:N101"/>
    <mergeCell ref="M102:N102"/>
    <mergeCell ref="M103:N103"/>
    <mergeCell ref="M104:N104"/>
    <mergeCell ref="A141:H141"/>
    <mergeCell ref="I141:J141"/>
    <mergeCell ref="A91:N91"/>
    <mergeCell ref="M92:N92"/>
    <mergeCell ref="M93:N93"/>
    <mergeCell ref="M94:N94"/>
    <mergeCell ref="M95:N95"/>
    <mergeCell ref="M96:N96"/>
    <mergeCell ref="M97:N97"/>
    <mergeCell ref="M98:N98"/>
    <mergeCell ref="A140:B140"/>
    <mergeCell ref="C140:D140"/>
    <mergeCell ref="E140:F140"/>
    <mergeCell ref="G140:H140"/>
    <mergeCell ref="I140:J140"/>
    <mergeCell ref="K140:L140"/>
    <mergeCell ref="A139:B139"/>
    <mergeCell ref="C139:D139"/>
    <mergeCell ref="E139:F139"/>
    <mergeCell ref="G139:H139"/>
    <mergeCell ref="I139:J139"/>
    <mergeCell ref="K139:L139"/>
    <mergeCell ref="A138:B138"/>
    <mergeCell ref="C138:D138"/>
    <mergeCell ref="E138:F138"/>
    <mergeCell ref="G138:H138"/>
    <mergeCell ref="I138:J138"/>
    <mergeCell ref="K138:L138"/>
    <mergeCell ref="A137:B137"/>
    <mergeCell ref="C137:D137"/>
    <mergeCell ref="E137:F137"/>
    <mergeCell ref="G137:H137"/>
    <mergeCell ref="I137:J137"/>
    <mergeCell ref="K137:L137"/>
    <mergeCell ref="A136:B136"/>
    <mergeCell ref="C136:D136"/>
    <mergeCell ref="E136:F136"/>
    <mergeCell ref="G136:H136"/>
    <mergeCell ref="I136:J136"/>
    <mergeCell ref="K136:L136"/>
    <mergeCell ref="A135:B135"/>
    <mergeCell ref="C135:D135"/>
    <mergeCell ref="E135:F135"/>
    <mergeCell ref="G135:H135"/>
    <mergeCell ref="I135:J135"/>
    <mergeCell ref="K135:L135"/>
    <mergeCell ref="A134:B134"/>
    <mergeCell ref="C134:D134"/>
    <mergeCell ref="E134:F134"/>
    <mergeCell ref="G134:H134"/>
    <mergeCell ref="I134:J134"/>
    <mergeCell ref="K134:L134"/>
    <mergeCell ref="A133:B133"/>
    <mergeCell ref="C133:D133"/>
    <mergeCell ref="E133:F133"/>
    <mergeCell ref="G133:H133"/>
    <mergeCell ref="I133:J133"/>
    <mergeCell ref="K133:L133"/>
    <mergeCell ref="A132:B132"/>
    <mergeCell ref="C132:D132"/>
    <mergeCell ref="E132:F132"/>
    <mergeCell ref="G132:H132"/>
    <mergeCell ref="I132:J132"/>
    <mergeCell ref="K132:L132"/>
    <mergeCell ref="A131:B131"/>
    <mergeCell ref="C131:D131"/>
    <mergeCell ref="E131:F131"/>
    <mergeCell ref="G131:H131"/>
    <mergeCell ref="I131:J131"/>
    <mergeCell ref="K131:L131"/>
    <mergeCell ref="A130:B130"/>
    <mergeCell ref="C130:D130"/>
    <mergeCell ref="E130:F130"/>
    <mergeCell ref="G130:H130"/>
    <mergeCell ref="I130:J130"/>
    <mergeCell ref="K130:L130"/>
    <mergeCell ref="A129:B129"/>
    <mergeCell ref="C129:D129"/>
    <mergeCell ref="E129:F129"/>
    <mergeCell ref="G129:H129"/>
    <mergeCell ref="I129:J129"/>
    <mergeCell ref="K129:L129"/>
    <mergeCell ref="A128:B128"/>
    <mergeCell ref="C128:D128"/>
    <mergeCell ref="E128:F128"/>
    <mergeCell ref="G128:H128"/>
    <mergeCell ref="I128:J128"/>
    <mergeCell ref="K128:L128"/>
    <mergeCell ref="A127:B127"/>
    <mergeCell ref="C127:D127"/>
    <mergeCell ref="E127:F127"/>
    <mergeCell ref="G127:H127"/>
    <mergeCell ref="I127:J127"/>
    <mergeCell ref="K127:L127"/>
    <mergeCell ref="A126:B126"/>
    <mergeCell ref="C126:D126"/>
    <mergeCell ref="E126:F126"/>
    <mergeCell ref="G126:H126"/>
    <mergeCell ref="I126:J126"/>
    <mergeCell ref="K126:L126"/>
    <mergeCell ref="A125:B125"/>
    <mergeCell ref="C125:D125"/>
    <mergeCell ref="E125:F125"/>
    <mergeCell ref="G125:H125"/>
    <mergeCell ref="I125:J125"/>
    <mergeCell ref="K125:L125"/>
    <mergeCell ref="A124:B124"/>
    <mergeCell ref="C124:D124"/>
    <mergeCell ref="E124:F124"/>
    <mergeCell ref="G124:H124"/>
    <mergeCell ref="I124:J124"/>
    <mergeCell ref="K124:L124"/>
    <mergeCell ref="A123:B123"/>
    <mergeCell ref="C123:D123"/>
    <mergeCell ref="E123:F123"/>
    <mergeCell ref="G123:H123"/>
    <mergeCell ref="I123:J123"/>
    <mergeCell ref="K123:L123"/>
    <mergeCell ref="A122:B122"/>
    <mergeCell ref="C122:D122"/>
    <mergeCell ref="E122:F122"/>
    <mergeCell ref="G122:H122"/>
    <mergeCell ref="I122:J122"/>
    <mergeCell ref="K122:L122"/>
    <mergeCell ref="A121:B121"/>
    <mergeCell ref="C121:D121"/>
    <mergeCell ref="E121:F121"/>
    <mergeCell ref="G121:H121"/>
    <mergeCell ref="I121:J121"/>
    <mergeCell ref="K121:L121"/>
    <mergeCell ref="A120:B120"/>
    <mergeCell ref="C120:D120"/>
    <mergeCell ref="E120:F120"/>
    <mergeCell ref="G120:H120"/>
    <mergeCell ref="I120:J120"/>
    <mergeCell ref="K120:L120"/>
    <mergeCell ref="A119:B119"/>
    <mergeCell ref="C119:D119"/>
    <mergeCell ref="E119:F119"/>
    <mergeCell ref="G119:H119"/>
    <mergeCell ref="I119:J119"/>
    <mergeCell ref="K119:L119"/>
    <mergeCell ref="A118:B118"/>
    <mergeCell ref="C118:D118"/>
    <mergeCell ref="E118:F118"/>
    <mergeCell ref="G118:H118"/>
    <mergeCell ref="I118:J118"/>
    <mergeCell ref="K118:L118"/>
    <mergeCell ref="A117:B117"/>
    <mergeCell ref="C117:D117"/>
    <mergeCell ref="E117:F117"/>
    <mergeCell ref="G117:H117"/>
    <mergeCell ref="I117:J117"/>
    <mergeCell ref="K117:L117"/>
    <mergeCell ref="A116:B116"/>
    <mergeCell ref="C116:D116"/>
    <mergeCell ref="E116:F116"/>
    <mergeCell ref="G116:H116"/>
    <mergeCell ref="I116:J116"/>
    <mergeCell ref="K116:L116"/>
    <mergeCell ref="A115:B115"/>
    <mergeCell ref="C115:D115"/>
    <mergeCell ref="E115:F115"/>
    <mergeCell ref="G115:H115"/>
    <mergeCell ref="I115:J115"/>
    <mergeCell ref="K115:L115"/>
    <mergeCell ref="A114:B114"/>
    <mergeCell ref="C114:D114"/>
    <mergeCell ref="E114:F114"/>
    <mergeCell ref="G114:H114"/>
    <mergeCell ref="I114:J114"/>
    <mergeCell ref="K114:L114"/>
    <mergeCell ref="A113:B113"/>
    <mergeCell ref="C113:D113"/>
    <mergeCell ref="E113:F113"/>
    <mergeCell ref="G113:H113"/>
    <mergeCell ref="I113:J113"/>
    <mergeCell ref="K113:L113"/>
    <mergeCell ref="A112:B112"/>
    <mergeCell ref="C112:D112"/>
    <mergeCell ref="E112:F112"/>
    <mergeCell ref="G112:H112"/>
    <mergeCell ref="I112:J112"/>
    <mergeCell ref="K112:L112"/>
    <mergeCell ref="A111:B111"/>
    <mergeCell ref="C111:D111"/>
    <mergeCell ref="E111:F111"/>
    <mergeCell ref="G111:H111"/>
    <mergeCell ref="I111:J111"/>
    <mergeCell ref="K111:L111"/>
    <mergeCell ref="A110:B110"/>
    <mergeCell ref="C110:D110"/>
    <mergeCell ref="E110:F110"/>
    <mergeCell ref="G110:H110"/>
    <mergeCell ref="I110:J110"/>
    <mergeCell ref="K110:L110"/>
    <mergeCell ref="A109:B109"/>
    <mergeCell ref="C109:D109"/>
    <mergeCell ref="E109:F109"/>
    <mergeCell ref="G109:H109"/>
    <mergeCell ref="I109:J109"/>
    <mergeCell ref="K109:L109"/>
    <mergeCell ref="A108:B108"/>
    <mergeCell ref="C108:D108"/>
    <mergeCell ref="E108:F108"/>
    <mergeCell ref="G108:H108"/>
    <mergeCell ref="I108:J108"/>
    <mergeCell ref="K108:L108"/>
    <mergeCell ref="A107:B107"/>
    <mergeCell ref="C107:D107"/>
    <mergeCell ref="E107:F107"/>
    <mergeCell ref="G107:H107"/>
    <mergeCell ref="I107:J107"/>
    <mergeCell ref="K107:L107"/>
    <mergeCell ref="A106:B106"/>
    <mergeCell ref="C106:D106"/>
    <mergeCell ref="E106:F106"/>
    <mergeCell ref="G106:H106"/>
    <mergeCell ref="I106:J106"/>
    <mergeCell ref="K106:L106"/>
    <mergeCell ref="A105:B105"/>
    <mergeCell ref="C105:D105"/>
    <mergeCell ref="E105:F105"/>
    <mergeCell ref="G105:H105"/>
    <mergeCell ref="I105:J105"/>
    <mergeCell ref="K105:L105"/>
    <mergeCell ref="A104:B104"/>
    <mergeCell ref="C104:D104"/>
    <mergeCell ref="E104:F104"/>
    <mergeCell ref="G104:H104"/>
    <mergeCell ref="I104:J104"/>
    <mergeCell ref="K104:L104"/>
    <mergeCell ref="A103:B103"/>
    <mergeCell ref="C103:D103"/>
    <mergeCell ref="E103:F103"/>
    <mergeCell ref="G103:H103"/>
    <mergeCell ref="I103:J103"/>
    <mergeCell ref="K103:L103"/>
    <mergeCell ref="A102:B102"/>
    <mergeCell ref="C102:D102"/>
    <mergeCell ref="E102:F102"/>
    <mergeCell ref="G102:H102"/>
    <mergeCell ref="I102:J102"/>
    <mergeCell ref="K102:L102"/>
    <mergeCell ref="A101:B101"/>
    <mergeCell ref="C101:D101"/>
    <mergeCell ref="E101:F101"/>
    <mergeCell ref="G101:H101"/>
    <mergeCell ref="I101:J101"/>
    <mergeCell ref="K101:L101"/>
    <mergeCell ref="A100:B100"/>
    <mergeCell ref="C100:D100"/>
    <mergeCell ref="E100:F100"/>
    <mergeCell ref="G100:H100"/>
    <mergeCell ref="I100:J100"/>
    <mergeCell ref="K100:L100"/>
    <mergeCell ref="A99:B99"/>
    <mergeCell ref="C99:D99"/>
    <mergeCell ref="E99:F99"/>
    <mergeCell ref="G99:H99"/>
    <mergeCell ref="I99:J99"/>
    <mergeCell ref="K99:L99"/>
    <mergeCell ref="A98:B98"/>
    <mergeCell ref="C98:D98"/>
    <mergeCell ref="E98:F98"/>
    <mergeCell ref="G98:H98"/>
    <mergeCell ref="I98:J98"/>
    <mergeCell ref="K98:L98"/>
    <mergeCell ref="A97:B97"/>
    <mergeCell ref="C97:D97"/>
    <mergeCell ref="E97:F97"/>
    <mergeCell ref="G97:H97"/>
    <mergeCell ref="I97:J97"/>
    <mergeCell ref="K97:L97"/>
    <mergeCell ref="A96:B96"/>
    <mergeCell ref="C96:D96"/>
    <mergeCell ref="E96:F96"/>
    <mergeCell ref="G96:H96"/>
    <mergeCell ref="I96:J96"/>
    <mergeCell ref="K96:L96"/>
    <mergeCell ref="A95:B95"/>
    <mergeCell ref="C95:D95"/>
    <mergeCell ref="E95:F95"/>
    <mergeCell ref="G95:H95"/>
    <mergeCell ref="I95:J95"/>
    <mergeCell ref="K95:L95"/>
    <mergeCell ref="A94:B94"/>
    <mergeCell ref="C94:D94"/>
    <mergeCell ref="E94:F94"/>
    <mergeCell ref="G94:H94"/>
    <mergeCell ref="I94:J94"/>
    <mergeCell ref="K94:L94"/>
    <mergeCell ref="A93:B93"/>
    <mergeCell ref="C93:D93"/>
    <mergeCell ref="E93:F93"/>
    <mergeCell ref="G93:H93"/>
    <mergeCell ref="I93:J93"/>
    <mergeCell ref="K93:L93"/>
    <mergeCell ref="L49:N49"/>
    <mergeCell ref="A92:B92"/>
    <mergeCell ref="C92:D92"/>
    <mergeCell ref="E92:F92"/>
    <mergeCell ref="G92:H92"/>
    <mergeCell ref="I92:J92"/>
    <mergeCell ref="K92:L92"/>
    <mergeCell ref="M43:N43"/>
    <mergeCell ref="M44:N44"/>
    <mergeCell ref="M45:N45"/>
    <mergeCell ref="M46:N46"/>
    <mergeCell ref="M47:N47"/>
    <mergeCell ref="M48:N48"/>
    <mergeCell ref="M37:N37"/>
    <mergeCell ref="M38:N38"/>
    <mergeCell ref="M39:N39"/>
    <mergeCell ref="M40:N40"/>
    <mergeCell ref="M41:N41"/>
    <mergeCell ref="M42:N42"/>
    <mergeCell ref="I46:J46"/>
    <mergeCell ref="K46:L46"/>
    <mergeCell ref="A45:B45"/>
    <mergeCell ref="C45:D45"/>
    <mergeCell ref="E45:F45"/>
    <mergeCell ref="G45:H45"/>
    <mergeCell ref="I45:J45"/>
    <mergeCell ref="K45:L45"/>
    <mergeCell ref="A44:B44"/>
    <mergeCell ref="C44:D44"/>
    <mergeCell ref="E44:F44"/>
    <mergeCell ref="G44:H44"/>
    <mergeCell ref="I44:J44"/>
    <mergeCell ref="M31:N31"/>
    <mergeCell ref="M32:N32"/>
    <mergeCell ref="M33:N33"/>
    <mergeCell ref="M34:N34"/>
    <mergeCell ref="M35:N35"/>
    <mergeCell ref="M36:N36"/>
    <mergeCell ref="A49:H49"/>
    <mergeCell ref="I49:J49"/>
    <mergeCell ref="A23:N23"/>
    <mergeCell ref="M24:N24"/>
    <mergeCell ref="M25:N25"/>
    <mergeCell ref="M26:N26"/>
    <mergeCell ref="M27:N27"/>
    <mergeCell ref="M28:N28"/>
    <mergeCell ref="M29:N29"/>
    <mergeCell ref="M30:N30"/>
    <mergeCell ref="A48:B48"/>
    <mergeCell ref="C48:D48"/>
    <mergeCell ref="E48:F48"/>
    <mergeCell ref="G48:H48"/>
    <mergeCell ref="I48:J48"/>
    <mergeCell ref="K48:L48"/>
    <mergeCell ref="A47:B47"/>
    <mergeCell ref="C47:D47"/>
    <mergeCell ref="E47:F47"/>
    <mergeCell ref="G47:H47"/>
    <mergeCell ref="I47:J47"/>
    <mergeCell ref="K47:L47"/>
    <mergeCell ref="A46:B46"/>
    <mergeCell ref="C46:D46"/>
    <mergeCell ref="E46:F46"/>
    <mergeCell ref="G46:H46"/>
    <mergeCell ref="K44:L44"/>
    <mergeCell ref="A43:B43"/>
    <mergeCell ref="C43:D43"/>
    <mergeCell ref="E43:F43"/>
    <mergeCell ref="G43:H43"/>
    <mergeCell ref="I43:J43"/>
    <mergeCell ref="K43:L43"/>
    <mergeCell ref="A42:B42"/>
    <mergeCell ref="C42:D42"/>
    <mergeCell ref="E42:F42"/>
    <mergeCell ref="G42:H42"/>
    <mergeCell ref="I42:J42"/>
    <mergeCell ref="K42:L42"/>
    <mergeCell ref="A41:B41"/>
    <mergeCell ref="C41:D41"/>
    <mergeCell ref="E41:F41"/>
    <mergeCell ref="G41:H41"/>
    <mergeCell ref="I41:J41"/>
    <mergeCell ref="K41:L41"/>
    <mergeCell ref="A40:B40"/>
    <mergeCell ref="C40:D40"/>
    <mergeCell ref="E40:F40"/>
    <mergeCell ref="G40:H40"/>
    <mergeCell ref="I40:J40"/>
    <mergeCell ref="K40:L40"/>
    <mergeCell ref="A39:B39"/>
    <mergeCell ref="C39:D39"/>
    <mergeCell ref="E39:F39"/>
    <mergeCell ref="G39:H39"/>
    <mergeCell ref="I39:J39"/>
    <mergeCell ref="K39:L39"/>
    <mergeCell ref="A38:B38"/>
    <mergeCell ref="C38:D38"/>
    <mergeCell ref="E38:F38"/>
    <mergeCell ref="G38:H38"/>
    <mergeCell ref="I38:J38"/>
    <mergeCell ref="K38:L38"/>
    <mergeCell ref="A37:B37"/>
    <mergeCell ref="C37:D37"/>
    <mergeCell ref="E37:F37"/>
    <mergeCell ref="G37:H37"/>
    <mergeCell ref="I37:J37"/>
    <mergeCell ref="K37:L37"/>
    <mergeCell ref="A36:B36"/>
    <mergeCell ref="C36:D36"/>
    <mergeCell ref="E36:F36"/>
    <mergeCell ref="G36:H36"/>
    <mergeCell ref="I36:J36"/>
    <mergeCell ref="K36:L36"/>
    <mergeCell ref="A35:B35"/>
    <mergeCell ref="C35:D35"/>
    <mergeCell ref="E35:F35"/>
    <mergeCell ref="G35:H35"/>
    <mergeCell ref="I35:J35"/>
    <mergeCell ref="K35:L35"/>
    <mergeCell ref="A34:B34"/>
    <mergeCell ref="C34:D34"/>
    <mergeCell ref="E34:F34"/>
    <mergeCell ref="G34:H34"/>
    <mergeCell ref="I34:J34"/>
    <mergeCell ref="K34:L34"/>
    <mergeCell ref="A33:B33"/>
    <mergeCell ref="C33:D33"/>
    <mergeCell ref="E33:F33"/>
    <mergeCell ref="G33:H33"/>
    <mergeCell ref="I33:J33"/>
    <mergeCell ref="K33:L33"/>
    <mergeCell ref="A32:B32"/>
    <mergeCell ref="C32:D32"/>
    <mergeCell ref="E32:F32"/>
    <mergeCell ref="G32:H32"/>
    <mergeCell ref="I32:J32"/>
    <mergeCell ref="K32:L32"/>
    <mergeCell ref="A31:B31"/>
    <mergeCell ref="C31:D31"/>
    <mergeCell ref="E31:F31"/>
    <mergeCell ref="G31:H31"/>
    <mergeCell ref="I31:J31"/>
    <mergeCell ref="K31:L31"/>
    <mergeCell ref="A30:B30"/>
    <mergeCell ref="C30:D30"/>
    <mergeCell ref="E30:F30"/>
    <mergeCell ref="G30:H30"/>
    <mergeCell ref="I30:J30"/>
    <mergeCell ref="K30:L30"/>
    <mergeCell ref="A29:B29"/>
    <mergeCell ref="C29:D29"/>
    <mergeCell ref="E29:F29"/>
    <mergeCell ref="G29:H29"/>
    <mergeCell ref="I29:J29"/>
    <mergeCell ref="K29:L29"/>
    <mergeCell ref="A28:B28"/>
    <mergeCell ref="C28:D28"/>
    <mergeCell ref="E28:F28"/>
    <mergeCell ref="G28:H28"/>
    <mergeCell ref="I28:J28"/>
    <mergeCell ref="K28:L28"/>
    <mergeCell ref="A27:B27"/>
    <mergeCell ref="C27:D27"/>
    <mergeCell ref="E27:F27"/>
    <mergeCell ref="G27:H27"/>
    <mergeCell ref="I27:J27"/>
    <mergeCell ref="K27:L27"/>
    <mergeCell ref="A26:B26"/>
    <mergeCell ref="C26:D26"/>
    <mergeCell ref="E26:F26"/>
    <mergeCell ref="G26:H26"/>
    <mergeCell ref="I26:J26"/>
    <mergeCell ref="K26:L26"/>
    <mergeCell ref="A25:B25"/>
    <mergeCell ref="C25:D25"/>
    <mergeCell ref="E25:F25"/>
    <mergeCell ref="G25:H25"/>
    <mergeCell ref="I25:J25"/>
    <mergeCell ref="K25:L25"/>
    <mergeCell ref="M20:N20"/>
    <mergeCell ref="M21:N21"/>
    <mergeCell ref="A24:B24"/>
    <mergeCell ref="C24:D24"/>
    <mergeCell ref="E24:F24"/>
    <mergeCell ref="G24:H24"/>
    <mergeCell ref="I24:J24"/>
    <mergeCell ref="K24:L24"/>
    <mergeCell ref="M14:N14"/>
    <mergeCell ref="M15:N15"/>
    <mergeCell ref="M16:N16"/>
    <mergeCell ref="M17:N17"/>
    <mergeCell ref="M18:N18"/>
    <mergeCell ref="M19:N19"/>
    <mergeCell ref="A21:H21"/>
    <mergeCell ref="I21:J21"/>
    <mergeCell ref="A16:B16"/>
    <mergeCell ref="C16:D16"/>
    <mergeCell ref="E16:F16"/>
    <mergeCell ref="G16:H16"/>
    <mergeCell ref="I16:J16"/>
    <mergeCell ref="K16:L16"/>
    <mergeCell ref="A15:B15"/>
    <mergeCell ref="C15:D15"/>
    <mergeCell ref="E15:F15"/>
    <mergeCell ref="G15:H15"/>
    <mergeCell ref="A6:N6"/>
    <mergeCell ref="A7:N7"/>
    <mergeCell ref="M8:N8"/>
    <mergeCell ref="M9:N9"/>
    <mergeCell ref="M10:N10"/>
    <mergeCell ref="M11:N11"/>
    <mergeCell ref="M12:N12"/>
    <mergeCell ref="M13:N13"/>
    <mergeCell ref="A20:B20"/>
    <mergeCell ref="C20:D20"/>
    <mergeCell ref="E20:F20"/>
    <mergeCell ref="G20:H20"/>
    <mergeCell ref="I20:J20"/>
    <mergeCell ref="K20:L20"/>
    <mergeCell ref="A19:B19"/>
    <mergeCell ref="C19:D19"/>
    <mergeCell ref="E19:F19"/>
    <mergeCell ref="G19:H19"/>
    <mergeCell ref="I19:J19"/>
    <mergeCell ref="K19:L19"/>
    <mergeCell ref="A18:B18"/>
    <mergeCell ref="C18:D18"/>
    <mergeCell ref="E18:F18"/>
    <mergeCell ref="G18:H18"/>
    <mergeCell ref="I18:J18"/>
    <mergeCell ref="K18:L18"/>
    <mergeCell ref="A17:B17"/>
    <mergeCell ref="C17:D17"/>
    <mergeCell ref="E17:F17"/>
    <mergeCell ref="G17:H17"/>
    <mergeCell ref="I17:J17"/>
    <mergeCell ref="K17:L17"/>
    <mergeCell ref="I10:J10"/>
    <mergeCell ref="K10:L10"/>
    <mergeCell ref="A9:B9"/>
    <mergeCell ref="C9:D9"/>
    <mergeCell ref="E9:F9"/>
    <mergeCell ref="G9:H9"/>
    <mergeCell ref="I9:J9"/>
    <mergeCell ref="K9:L9"/>
    <mergeCell ref="I15:J15"/>
    <mergeCell ref="K15:L15"/>
    <mergeCell ref="A14:B14"/>
    <mergeCell ref="C14:D14"/>
    <mergeCell ref="E14:F14"/>
    <mergeCell ref="G14:H14"/>
    <mergeCell ref="I14:J14"/>
    <mergeCell ref="K14:L14"/>
    <mergeCell ref="A13:B13"/>
    <mergeCell ref="C13:D13"/>
    <mergeCell ref="E13:F13"/>
    <mergeCell ref="G13:H13"/>
    <mergeCell ref="I13:J13"/>
    <mergeCell ref="K13:L13"/>
    <mergeCell ref="A12:B12"/>
    <mergeCell ref="C12:D12"/>
    <mergeCell ref="E12:F12"/>
    <mergeCell ref="G12:H12"/>
    <mergeCell ref="I12:J12"/>
    <mergeCell ref="K12:L12"/>
    <mergeCell ref="A8:B8"/>
    <mergeCell ref="C8:D8"/>
    <mergeCell ref="E8:F8"/>
    <mergeCell ref="G8:H8"/>
    <mergeCell ref="I8:J8"/>
    <mergeCell ref="K8:L8"/>
    <mergeCell ref="A1:L1"/>
    <mergeCell ref="A3:B3"/>
    <mergeCell ref="C3:D3"/>
    <mergeCell ref="E3:F3"/>
    <mergeCell ref="A4:B4"/>
    <mergeCell ref="C4:D4"/>
    <mergeCell ref="E4:F4"/>
    <mergeCell ref="A53:B53"/>
    <mergeCell ref="A54:B54"/>
    <mergeCell ref="A55:B55"/>
    <mergeCell ref="A56:B56"/>
    <mergeCell ref="I53:J53"/>
    <mergeCell ref="I54:J54"/>
    <mergeCell ref="I55:J55"/>
    <mergeCell ref="I56:J56"/>
    <mergeCell ref="K53:L53"/>
    <mergeCell ref="A11:B11"/>
    <mergeCell ref="C11:D11"/>
    <mergeCell ref="E11:F11"/>
    <mergeCell ref="G11:H11"/>
    <mergeCell ref="I11:J11"/>
    <mergeCell ref="K11:L11"/>
    <mergeCell ref="A10:B10"/>
    <mergeCell ref="C10:D10"/>
    <mergeCell ref="E10:F10"/>
    <mergeCell ref="G10:H10"/>
    <mergeCell ref="A57:B57"/>
    <mergeCell ref="A58:B58"/>
    <mergeCell ref="A52:B52"/>
    <mergeCell ref="C52:D52"/>
    <mergeCell ref="E52:F52"/>
    <mergeCell ref="G52:H52"/>
    <mergeCell ref="I52:J52"/>
    <mergeCell ref="K52:L52"/>
    <mergeCell ref="A71:B71"/>
    <mergeCell ref="A72:B72"/>
    <mergeCell ref="A73:B73"/>
    <mergeCell ref="A74:B74"/>
    <mergeCell ref="A75:B75"/>
    <mergeCell ref="A76:B76"/>
    <mergeCell ref="A65:B65"/>
    <mergeCell ref="A66:B66"/>
    <mergeCell ref="A67:B67"/>
    <mergeCell ref="A68:B68"/>
    <mergeCell ref="A69:B69"/>
    <mergeCell ref="A70:B70"/>
    <mergeCell ref="A59:B59"/>
    <mergeCell ref="A60:B60"/>
    <mergeCell ref="A61:B61"/>
    <mergeCell ref="A62:B62"/>
    <mergeCell ref="A63:B63"/>
    <mergeCell ref="A64:B64"/>
    <mergeCell ref="C70:D70"/>
    <mergeCell ref="C69:D69"/>
    <mergeCell ref="C68:D68"/>
    <mergeCell ref="C67:D67"/>
    <mergeCell ref="C66:D66"/>
    <mergeCell ref="C88:D88"/>
    <mergeCell ref="C87:D87"/>
    <mergeCell ref="C86:D86"/>
    <mergeCell ref="C85:D85"/>
    <mergeCell ref="C84:D84"/>
    <mergeCell ref="C83:D83"/>
    <mergeCell ref="A83:B83"/>
    <mergeCell ref="A84:B84"/>
    <mergeCell ref="A85:B85"/>
    <mergeCell ref="A86:B86"/>
    <mergeCell ref="A87:B87"/>
    <mergeCell ref="A88:B88"/>
    <mergeCell ref="A77:B77"/>
    <mergeCell ref="A78:B78"/>
    <mergeCell ref="A79:B79"/>
    <mergeCell ref="A80:B80"/>
    <mergeCell ref="A81:B81"/>
    <mergeCell ref="A82:B82"/>
    <mergeCell ref="C82:D82"/>
    <mergeCell ref="C81:D81"/>
    <mergeCell ref="C80:D80"/>
    <mergeCell ref="C79:D79"/>
    <mergeCell ref="C78:D78"/>
    <mergeCell ref="C77:D77"/>
    <mergeCell ref="E53:F53"/>
    <mergeCell ref="E54:F54"/>
    <mergeCell ref="E55:F55"/>
    <mergeCell ref="E56:F56"/>
    <mergeCell ref="E57:F57"/>
    <mergeCell ref="E58:F58"/>
    <mergeCell ref="C58:D58"/>
    <mergeCell ref="C57:D57"/>
    <mergeCell ref="C56:D56"/>
    <mergeCell ref="C55:D55"/>
    <mergeCell ref="C54:D54"/>
    <mergeCell ref="C53:D53"/>
    <mergeCell ref="C64:D64"/>
    <mergeCell ref="C63:D63"/>
    <mergeCell ref="C62:D62"/>
    <mergeCell ref="C61:D61"/>
    <mergeCell ref="C60:D60"/>
    <mergeCell ref="C59:D59"/>
    <mergeCell ref="E71:F71"/>
    <mergeCell ref="E65:F65"/>
    <mergeCell ref="E66:F66"/>
    <mergeCell ref="E67:F67"/>
    <mergeCell ref="E68:F68"/>
    <mergeCell ref="E69:F69"/>
    <mergeCell ref="E70:F70"/>
    <mergeCell ref="E59:F59"/>
    <mergeCell ref="E60:F60"/>
    <mergeCell ref="E61:F61"/>
    <mergeCell ref="E62:F62"/>
    <mergeCell ref="E63:F63"/>
    <mergeCell ref="E64:F64"/>
    <mergeCell ref="C65:D65"/>
    <mergeCell ref="C76:D76"/>
    <mergeCell ref="C75:D75"/>
    <mergeCell ref="C74:D74"/>
    <mergeCell ref="C73:D73"/>
    <mergeCell ref="C72:D72"/>
    <mergeCell ref="C71:D71"/>
    <mergeCell ref="E83:F83"/>
    <mergeCell ref="E84:F84"/>
    <mergeCell ref="E85:F85"/>
    <mergeCell ref="E86:F86"/>
    <mergeCell ref="E87:F87"/>
    <mergeCell ref="E88:F88"/>
    <mergeCell ref="E77:F77"/>
    <mergeCell ref="E78:F78"/>
    <mergeCell ref="E79:F79"/>
    <mergeCell ref="E80:F80"/>
    <mergeCell ref="E81:F81"/>
    <mergeCell ref="E82:F82"/>
    <mergeCell ref="E72:F72"/>
    <mergeCell ref="E73:F73"/>
    <mergeCell ref="E74:F74"/>
    <mergeCell ref="E75:F75"/>
    <mergeCell ref="E76:F76"/>
    <mergeCell ref="G76:H76"/>
    <mergeCell ref="G75:H75"/>
    <mergeCell ref="G74:H74"/>
    <mergeCell ref="G73:H73"/>
    <mergeCell ref="G72:H72"/>
    <mergeCell ref="G71:H71"/>
    <mergeCell ref="G82:H82"/>
    <mergeCell ref="G81:H81"/>
    <mergeCell ref="G80:H80"/>
    <mergeCell ref="G79:H79"/>
    <mergeCell ref="G78:H78"/>
    <mergeCell ref="G77:H77"/>
    <mergeCell ref="G88:H88"/>
    <mergeCell ref="G87:H87"/>
    <mergeCell ref="G86:H86"/>
    <mergeCell ref="G85:H85"/>
    <mergeCell ref="G84:H84"/>
    <mergeCell ref="G83:H83"/>
    <mergeCell ref="I57:J57"/>
    <mergeCell ref="I58:J58"/>
    <mergeCell ref="G58:H58"/>
    <mergeCell ref="G57:H57"/>
    <mergeCell ref="G56:H56"/>
    <mergeCell ref="G55:H55"/>
    <mergeCell ref="G54:H54"/>
    <mergeCell ref="G53:H53"/>
    <mergeCell ref="G64:H64"/>
    <mergeCell ref="G63:H63"/>
    <mergeCell ref="G62:H62"/>
    <mergeCell ref="G61:H61"/>
    <mergeCell ref="G60:H60"/>
    <mergeCell ref="G59:H59"/>
    <mergeCell ref="I71:J71"/>
    <mergeCell ref="I72:J72"/>
    <mergeCell ref="I73:J73"/>
    <mergeCell ref="G70:H70"/>
    <mergeCell ref="G69:H69"/>
    <mergeCell ref="G68:H68"/>
    <mergeCell ref="G67:H67"/>
    <mergeCell ref="G66:H66"/>
    <mergeCell ref="G65:H65"/>
    <mergeCell ref="I65:J65"/>
    <mergeCell ref="I66:J66"/>
    <mergeCell ref="I67:J67"/>
    <mergeCell ref="I68:J68"/>
    <mergeCell ref="I69:J69"/>
    <mergeCell ref="I70:J70"/>
    <mergeCell ref="I59:J59"/>
    <mergeCell ref="I60:J60"/>
    <mergeCell ref="I61:J61"/>
    <mergeCell ref="I62:J62"/>
    <mergeCell ref="I63:J63"/>
    <mergeCell ref="I64:J64"/>
    <mergeCell ref="I89:J89"/>
    <mergeCell ref="K88:L88"/>
    <mergeCell ref="K87:L87"/>
    <mergeCell ref="K86:L86"/>
    <mergeCell ref="K85:L85"/>
    <mergeCell ref="K84:L84"/>
    <mergeCell ref="I83:J83"/>
    <mergeCell ref="I84:J84"/>
    <mergeCell ref="I85:J85"/>
    <mergeCell ref="I86:J86"/>
    <mergeCell ref="I87:J87"/>
    <mergeCell ref="I88:J88"/>
    <mergeCell ref="I77:J77"/>
    <mergeCell ref="I78:J78"/>
    <mergeCell ref="I79:J79"/>
    <mergeCell ref="I80:J80"/>
    <mergeCell ref="I81:J81"/>
    <mergeCell ref="I82:J82"/>
    <mergeCell ref="K71:L71"/>
    <mergeCell ref="K70:L70"/>
    <mergeCell ref="K69:L69"/>
    <mergeCell ref="K68:L68"/>
    <mergeCell ref="K67:L67"/>
    <mergeCell ref="K66:L66"/>
    <mergeCell ref="K77:L77"/>
    <mergeCell ref="K76:L76"/>
    <mergeCell ref="K75:L75"/>
    <mergeCell ref="K74:L74"/>
    <mergeCell ref="K73:L73"/>
    <mergeCell ref="K72:L72"/>
    <mergeCell ref="K83:L83"/>
    <mergeCell ref="K82:L82"/>
    <mergeCell ref="K81:L81"/>
    <mergeCell ref="K80:L80"/>
    <mergeCell ref="K79:L79"/>
    <mergeCell ref="K78:L78"/>
    <mergeCell ref="I74:J74"/>
    <mergeCell ref="I75:J75"/>
    <mergeCell ref="I76:J76"/>
    <mergeCell ref="K59:L59"/>
    <mergeCell ref="K58:L58"/>
    <mergeCell ref="K57:L57"/>
    <mergeCell ref="K56:L56"/>
    <mergeCell ref="K55:L55"/>
    <mergeCell ref="K54:L54"/>
    <mergeCell ref="K65:L65"/>
    <mergeCell ref="K64:L64"/>
    <mergeCell ref="K63:L63"/>
    <mergeCell ref="K62:L62"/>
    <mergeCell ref="K61:L61"/>
    <mergeCell ref="K60:L60"/>
    <mergeCell ref="G89:H89"/>
    <mergeCell ref="A89:F89"/>
    <mergeCell ref="A51:N51"/>
    <mergeCell ref="M52:N52"/>
    <mergeCell ref="M53:N53"/>
    <mergeCell ref="M54:N54"/>
    <mergeCell ref="M55:N55"/>
    <mergeCell ref="M56:N56"/>
    <mergeCell ref="M57:N57"/>
    <mergeCell ref="M58:N58"/>
    <mergeCell ref="M59:N59"/>
    <mergeCell ref="M60:N60"/>
    <mergeCell ref="M61:N61"/>
    <mergeCell ref="M62:N62"/>
    <mergeCell ref="M63:N63"/>
    <mergeCell ref="M64:N64"/>
    <mergeCell ref="M65:N65"/>
    <mergeCell ref="M66:N66"/>
    <mergeCell ref="M67:N67"/>
    <mergeCell ref="M68:N68"/>
    <mergeCell ref="M86:N86"/>
    <mergeCell ref="M87:N87"/>
    <mergeCell ref="M88:N88"/>
    <mergeCell ref="M89:N89"/>
    <mergeCell ref="M69:N69"/>
    <mergeCell ref="M70:N70"/>
    <mergeCell ref="M71:N71"/>
    <mergeCell ref="M72:N72"/>
    <mergeCell ref="M73:N73"/>
    <mergeCell ref="M74:N74"/>
    <mergeCell ref="M75:N75"/>
    <mergeCell ref="M76:N76"/>
    <mergeCell ref="M77:N77"/>
    <mergeCell ref="M78:N78"/>
    <mergeCell ref="M79:N79"/>
    <mergeCell ref="M80:N80"/>
    <mergeCell ref="M81:N81"/>
    <mergeCell ref="M82:N82"/>
    <mergeCell ref="M83:N83"/>
    <mergeCell ref="M84:N84"/>
    <mergeCell ref="M85:N8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G281"/>
  <sheetViews>
    <sheetView showGridLines="0" workbookViewId="0">
      <selection activeCell="M1" sqref="M1:AB4"/>
    </sheetView>
  </sheetViews>
  <sheetFormatPr baseColWidth="10" defaultRowHeight="15" x14ac:dyDescent="0.25"/>
  <sheetData>
    <row r="1" spans="1:59" ht="19.5" x14ac:dyDescent="0.35">
      <c r="A1" s="25" t="s">
        <v>41</v>
      </c>
      <c r="B1" s="25"/>
      <c r="C1" s="25"/>
      <c r="D1" s="25"/>
      <c r="E1" s="25"/>
      <c r="F1" s="25"/>
      <c r="G1" s="25"/>
      <c r="H1" s="25"/>
      <c r="I1" s="25"/>
      <c r="J1" s="25"/>
      <c r="K1" s="25"/>
      <c r="L1" s="25"/>
    </row>
    <row r="3" spans="1:59" x14ac:dyDescent="0.25">
      <c r="A3" s="23" t="s">
        <v>17</v>
      </c>
      <c r="B3" s="23"/>
      <c r="C3" s="23" t="s">
        <v>25</v>
      </c>
      <c r="D3" s="23"/>
      <c r="E3" s="23" t="s">
        <v>26</v>
      </c>
      <c r="F3" s="23"/>
      <c r="G3" s="3"/>
      <c r="H3" s="3"/>
      <c r="I3" s="3"/>
      <c r="J3" s="3"/>
      <c r="K3" s="3"/>
      <c r="L3" s="3"/>
      <c r="M3" s="3"/>
      <c r="N3" s="3"/>
      <c r="O3" s="3"/>
      <c r="Y3" s="3"/>
      <c r="Z3" s="3"/>
      <c r="AA3" s="3"/>
      <c r="AB3" s="3"/>
    </row>
    <row r="4" spans="1:59" x14ac:dyDescent="0.25">
      <c r="A4" s="29">
        <f>Datos!E9</f>
        <v>0</v>
      </c>
      <c r="B4" s="29"/>
      <c r="C4" s="29">
        <f>Datos!C9-Datos!E9</f>
        <v>799.99</v>
      </c>
      <c r="D4" s="29"/>
      <c r="E4" s="30">
        <f>Datos!H9*(30/360)</f>
        <v>2.4999999999999998E-2</v>
      </c>
      <c r="F4" s="30"/>
      <c r="G4" s="3"/>
      <c r="H4" s="3"/>
      <c r="I4" s="3"/>
      <c r="J4" s="3"/>
      <c r="K4" s="3"/>
      <c r="L4" s="3"/>
      <c r="M4" s="3"/>
      <c r="N4" s="3"/>
      <c r="O4" s="3"/>
      <c r="P4" s="3"/>
      <c r="Q4" s="3"/>
      <c r="R4" s="3"/>
      <c r="S4" s="3"/>
      <c r="T4" s="3"/>
      <c r="U4" s="3"/>
      <c r="V4" s="3"/>
      <c r="W4" s="3"/>
      <c r="X4" s="3"/>
      <c r="Y4" s="3"/>
      <c r="Z4" s="3"/>
      <c r="AA4" s="3"/>
      <c r="AB4" s="3"/>
    </row>
    <row r="6" spans="1:59" ht="15.75" customHeight="1" x14ac:dyDescent="0.3">
      <c r="A6" s="26" t="s">
        <v>46</v>
      </c>
      <c r="B6" s="26"/>
      <c r="C6" s="26"/>
      <c r="D6" s="26"/>
      <c r="E6" s="26"/>
      <c r="F6" s="26"/>
      <c r="G6" s="26"/>
      <c r="H6" s="26"/>
      <c r="I6" s="26"/>
      <c r="J6" s="26"/>
      <c r="K6" s="26"/>
      <c r="L6" s="26"/>
      <c r="M6" s="26"/>
      <c r="N6" s="26"/>
      <c r="P6" s="36" t="s">
        <v>45</v>
      </c>
      <c r="Q6" s="36"/>
      <c r="R6" s="36"/>
      <c r="S6" s="36"/>
      <c r="T6" s="36"/>
      <c r="U6" s="36"/>
      <c r="V6" s="36"/>
      <c r="W6" s="36"/>
      <c r="X6" s="36"/>
      <c r="Y6" s="36"/>
      <c r="Z6" s="36"/>
      <c r="AA6" s="36"/>
      <c r="AB6" s="36"/>
      <c r="AC6" s="36"/>
      <c r="AE6" s="44" t="s">
        <v>27</v>
      </c>
      <c r="AF6" s="44"/>
      <c r="AG6" s="44"/>
      <c r="AH6" s="44"/>
      <c r="AI6" s="44"/>
      <c r="AJ6" s="44"/>
      <c r="AK6" s="44"/>
      <c r="AL6" s="44"/>
      <c r="AM6" s="44"/>
      <c r="AN6" s="44"/>
      <c r="AO6" s="44"/>
      <c r="AP6" s="44"/>
      <c r="AQ6" s="44"/>
      <c r="AR6" s="44"/>
      <c r="AT6" s="53" t="s">
        <v>47</v>
      </c>
      <c r="AU6" s="53"/>
      <c r="AV6" s="53"/>
      <c r="AW6" s="53"/>
      <c r="AX6" s="53"/>
      <c r="AY6" s="53"/>
      <c r="AZ6" s="53"/>
      <c r="BA6" s="53"/>
      <c r="BB6" s="53"/>
      <c r="BC6" s="53"/>
      <c r="BD6" s="53"/>
      <c r="BE6" s="53"/>
      <c r="BF6" s="53"/>
      <c r="BG6" s="53"/>
    </row>
    <row r="7" spans="1:59" x14ac:dyDescent="0.25">
      <c r="A7" s="27" t="s">
        <v>28</v>
      </c>
      <c r="B7" s="27"/>
      <c r="C7" s="27"/>
      <c r="D7" s="27"/>
      <c r="E7" s="27"/>
      <c r="F7" s="27"/>
      <c r="G7" s="27"/>
      <c r="H7" s="27"/>
      <c r="I7" s="27"/>
      <c r="J7" s="27"/>
      <c r="K7" s="27"/>
      <c r="L7" s="27"/>
      <c r="M7" s="27"/>
      <c r="N7" s="27"/>
      <c r="P7" s="37" t="s">
        <v>28</v>
      </c>
      <c r="Q7" s="37"/>
      <c r="R7" s="37"/>
      <c r="S7" s="37"/>
      <c r="T7" s="37"/>
      <c r="U7" s="37"/>
      <c r="V7" s="37"/>
      <c r="W7" s="37"/>
      <c r="X7" s="37"/>
      <c r="Y7" s="37"/>
      <c r="Z7" s="37"/>
      <c r="AA7" s="37"/>
      <c r="AB7" s="37"/>
      <c r="AC7" s="37"/>
      <c r="AE7" s="45" t="s">
        <v>28</v>
      </c>
      <c r="AF7" s="45"/>
      <c r="AG7" s="45"/>
      <c r="AH7" s="45"/>
      <c r="AI7" s="45"/>
      <c r="AJ7" s="45"/>
      <c r="AK7" s="45"/>
      <c r="AL7" s="45"/>
      <c r="AM7" s="45"/>
      <c r="AN7" s="45"/>
      <c r="AO7" s="45"/>
      <c r="AP7" s="45"/>
      <c r="AQ7" s="45"/>
      <c r="AR7" s="45"/>
      <c r="AT7" s="54" t="s">
        <v>28</v>
      </c>
      <c r="AU7" s="54"/>
      <c r="AV7" s="54"/>
      <c r="AW7" s="54"/>
      <c r="AX7" s="54"/>
      <c r="AY7" s="54"/>
      <c r="AZ7" s="54"/>
      <c r="BA7" s="54"/>
      <c r="BB7" s="54"/>
      <c r="BC7" s="54"/>
      <c r="BD7" s="54"/>
      <c r="BE7" s="54"/>
      <c r="BF7" s="54"/>
      <c r="BG7" s="54"/>
    </row>
    <row r="8" spans="1:59" x14ac:dyDescent="0.25">
      <c r="A8" s="28" t="s">
        <v>29</v>
      </c>
      <c r="B8" s="28"/>
      <c r="C8" s="28" t="s">
        <v>30</v>
      </c>
      <c r="D8" s="28"/>
      <c r="E8" s="28" t="s">
        <v>31</v>
      </c>
      <c r="F8" s="28"/>
      <c r="G8" s="28" t="s">
        <v>32</v>
      </c>
      <c r="H8" s="28"/>
      <c r="I8" s="28" t="s">
        <v>33</v>
      </c>
      <c r="J8" s="28"/>
      <c r="K8" s="28" t="s">
        <v>34</v>
      </c>
      <c r="L8" s="28"/>
      <c r="M8" s="28" t="s">
        <v>58</v>
      </c>
      <c r="N8" s="28"/>
      <c r="P8" s="38" t="s">
        <v>29</v>
      </c>
      <c r="Q8" s="38"/>
      <c r="R8" s="38" t="s">
        <v>30</v>
      </c>
      <c r="S8" s="38"/>
      <c r="T8" s="38" t="s">
        <v>31</v>
      </c>
      <c r="U8" s="38"/>
      <c r="V8" s="38" t="s">
        <v>32</v>
      </c>
      <c r="W8" s="38"/>
      <c r="X8" s="38" t="s">
        <v>33</v>
      </c>
      <c r="Y8" s="38"/>
      <c r="Z8" s="38" t="s">
        <v>34</v>
      </c>
      <c r="AA8" s="38"/>
      <c r="AB8" s="38" t="s">
        <v>58</v>
      </c>
      <c r="AC8" s="38"/>
      <c r="AE8" s="46" t="s">
        <v>29</v>
      </c>
      <c r="AF8" s="46"/>
      <c r="AG8" s="46" t="s">
        <v>30</v>
      </c>
      <c r="AH8" s="46"/>
      <c r="AI8" s="46" t="s">
        <v>31</v>
      </c>
      <c r="AJ8" s="46"/>
      <c r="AK8" s="46" t="s">
        <v>32</v>
      </c>
      <c r="AL8" s="46"/>
      <c r="AM8" s="46" t="s">
        <v>33</v>
      </c>
      <c r="AN8" s="46"/>
      <c r="AO8" s="46" t="s">
        <v>34</v>
      </c>
      <c r="AP8" s="46"/>
      <c r="AQ8" s="46" t="s">
        <v>58</v>
      </c>
      <c r="AR8" s="46"/>
      <c r="AT8" s="55" t="s">
        <v>29</v>
      </c>
      <c r="AU8" s="55"/>
      <c r="AV8" s="55" t="s">
        <v>30</v>
      </c>
      <c r="AW8" s="55"/>
      <c r="AX8" s="55" t="s">
        <v>31</v>
      </c>
      <c r="AY8" s="55"/>
      <c r="AZ8" s="55" t="s">
        <v>32</v>
      </c>
      <c r="BA8" s="55"/>
      <c r="BB8" s="55" t="s">
        <v>33</v>
      </c>
      <c r="BC8" s="55"/>
      <c r="BD8" s="55" t="s">
        <v>34</v>
      </c>
      <c r="BE8" s="55"/>
      <c r="BF8" s="55" t="s">
        <v>58</v>
      </c>
      <c r="BG8" s="55"/>
    </row>
    <row r="9" spans="1:59" x14ac:dyDescent="0.25">
      <c r="A9" s="27">
        <v>1</v>
      </c>
      <c r="B9" s="27"/>
      <c r="C9" s="31">
        <f>C4-M9</f>
        <v>799.99</v>
      </c>
      <c r="D9" s="31"/>
      <c r="E9" s="31">
        <f>C4/12</f>
        <v>66.665833333333339</v>
      </c>
      <c r="F9" s="31"/>
      <c r="G9" s="31">
        <f>C9*E4</f>
        <v>19.999749999999999</v>
      </c>
      <c r="H9" s="31"/>
      <c r="I9" s="31">
        <f t="shared" ref="I9:I20" si="0">E9+G9</f>
        <v>86.665583333333331</v>
      </c>
      <c r="J9" s="31"/>
      <c r="K9" s="31">
        <f t="shared" ref="K9:K20" si="1">C9-E9</f>
        <v>733.32416666666666</v>
      </c>
      <c r="L9" s="31"/>
      <c r="M9" s="31">
        <f>0</f>
        <v>0</v>
      </c>
      <c r="N9" s="31"/>
      <c r="P9" s="37">
        <v>1</v>
      </c>
      <c r="Q9" s="37"/>
      <c r="R9" s="39">
        <f>C4-AB9</f>
        <v>799.99</v>
      </c>
      <c r="S9" s="39"/>
      <c r="T9" s="39">
        <v>0</v>
      </c>
      <c r="U9" s="39"/>
      <c r="V9" s="39">
        <f>R9*$E$4</f>
        <v>19.999749999999999</v>
      </c>
      <c r="W9" s="39"/>
      <c r="X9" s="39">
        <f t="shared" ref="X9:X20" si="2">T9+V9</f>
        <v>19.999749999999999</v>
      </c>
      <c r="Y9" s="39"/>
      <c r="Z9" s="39">
        <f t="shared" ref="Z9:Z20" si="3">R9-T9</f>
        <v>799.99</v>
      </c>
      <c r="AA9" s="39"/>
      <c r="AB9" s="39">
        <f>0</f>
        <v>0</v>
      </c>
      <c r="AC9" s="39"/>
      <c r="AE9" s="45">
        <v>1</v>
      </c>
      <c r="AF9" s="45"/>
      <c r="AG9" s="47">
        <f>C4-AQ9</f>
        <v>799.99</v>
      </c>
      <c r="AH9" s="47"/>
      <c r="AI9" s="47">
        <f>AM9-AK9</f>
        <v>48.332729166666674</v>
      </c>
      <c r="AJ9" s="47"/>
      <c r="AK9" s="47">
        <f>AG9*$E$4</f>
        <v>19.999749999999999</v>
      </c>
      <c r="AL9" s="47"/>
      <c r="AM9" s="47">
        <f>($AG$9/12)*((1+$E$4)^AE9)</f>
        <v>68.332479166666673</v>
      </c>
      <c r="AN9" s="47"/>
      <c r="AO9" s="47">
        <f t="shared" ref="AO9:AO20" si="4">AG9-AI9</f>
        <v>751.65727083333331</v>
      </c>
      <c r="AP9" s="47"/>
      <c r="AQ9" s="47">
        <f>0</f>
        <v>0</v>
      </c>
      <c r="AR9" s="47"/>
      <c r="AT9" s="54">
        <v>1</v>
      </c>
      <c r="AU9" s="54"/>
      <c r="AV9" s="56">
        <f>C4-BF9</f>
        <v>799.99</v>
      </c>
      <c r="AW9" s="56"/>
      <c r="AX9" s="56">
        <f>BB9-AZ9</f>
        <v>57.988976719400632</v>
      </c>
      <c r="AY9" s="56"/>
      <c r="AZ9" s="56">
        <f>AV9*$E$4</f>
        <v>19.999749999999999</v>
      </c>
      <c r="BA9" s="56"/>
      <c r="BB9" s="56">
        <f>$AV$9*($E$4/(1-((1+$E$4)^(-12))))</f>
        <v>77.988726719400631</v>
      </c>
      <c r="BC9" s="56"/>
      <c r="BD9" s="56">
        <f t="shared" ref="BD9:BD20" si="5">AV9-AX9</f>
        <v>742.00102328059938</v>
      </c>
      <c r="BE9" s="56"/>
      <c r="BF9" s="56">
        <f>0</f>
        <v>0</v>
      </c>
      <c r="BG9" s="56"/>
    </row>
    <row r="10" spans="1:59" x14ac:dyDescent="0.25">
      <c r="A10" s="28">
        <v>2</v>
      </c>
      <c r="B10" s="28"/>
      <c r="C10" s="32">
        <f>K9-M10</f>
        <v>733.32416666666666</v>
      </c>
      <c r="D10" s="32"/>
      <c r="E10" s="32">
        <f>C4/12</f>
        <v>66.665833333333339</v>
      </c>
      <c r="F10" s="32"/>
      <c r="G10" s="32">
        <f>C10*E4</f>
        <v>18.333104166666665</v>
      </c>
      <c r="H10" s="32"/>
      <c r="I10" s="32">
        <f t="shared" si="0"/>
        <v>84.998937500000011</v>
      </c>
      <c r="J10" s="32"/>
      <c r="K10" s="32">
        <f t="shared" si="1"/>
        <v>666.6583333333333</v>
      </c>
      <c r="L10" s="32"/>
      <c r="M10" s="32">
        <f>0</f>
        <v>0</v>
      </c>
      <c r="N10" s="32"/>
      <c r="P10" s="38">
        <v>2</v>
      </c>
      <c r="Q10" s="38"/>
      <c r="R10" s="40">
        <f>Z9-AB10</f>
        <v>799.99</v>
      </c>
      <c r="S10" s="40"/>
      <c r="T10" s="40">
        <v>0</v>
      </c>
      <c r="U10" s="40"/>
      <c r="V10" s="40">
        <f t="shared" ref="V10:V20" si="6">R10*$E$4</f>
        <v>19.999749999999999</v>
      </c>
      <c r="W10" s="40"/>
      <c r="X10" s="40">
        <f t="shared" si="2"/>
        <v>19.999749999999999</v>
      </c>
      <c r="Y10" s="40"/>
      <c r="Z10" s="40">
        <f t="shared" si="3"/>
        <v>799.99</v>
      </c>
      <c r="AA10" s="40"/>
      <c r="AB10" s="40">
        <f>0</f>
        <v>0</v>
      </c>
      <c r="AC10" s="40"/>
      <c r="AE10" s="46">
        <v>2</v>
      </c>
      <c r="AF10" s="46"/>
      <c r="AG10" s="48">
        <f>AO9-AQ10</f>
        <v>751.65727083333331</v>
      </c>
      <c r="AH10" s="48"/>
      <c r="AI10" s="48">
        <f t="shared" ref="AI10:AI20" si="7">AM10-AK10</f>
        <v>51.249359375000012</v>
      </c>
      <c r="AJ10" s="48"/>
      <c r="AK10" s="48">
        <f t="shared" ref="AK10:AK20" si="8">AG10*$E$4</f>
        <v>18.791431770833331</v>
      </c>
      <c r="AL10" s="48"/>
      <c r="AM10" s="48">
        <f t="shared" ref="AM10:AM20" si="9">($AG$9/12)*((1+$E$4)^AE10)</f>
        <v>70.040791145833339</v>
      </c>
      <c r="AN10" s="48"/>
      <c r="AO10" s="48">
        <f t="shared" si="4"/>
        <v>700.40791145833327</v>
      </c>
      <c r="AP10" s="48"/>
      <c r="AQ10" s="48">
        <f>0</f>
        <v>0</v>
      </c>
      <c r="AR10" s="48"/>
      <c r="AT10" s="55">
        <v>2</v>
      </c>
      <c r="AU10" s="55"/>
      <c r="AV10" s="57">
        <f t="shared" ref="AV10:AV20" si="10">BD9</f>
        <v>742.00102328059938</v>
      </c>
      <c r="AW10" s="57"/>
      <c r="AX10" s="57">
        <f t="shared" ref="AX10:AX20" si="11">BB10-AZ10</f>
        <v>59.43870113738565</v>
      </c>
      <c r="AY10" s="57"/>
      <c r="AZ10" s="57">
        <f t="shared" ref="AZ10:AZ20" si="12">AV10*$E$4</f>
        <v>18.550025582014982</v>
      </c>
      <c r="BA10" s="57"/>
      <c r="BB10" s="57">
        <f t="shared" ref="BB10:BB20" si="13">$AV$9*($E$4/(1-((1+$E$4)^(-12))))</f>
        <v>77.988726719400631</v>
      </c>
      <c r="BC10" s="57"/>
      <c r="BD10" s="57">
        <f t="shared" si="5"/>
        <v>682.56232214321369</v>
      </c>
      <c r="BE10" s="57"/>
      <c r="BF10" s="57">
        <f>0</f>
        <v>0</v>
      </c>
      <c r="BG10" s="57"/>
    </row>
    <row r="11" spans="1:59" x14ac:dyDescent="0.25">
      <c r="A11" s="27">
        <v>3</v>
      </c>
      <c r="B11" s="27"/>
      <c r="C11" s="31">
        <f t="shared" ref="C11:C20" si="14">K10-M11</f>
        <v>666.6583333333333</v>
      </c>
      <c r="D11" s="31"/>
      <c r="E11" s="31">
        <f>E9</f>
        <v>66.665833333333339</v>
      </c>
      <c r="F11" s="31"/>
      <c r="G11" s="31">
        <f>C11*E4</f>
        <v>16.666458333333331</v>
      </c>
      <c r="H11" s="31"/>
      <c r="I11" s="31">
        <f t="shared" si="0"/>
        <v>83.332291666666663</v>
      </c>
      <c r="J11" s="31"/>
      <c r="K11" s="31">
        <f t="shared" si="1"/>
        <v>599.99249999999995</v>
      </c>
      <c r="L11" s="31"/>
      <c r="M11" s="31">
        <f>0</f>
        <v>0</v>
      </c>
      <c r="N11" s="31"/>
      <c r="P11" s="37">
        <v>3</v>
      </c>
      <c r="Q11" s="37"/>
      <c r="R11" s="39">
        <f t="shared" ref="R11:R20" si="15">Z10-AB11</f>
        <v>799.99</v>
      </c>
      <c r="S11" s="39"/>
      <c r="T11" s="39">
        <v>0</v>
      </c>
      <c r="U11" s="39"/>
      <c r="V11" s="39">
        <f t="shared" si="6"/>
        <v>19.999749999999999</v>
      </c>
      <c r="W11" s="39"/>
      <c r="X11" s="39">
        <f t="shared" si="2"/>
        <v>19.999749999999999</v>
      </c>
      <c r="Y11" s="39"/>
      <c r="Z11" s="39">
        <f t="shared" si="3"/>
        <v>799.99</v>
      </c>
      <c r="AA11" s="39"/>
      <c r="AB11" s="39">
        <f>0</f>
        <v>0</v>
      </c>
      <c r="AC11" s="39"/>
      <c r="AE11" s="45">
        <v>3</v>
      </c>
      <c r="AF11" s="45"/>
      <c r="AG11" s="47">
        <f t="shared" ref="AG11:AG20" si="16">AO10-AQ11</f>
        <v>700.40791145833327</v>
      </c>
      <c r="AH11" s="47"/>
      <c r="AI11" s="47">
        <f t="shared" si="7"/>
        <v>54.28161313802083</v>
      </c>
      <c r="AJ11" s="47"/>
      <c r="AK11" s="47">
        <f t="shared" si="8"/>
        <v>17.510197786458331</v>
      </c>
      <c r="AL11" s="47"/>
      <c r="AM11" s="47">
        <f t="shared" si="9"/>
        <v>71.791810924479165</v>
      </c>
      <c r="AN11" s="47"/>
      <c r="AO11" s="47">
        <f t="shared" si="4"/>
        <v>646.12629832031246</v>
      </c>
      <c r="AP11" s="47"/>
      <c r="AQ11" s="47">
        <f>0</f>
        <v>0</v>
      </c>
      <c r="AR11" s="47"/>
      <c r="AT11" s="54">
        <v>3</v>
      </c>
      <c r="AU11" s="54"/>
      <c r="AV11" s="56">
        <f t="shared" si="10"/>
        <v>682.56232214321369</v>
      </c>
      <c r="AW11" s="56"/>
      <c r="AX11" s="56">
        <f t="shared" si="11"/>
        <v>60.924668665820292</v>
      </c>
      <c r="AY11" s="56"/>
      <c r="AZ11" s="56">
        <f t="shared" si="12"/>
        <v>17.064058053580339</v>
      </c>
      <c r="BA11" s="56"/>
      <c r="BB11" s="56">
        <f t="shared" si="13"/>
        <v>77.988726719400631</v>
      </c>
      <c r="BC11" s="56"/>
      <c r="BD11" s="56">
        <f t="shared" si="5"/>
        <v>621.63765347739343</v>
      </c>
      <c r="BE11" s="56"/>
      <c r="BF11" s="56">
        <f>0</f>
        <v>0</v>
      </c>
      <c r="BG11" s="56"/>
    </row>
    <row r="12" spans="1:59" x14ac:dyDescent="0.25">
      <c r="A12" s="28">
        <v>4</v>
      </c>
      <c r="B12" s="28"/>
      <c r="C12" s="32">
        <f t="shared" si="14"/>
        <v>599.99249999999995</v>
      </c>
      <c r="D12" s="32"/>
      <c r="E12" s="32">
        <f>E9</f>
        <v>66.665833333333339</v>
      </c>
      <c r="F12" s="32"/>
      <c r="G12" s="32">
        <f>C12*E4</f>
        <v>14.999812499999997</v>
      </c>
      <c r="H12" s="32"/>
      <c r="I12" s="32">
        <f t="shared" si="0"/>
        <v>81.665645833333343</v>
      </c>
      <c r="J12" s="32"/>
      <c r="K12" s="32">
        <f t="shared" si="1"/>
        <v>533.3266666666666</v>
      </c>
      <c r="L12" s="32"/>
      <c r="M12" s="32">
        <f>0</f>
        <v>0</v>
      </c>
      <c r="N12" s="32"/>
      <c r="P12" s="38">
        <v>4</v>
      </c>
      <c r="Q12" s="38"/>
      <c r="R12" s="40">
        <f t="shared" si="15"/>
        <v>799.99</v>
      </c>
      <c r="S12" s="40"/>
      <c r="T12" s="40">
        <v>0</v>
      </c>
      <c r="U12" s="40"/>
      <c r="V12" s="40">
        <f t="shared" si="6"/>
        <v>19.999749999999999</v>
      </c>
      <c r="W12" s="40"/>
      <c r="X12" s="40">
        <f t="shared" si="2"/>
        <v>19.999749999999999</v>
      </c>
      <c r="Y12" s="40"/>
      <c r="Z12" s="40">
        <f t="shared" si="3"/>
        <v>799.99</v>
      </c>
      <c r="AA12" s="40"/>
      <c r="AB12" s="40">
        <f>0</f>
        <v>0</v>
      </c>
      <c r="AC12" s="40"/>
      <c r="AE12" s="46">
        <v>4</v>
      </c>
      <c r="AF12" s="46"/>
      <c r="AG12" s="48">
        <f t="shared" si="16"/>
        <v>646.12629832031246</v>
      </c>
      <c r="AH12" s="48"/>
      <c r="AI12" s="48">
        <f t="shared" si="7"/>
        <v>57.433448739583326</v>
      </c>
      <c r="AJ12" s="48"/>
      <c r="AK12" s="48">
        <f t="shared" si="8"/>
        <v>16.153157458007811</v>
      </c>
      <c r="AL12" s="48"/>
      <c r="AM12" s="48">
        <f t="shared" si="9"/>
        <v>73.586606197591138</v>
      </c>
      <c r="AN12" s="48"/>
      <c r="AO12" s="48">
        <f t="shared" si="4"/>
        <v>588.6928495807291</v>
      </c>
      <c r="AP12" s="48"/>
      <c r="AQ12" s="48">
        <f>0</f>
        <v>0</v>
      </c>
      <c r="AR12" s="48"/>
      <c r="AT12" s="55">
        <v>4</v>
      </c>
      <c r="AU12" s="55"/>
      <c r="AV12" s="57">
        <f t="shared" si="10"/>
        <v>621.63765347739343</v>
      </c>
      <c r="AW12" s="57"/>
      <c r="AX12" s="57">
        <f t="shared" si="11"/>
        <v>62.447785382465796</v>
      </c>
      <c r="AY12" s="57"/>
      <c r="AZ12" s="57">
        <f t="shared" si="12"/>
        <v>15.540941336934834</v>
      </c>
      <c r="BA12" s="57"/>
      <c r="BB12" s="57">
        <f t="shared" si="13"/>
        <v>77.988726719400631</v>
      </c>
      <c r="BC12" s="57"/>
      <c r="BD12" s="57">
        <f t="shared" si="5"/>
        <v>559.18986809492765</v>
      </c>
      <c r="BE12" s="57"/>
      <c r="BF12" s="57">
        <f>0</f>
        <v>0</v>
      </c>
      <c r="BG12" s="57"/>
    </row>
    <row r="13" spans="1:59" x14ac:dyDescent="0.25">
      <c r="A13" s="27">
        <v>5</v>
      </c>
      <c r="B13" s="27"/>
      <c r="C13" s="31">
        <f t="shared" si="14"/>
        <v>533.3266666666666</v>
      </c>
      <c r="D13" s="31"/>
      <c r="E13" s="31">
        <f>E9</f>
        <v>66.665833333333339</v>
      </c>
      <c r="F13" s="31"/>
      <c r="G13" s="31">
        <f>C13*E4</f>
        <v>13.333166666666664</v>
      </c>
      <c r="H13" s="31"/>
      <c r="I13" s="31">
        <f t="shared" si="0"/>
        <v>79.998999999999995</v>
      </c>
      <c r="J13" s="31"/>
      <c r="K13" s="31">
        <f t="shared" si="1"/>
        <v>466.66083333333324</v>
      </c>
      <c r="L13" s="31"/>
      <c r="M13" s="31">
        <f>0</f>
        <v>0</v>
      </c>
      <c r="N13" s="31"/>
      <c r="P13" s="37">
        <v>5</v>
      </c>
      <c r="Q13" s="37"/>
      <c r="R13" s="39">
        <f t="shared" si="15"/>
        <v>799.99</v>
      </c>
      <c r="S13" s="39"/>
      <c r="T13" s="39">
        <v>0</v>
      </c>
      <c r="U13" s="39"/>
      <c r="V13" s="39">
        <f t="shared" si="6"/>
        <v>19.999749999999999</v>
      </c>
      <c r="W13" s="39"/>
      <c r="X13" s="39">
        <f t="shared" si="2"/>
        <v>19.999749999999999</v>
      </c>
      <c r="Y13" s="39"/>
      <c r="Z13" s="39">
        <f t="shared" si="3"/>
        <v>799.99</v>
      </c>
      <c r="AA13" s="39"/>
      <c r="AB13" s="39">
        <f>0</f>
        <v>0</v>
      </c>
      <c r="AC13" s="39"/>
      <c r="AE13" s="45">
        <v>5</v>
      </c>
      <c r="AF13" s="45"/>
      <c r="AG13" s="47">
        <f t="shared" si="16"/>
        <v>588.6928495807291</v>
      </c>
      <c r="AH13" s="47"/>
      <c r="AI13" s="47">
        <f t="shared" si="7"/>
        <v>60.708950113012676</v>
      </c>
      <c r="AJ13" s="47"/>
      <c r="AK13" s="47">
        <f t="shared" si="8"/>
        <v>14.717321239518226</v>
      </c>
      <c r="AL13" s="47"/>
      <c r="AM13" s="47">
        <f t="shared" si="9"/>
        <v>75.426271352530904</v>
      </c>
      <c r="AN13" s="47"/>
      <c r="AO13" s="47">
        <f t="shared" si="4"/>
        <v>527.98389946771647</v>
      </c>
      <c r="AP13" s="47"/>
      <c r="AQ13" s="47">
        <f>0</f>
        <v>0</v>
      </c>
      <c r="AR13" s="47"/>
      <c r="AT13" s="54">
        <v>5</v>
      </c>
      <c r="AU13" s="54"/>
      <c r="AV13" s="56">
        <f t="shared" si="10"/>
        <v>559.18986809492765</v>
      </c>
      <c r="AW13" s="56"/>
      <c r="AX13" s="56">
        <f t="shared" si="11"/>
        <v>64.00898001702744</v>
      </c>
      <c r="AY13" s="56"/>
      <c r="AZ13" s="56">
        <f t="shared" si="12"/>
        <v>13.979746702373189</v>
      </c>
      <c r="BA13" s="56"/>
      <c r="BB13" s="56">
        <f t="shared" si="13"/>
        <v>77.988726719400631</v>
      </c>
      <c r="BC13" s="56"/>
      <c r="BD13" s="56">
        <f t="shared" si="5"/>
        <v>495.18088807790019</v>
      </c>
      <c r="BE13" s="56"/>
      <c r="BF13" s="56">
        <f>0</f>
        <v>0</v>
      </c>
      <c r="BG13" s="56"/>
    </row>
    <row r="14" spans="1:59" x14ac:dyDescent="0.25">
      <c r="A14" s="28">
        <v>6</v>
      </c>
      <c r="B14" s="28"/>
      <c r="C14" s="32">
        <f t="shared" si="14"/>
        <v>466.66083333333324</v>
      </c>
      <c r="D14" s="32"/>
      <c r="E14" s="32">
        <f>E9</f>
        <v>66.665833333333339</v>
      </c>
      <c r="F14" s="32"/>
      <c r="G14" s="32">
        <f>C14*E4</f>
        <v>11.66652083333333</v>
      </c>
      <c r="H14" s="32"/>
      <c r="I14" s="32">
        <f t="shared" si="0"/>
        <v>78.332354166666676</v>
      </c>
      <c r="J14" s="32"/>
      <c r="K14" s="32">
        <f t="shared" si="1"/>
        <v>399.99499999999989</v>
      </c>
      <c r="L14" s="32"/>
      <c r="M14" s="32">
        <f>0</f>
        <v>0</v>
      </c>
      <c r="N14" s="32"/>
      <c r="P14" s="38">
        <v>6</v>
      </c>
      <c r="Q14" s="38"/>
      <c r="R14" s="40">
        <f t="shared" si="15"/>
        <v>799.99</v>
      </c>
      <c r="S14" s="40"/>
      <c r="T14" s="40">
        <v>0</v>
      </c>
      <c r="U14" s="40"/>
      <c r="V14" s="40">
        <f t="shared" si="6"/>
        <v>19.999749999999999</v>
      </c>
      <c r="W14" s="40"/>
      <c r="X14" s="40">
        <f t="shared" si="2"/>
        <v>19.999749999999999</v>
      </c>
      <c r="Y14" s="40"/>
      <c r="Z14" s="40">
        <f t="shared" si="3"/>
        <v>799.99</v>
      </c>
      <c r="AA14" s="40"/>
      <c r="AB14" s="40">
        <f>0</f>
        <v>0</v>
      </c>
      <c r="AC14" s="40"/>
      <c r="AE14" s="46">
        <v>6</v>
      </c>
      <c r="AF14" s="46"/>
      <c r="AG14" s="48">
        <f t="shared" si="16"/>
        <v>527.98389946771647</v>
      </c>
      <c r="AH14" s="48"/>
      <c r="AI14" s="48">
        <f t="shared" si="7"/>
        <v>64.11233064965127</v>
      </c>
      <c r="AJ14" s="48"/>
      <c r="AK14" s="48">
        <f t="shared" si="8"/>
        <v>13.199597486692911</v>
      </c>
      <c r="AL14" s="48"/>
      <c r="AM14" s="48">
        <f t="shared" si="9"/>
        <v>77.311928136344179</v>
      </c>
      <c r="AN14" s="48"/>
      <c r="AO14" s="48">
        <f t="shared" si="4"/>
        <v>463.87156881806521</v>
      </c>
      <c r="AP14" s="48"/>
      <c r="AQ14" s="48">
        <f>0</f>
        <v>0</v>
      </c>
      <c r="AR14" s="48"/>
      <c r="AT14" s="55">
        <v>6</v>
      </c>
      <c r="AU14" s="55"/>
      <c r="AV14" s="57">
        <f t="shared" si="10"/>
        <v>495.18088807790019</v>
      </c>
      <c r="AW14" s="57"/>
      <c r="AX14" s="57">
        <f t="shared" si="11"/>
        <v>65.609204517453122</v>
      </c>
      <c r="AY14" s="57"/>
      <c r="AZ14" s="57">
        <f t="shared" si="12"/>
        <v>12.379522201947504</v>
      </c>
      <c r="BA14" s="57"/>
      <c r="BB14" s="57">
        <f t="shared" si="13"/>
        <v>77.988726719400631</v>
      </c>
      <c r="BC14" s="57"/>
      <c r="BD14" s="57">
        <f t="shared" si="5"/>
        <v>429.57168356044707</v>
      </c>
      <c r="BE14" s="57"/>
      <c r="BF14" s="57">
        <f>0</f>
        <v>0</v>
      </c>
      <c r="BG14" s="57"/>
    </row>
    <row r="15" spans="1:59" x14ac:dyDescent="0.25">
      <c r="A15" s="27">
        <v>7</v>
      </c>
      <c r="B15" s="27"/>
      <c r="C15" s="31">
        <f t="shared" si="14"/>
        <v>399.99499999999989</v>
      </c>
      <c r="D15" s="31"/>
      <c r="E15" s="31">
        <f>E9</f>
        <v>66.665833333333339</v>
      </c>
      <c r="F15" s="31"/>
      <c r="G15" s="31">
        <f>C15*E4</f>
        <v>9.9998749999999959</v>
      </c>
      <c r="H15" s="31"/>
      <c r="I15" s="31">
        <f t="shared" si="0"/>
        <v>76.665708333333328</v>
      </c>
      <c r="J15" s="31"/>
      <c r="K15" s="31">
        <f t="shared" si="1"/>
        <v>333.32916666666654</v>
      </c>
      <c r="L15" s="31"/>
      <c r="M15" s="31">
        <f>0</f>
        <v>0</v>
      </c>
      <c r="N15" s="31"/>
      <c r="P15" s="37">
        <v>7</v>
      </c>
      <c r="Q15" s="37"/>
      <c r="R15" s="39">
        <f t="shared" si="15"/>
        <v>799.99</v>
      </c>
      <c r="S15" s="39"/>
      <c r="T15" s="39">
        <v>0</v>
      </c>
      <c r="U15" s="39"/>
      <c r="V15" s="39">
        <f t="shared" si="6"/>
        <v>19.999749999999999</v>
      </c>
      <c r="W15" s="39"/>
      <c r="X15" s="39">
        <f t="shared" si="2"/>
        <v>19.999749999999999</v>
      </c>
      <c r="Y15" s="39"/>
      <c r="Z15" s="39">
        <f t="shared" si="3"/>
        <v>799.99</v>
      </c>
      <c r="AA15" s="39"/>
      <c r="AB15" s="39">
        <f>0</f>
        <v>0</v>
      </c>
      <c r="AC15" s="39"/>
      <c r="AE15" s="45">
        <v>7</v>
      </c>
      <c r="AF15" s="45"/>
      <c r="AG15" s="47">
        <f t="shared" si="16"/>
        <v>463.87156881806521</v>
      </c>
      <c r="AH15" s="47"/>
      <c r="AI15" s="47">
        <f t="shared" si="7"/>
        <v>67.647937119301162</v>
      </c>
      <c r="AJ15" s="47"/>
      <c r="AK15" s="47">
        <f t="shared" si="8"/>
        <v>11.59678922045163</v>
      </c>
      <c r="AL15" s="47"/>
      <c r="AM15" s="47">
        <f t="shared" si="9"/>
        <v>79.244726339752788</v>
      </c>
      <c r="AN15" s="47"/>
      <c r="AO15" s="47">
        <f t="shared" si="4"/>
        <v>396.22363169876405</v>
      </c>
      <c r="AP15" s="47"/>
      <c r="AQ15" s="47">
        <f>0</f>
        <v>0</v>
      </c>
      <c r="AR15" s="47"/>
      <c r="AT15" s="54">
        <v>7</v>
      </c>
      <c r="AU15" s="54"/>
      <c r="AV15" s="56">
        <f t="shared" si="10"/>
        <v>429.57168356044707</v>
      </c>
      <c r="AW15" s="56"/>
      <c r="AX15" s="56">
        <f t="shared" si="11"/>
        <v>67.249434630389459</v>
      </c>
      <c r="AY15" s="56"/>
      <c r="AZ15" s="56">
        <f t="shared" si="12"/>
        <v>10.739292089011176</v>
      </c>
      <c r="BA15" s="56"/>
      <c r="BB15" s="56">
        <f t="shared" si="13"/>
        <v>77.988726719400631</v>
      </c>
      <c r="BC15" s="56"/>
      <c r="BD15" s="56">
        <f t="shared" si="5"/>
        <v>362.32224893005764</v>
      </c>
      <c r="BE15" s="56"/>
      <c r="BF15" s="56">
        <f>0</f>
        <v>0</v>
      </c>
      <c r="BG15" s="56"/>
    </row>
    <row r="16" spans="1:59" x14ac:dyDescent="0.25">
      <c r="A16" s="28">
        <v>8</v>
      </c>
      <c r="B16" s="28"/>
      <c r="C16" s="32">
        <f t="shared" si="14"/>
        <v>333.32916666666654</v>
      </c>
      <c r="D16" s="32"/>
      <c r="E16" s="32">
        <f>E9</f>
        <v>66.665833333333339</v>
      </c>
      <c r="F16" s="32"/>
      <c r="G16" s="32">
        <f>C16*E4</f>
        <v>8.333229166666662</v>
      </c>
      <c r="H16" s="32"/>
      <c r="I16" s="32">
        <f t="shared" si="0"/>
        <v>74.999062500000008</v>
      </c>
      <c r="J16" s="32"/>
      <c r="K16" s="32">
        <f t="shared" si="1"/>
        <v>266.66333333333318</v>
      </c>
      <c r="L16" s="32"/>
      <c r="M16" s="32">
        <f>0</f>
        <v>0</v>
      </c>
      <c r="N16" s="32"/>
      <c r="P16" s="38">
        <v>8</v>
      </c>
      <c r="Q16" s="38"/>
      <c r="R16" s="40">
        <f t="shared" si="15"/>
        <v>799.99</v>
      </c>
      <c r="S16" s="40"/>
      <c r="T16" s="40">
        <v>0</v>
      </c>
      <c r="U16" s="40"/>
      <c r="V16" s="40">
        <f t="shared" si="6"/>
        <v>19.999749999999999</v>
      </c>
      <c r="W16" s="40"/>
      <c r="X16" s="40">
        <f t="shared" si="2"/>
        <v>19.999749999999999</v>
      </c>
      <c r="Y16" s="40"/>
      <c r="Z16" s="40">
        <f t="shared" si="3"/>
        <v>799.99</v>
      </c>
      <c r="AA16" s="40"/>
      <c r="AB16" s="40">
        <f>0</f>
        <v>0</v>
      </c>
      <c r="AC16" s="40"/>
      <c r="AE16" s="46">
        <v>8</v>
      </c>
      <c r="AF16" s="46"/>
      <c r="AG16" s="48">
        <f t="shared" si="16"/>
        <v>396.22363169876405</v>
      </c>
      <c r="AH16" s="48"/>
      <c r="AI16" s="48">
        <f t="shared" si="7"/>
        <v>71.320253705777503</v>
      </c>
      <c r="AJ16" s="48"/>
      <c r="AK16" s="48">
        <f t="shared" si="8"/>
        <v>9.9055907924691002</v>
      </c>
      <c r="AL16" s="48"/>
      <c r="AM16" s="48">
        <f t="shared" si="9"/>
        <v>81.225844498246602</v>
      </c>
      <c r="AN16" s="48"/>
      <c r="AO16" s="48">
        <f t="shared" si="4"/>
        <v>324.90337799298652</v>
      </c>
      <c r="AP16" s="48"/>
      <c r="AQ16" s="48">
        <f>0</f>
        <v>0</v>
      </c>
      <c r="AR16" s="48"/>
      <c r="AT16" s="55">
        <v>8</v>
      </c>
      <c r="AU16" s="55"/>
      <c r="AV16" s="57">
        <f t="shared" si="10"/>
        <v>362.32224893005764</v>
      </c>
      <c r="AW16" s="57"/>
      <c r="AX16" s="57">
        <f t="shared" si="11"/>
        <v>68.93067049614919</v>
      </c>
      <c r="AY16" s="57"/>
      <c r="AZ16" s="57">
        <f t="shared" si="12"/>
        <v>9.058056223251441</v>
      </c>
      <c r="BA16" s="57"/>
      <c r="BB16" s="57">
        <f t="shared" si="13"/>
        <v>77.988726719400631</v>
      </c>
      <c r="BC16" s="57"/>
      <c r="BD16" s="57">
        <f t="shared" si="5"/>
        <v>293.39157843390842</v>
      </c>
      <c r="BE16" s="57"/>
      <c r="BF16" s="57">
        <f>0</f>
        <v>0</v>
      </c>
      <c r="BG16" s="57"/>
    </row>
    <row r="17" spans="1:59" x14ac:dyDescent="0.25">
      <c r="A17" s="27">
        <v>9</v>
      </c>
      <c r="B17" s="27"/>
      <c r="C17" s="31">
        <f t="shared" si="14"/>
        <v>266.66333333333318</v>
      </c>
      <c r="D17" s="31"/>
      <c r="E17" s="31">
        <f>E9</f>
        <v>66.665833333333339</v>
      </c>
      <c r="F17" s="31"/>
      <c r="G17" s="31">
        <f>C17*E4</f>
        <v>6.6665833333333291</v>
      </c>
      <c r="H17" s="31"/>
      <c r="I17" s="31">
        <f t="shared" si="0"/>
        <v>73.332416666666674</v>
      </c>
      <c r="J17" s="31"/>
      <c r="K17" s="31">
        <f t="shared" si="1"/>
        <v>199.99749999999983</v>
      </c>
      <c r="L17" s="31"/>
      <c r="M17" s="31">
        <f>0</f>
        <v>0</v>
      </c>
      <c r="N17" s="31"/>
      <c r="P17" s="37">
        <v>9</v>
      </c>
      <c r="Q17" s="37"/>
      <c r="R17" s="39">
        <f t="shared" si="15"/>
        <v>799.99</v>
      </c>
      <c r="S17" s="39"/>
      <c r="T17" s="39">
        <v>0</v>
      </c>
      <c r="U17" s="39"/>
      <c r="V17" s="39">
        <f t="shared" si="6"/>
        <v>19.999749999999999</v>
      </c>
      <c r="W17" s="39"/>
      <c r="X17" s="39">
        <f t="shared" si="2"/>
        <v>19.999749999999999</v>
      </c>
      <c r="Y17" s="39"/>
      <c r="Z17" s="39">
        <f t="shared" si="3"/>
        <v>799.99</v>
      </c>
      <c r="AA17" s="39"/>
      <c r="AB17" s="39">
        <f>0</f>
        <v>0</v>
      </c>
      <c r="AC17" s="39"/>
      <c r="AE17" s="45">
        <v>9</v>
      </c>
      <c r="AF17" s="45"/>
      <c r="AG17" s="47">
        <f t="shared" si="16"/>
        <v>324.90337799298652</v>
      </c>
      <c r="AH17" s="47"/>
      <c r="AI17" s="47">
        <f t="shared" si="7"/>
        <v>75.133906160878084</v>
      </c>
      <c r="AJ17" s="47"/>
      <c r="AK17" s="47">
        <f t="shared" si="8"/>
        <v>8.1225844498246627</v>
      </c>
      <c r="AL17" s="47"/>
      <c r="AM17" s="47">
        <f t="shared" si="9"/>
        <v>83.256490610702741</v>
      </c>
      <c r="AN17" s="47"/>
      <c r="AO17" s="47">
        <f t="shared" si="4"/>
        <v>249.76947183210842</v>
      </c>
      <c r="AP17" s="47"/>
      <c r="AQ17" s="47">
        <f>0</f>
        <v>0</v>
      </c>
      <c r="AR17" s="47"/>
      <c r="AT17" s="54">
        <v>9</v>
      </c>
      <c r="AU17" s="54"/>
      <c r="AV17" s="56">
        <f t="shared" si="10"/>
        <v>293.39157843390842</v>
      </c>
      <c r="AW17" s="56"/>
      <c r="AX17" s="56">
        <f t="shared" si="11"/>
        <v>70.653937258552915</v>
      </c>
      <c r="AY17" s="56"/>
      <c r="AZ17" s="56">
        <f t="shared" si="12"/>
        <v>7.33478946084771</v>
      </c>
      <c r="BA17" s="56"/>
      <c r="BB17" s="56">
        <f t="shared" si="13"/>
        <v>77.988726719400631</v>
      </c>
      <c r="BC17" s="56"/>
      <c r="BD17" s="56">
        <f t="shared" si="5"/>
        <v>222.73764117535552</v>
      </c>
      <c r="BE17" s="56"/>
      <c r="BF17" s="56">
        <f>0</f>
        <v>0</v>
      </c>
      <c r="BG17" s="56"/>
    </row>
    <row r="18" spans="1:59" x14ac:dyDescent="0.25">
      <c r="A18" s="28">
        <v>10</v>
      </c>
      <c r="B18" s="28"/>
      <c r="C18" s="32">
        <f t="shared" si="14"/>
        <v>199.99749999999983</v>
      </c>
      <c r="D18" s="32"/>
      <c r="E18" s="32">
        <f>E9</f>
        <v>66.665833333333339</v>
      </c>
      <c r="F18" s="32"/>
      <c r="G18" s="32">
        <f>C18*E4</f>
        <v>4.9999374999999953</v>
      </c>
      <c r="H18" s="32"/>
      <c r="I18" s="32">
        <f t="shared" si="0"/>
        <v>71.66577083333334</v>
      </c>
      <c r="J18" s="32"/>
      <c r="K18" s="32">
        <f t="shared" si="1"/>
        <v>133.33166666666648</v>
      </c>
      <c r="L18" s="32"/>
      <c r="M18" s="32">
        <f>0</f>
        <v>0</v>
      </c>
      <c r="N18" s="32"/>
      <c r="P18" s="38">
        <v>10</v>
      </c>
      <c r="Q18" s="38"/>
      <c r="R18" s="40">
        <f t="shared" si="15"/>
        <v>799.99</v>
      </c>
      <c r="S18" s="40"/>
      <c r="T18" s="40">
        <v>0</v>
      </c>
      <c r="U18" s="40"/>
      <c r="V18" s="40">
        <f t="shared" si="6"/>
        <v>19.999749999999999</v>
      </c>
      <c r="W18" s="40"/>
      <c r="X18" s="40">
        <f t="shared" si="2"/>
        <v>19.999749999999999</v>
      </c>
      <c r="Y18" s="40"/>
      <c r="Z18" s="40">
        <f t="shared" si="3"/>
        <v>799.99</v>
      </c>
      <c r="AA18" s="40"/>
      <c r="AB18" s="40">
        <f>0</f>
        <v>0</v>
      </c>
      <c r="AC18" s="40"/>
      <c r="AE18" s="46">
        <v>10</v>
      </c>
      <c r="AF18" s="46"/>
      <c r="AG18" s="48">
        <f t="shared" si="16"/>
        <v>249.76947183210842</v>
      </c>
      <c r="AH18" s="48"/>
      <c r="AI18" s="48">
        <f t="shared" si="7"/>
        <v>79.093666080167608</v>
      </c>
      <c r="AJ18" s="48"/>
      <c r="AK18" s="48">
        <f t="shared" si="8"/>
        <v>6.2442367958027098</v>
      </c>
      <c r="AL18" s="48"/>
      <c r="AM18" s="48">
        <f t="shared" si="9"/>
        <v>85.337902875970315</v>
      </c>
      <c r="AN18" s="48"/>
      <c r="AO18" s="48">
        <f t="shared" si="4"/>
        <v>170.6758057519408</v>
      </c>
      <c r="AP18" s="48"/>
      <c r="AQ18" s="48">
        <f>0</f>
        <v>0</v>
      </c>
      <c r="AR18" s="48"/>
      <c r="AT18" s="55">
        <v>10</v>
      </c>
      <c r="AU18" s="55"/>
      <c r="AV18" s="57">
        <f t="shared" si="10"/>
        <v>222.73764117535552</v>
      </c>
      <c r="AW18" s="57"/>
      <c r="AX18" s="57">
        <f t="shared" si="11"/>
        <v>72.42028569001674</v>
      </c>
      <c r="AY18" s="57"/>
      <c r="AZ18" s="57">
        <f t="shared" si="12"/>
        <v>5.5684410293838873</v>
      </c>
      <c r="BA18" s="57"/>
      <c r="BB18" s="57">
        <f t="shared" si="13"/>
        <v>77.988726719400631</v>
      </c>
      <c r="BC18" s="57"/>
      <c r="BD18" s="57">
        <f t="shared" si="5"/>
        <v>150.31735548533879</v>
      </c>
      <c r="BE18" s="57"/>
      <c r="BF18" s="57">
        <f>0</f>
        <v>0</v>
      </c>
      <c r="BG18" s="57"/>
    </row>
    <row r="19" spans="1:59" x14ac:dyDescent="0.25">
      <c r="A19" s="27">
        <v>11</v>
      </c>
      <c r="B19" s="27"/>
      <c r="C19" s="31">
        <f t="shared" si="14"/>
        <v>133.33166666666648</v>
      </c>
      <c r="D19" s="31"/>
      <c r="E19" s="31">
        <f>E9</f>
        <v>66.665833333333339</v>
      </c>
      <c r="F19" s="31"/>
      <c r="G19" s="31">
        <f>C19*E4</f>
        <v>3.3332916666666619</v>
      </c>
      <c r="H19" s="31"/>
      <c r="I19" s="31">
        <f t="shared" si="0"/>
        <v>69.999125000000006</v>
      </c>
      <c r="J19" s="31"/>
      <c r="K19" s="31">
        <f t="shared" si="1"/>
        <v>66.66583333333314</v>
      </c>
      <c r="L19" s="31"/>
      <c r="M19" s="31">
        <f>0</f>
        <v>0</v>
      </c>
      <c r="N19" s="31"/>
      <c r="P19" s="37">
        <v>11</v>
      </c>
      <c r="Q19" s="37"/>
      <c r="R19" s="39">
        <f t="shared" si="15"/>
        <v>799.99</v>
      </c>
      <c r="S19" s="39"/>
      <c r="T19" s="39">
        <v>0</v>
      </c>
      <c r="U19" s="39"/>
      <c r="V19" s="39">
        <f t="shared" si="6"/>
        <v>19.999749999999999</v>
      </c>
      <c r="W19" s="39"/>
      <c r="X19" s="39">
        <f t="shared" si="2"/>
        <v>19.999749999999999</v>
      </c>
      <c r="Y19" s="39"/>
      <c r="Z19" s="39">
        <f t="shared" si="3"/>
        <v>799.99</v>
      </c>
      <c r="AA19" s="39"/>
      <c r="AB19" s="39">
        <f>0</f>
        <v>0</v>
      </c>
      <c r="AC19" s="39"/>
      <c r="AE19" s="45">
        <v>11</v>
      </c>
      <c r="AF19" s="45"/>
      <c r="AG19" s="47">
        <f t="shared" si="16"/>
        <v>170.6758057519408</v>
      </c>
      <c r="AH19" s="47"/>
      <c r="AI19" s="47">
        <f t="shared" si="7"/>
        <v>83.204455304071047</v>
      </c>
      <c r="AJ19" s="47"/>
      <c r="AK19" s="47">
        <f t="shared" si="8"/>
        <v>4.2668951437985196</v>
      </c>
      <c r="AL19" s="47"/>
      <c r="AM19" s="47">
        <f t="shared" si="9"/>
        <v>87.471350447869568</v>
      </c>
      <c r="AN19" s="47"/>
      <c r="AO19" s="47">
        <f t="shared" si="4"/>
        <v>87.471350447869753</v>
      </c>
      <c r="AP19" s="47"/>
      <c r="AQ19" s="47">
        <f>0</f>
        <v>0</v>
      </c>
      <c r="AR19" s="47"/>
      <c r="AT19" s="54">
        <v>11</v>
      </c>
      <c r="AU19" s="54"/>
      <c r="AV19" s="56">
        <f t="shared" si="10"/>
        <v>150.31735548533879</v>
      </c>
      <c r="AW19" s="56"/>
      <c r="AX19" s="56">
        <f t="shared" si="11"/>
        <v>74.230792832267156</v>
      </c>
      <c r="AY19" s="56"/>
      <c r="AZ19" s="56">
        <f t="shared" si="12"/>
        <v>3.7579338871334693</v>
      </c>
      <c r="BA19" s="56"/>
      <c r="BB19" s="56">
        <f t="shared" si="13"/>
        <v>77.988726719400631</v>
      </c>
      <c r="BC19" s="56"/>
      <c r="BD19" s="56">
        <f t="shared" si="5"/>
        <v>76.086562653071638</v>
      </c>
      <c r="BE19" s="56"/>
      <c r="BF19" s="56">
        <f>0</f>
        <v>0</v>
      </c>
      <c r="BG19" s="56"/>
    </row>
    <row r="20" spans="1:59" x14ac:dyDescent="0.25">
      <c r="A20" s="28">
        <v>12</v>
      </c>
      <c r="B20" s="28"/>
      <c r="C20" s="32">
        <f t="shared" si="14"/>
        <v>66.66583333333314</v>
      </c>
      <c r="D20" s="32"/>
      <c r="E20" s="32">
        <f>E9</f>
        <v>66.665833333333339</v>
      </c>
      <c r="F20" s="32"/>
      <c r="G20" s="32">
        <f>C20*E4</f>
        <v>1.6666458333333283</v>
      </c>
      <c r="H20" s="32"/>
      <c r="I20" s="32">
        <f t="shared" si="0"/>
        <v>68.332479166666673</v>
      </c>
      <c r="J20" s="32"/>
      <c r="K20" s="32">
        <f t="shared" si="1"/>
        <v>-1.9895196601282805E-13</v>
      </c>
      <c r="L20" s="32"/>
      <c r="M20" s="32">
        <f>0</f>
        <v>0</v>
      </c>
      <c r="N20" s="32"/>
      <c r="P20" s="38">
        <v>12</v>
      </c>
      <c r="Q20" s="38"/>
      <c r="R20" s="40">
        <f t="shared" si="15"/>
        <v>799.99</v>
      </c>
      <c r="S20" s="40"/>
      <c r="T20" s="40">
        <f>E4</f>
        <v>2.4999999999999998E-2</v>
      </c>
      <c r="U20" s="40"/>
      <c r="V20" s="40">
        <f t="shared" si="6"/>
        <v>19.999749999999999</v>
      </c>
      <c r="W20" s="40"/>
      <c r="X20" s="40">
        <f t="shared" si="2"/>
        <v>20.024749999999997</v>
      </c>
      <c r="Y20" s="40"/>
      <c r="Z20" s="40">
        <f t="shared" si="3"/>
        <v>799.96500000000003</v>
      </c>
      <c r="AA20" s="40"/>
      <c r="AB20" s="40">
        <f>0</f>
        <v>0</v>
      </c>
      <c r="AC20" s="40"/>
      <c r="AE20" s="46">
        <v>12</v>
      </c>
      <c r="AF20" s="46"/>
      <c r="AG20" s="48">
        <f t="shared" si="16"/>
        <v>87.471350447869753</v>
      </c>
      <c r="AH20" s="48"/>
      <c r="AI20" s="48">
        <f t="shared" si="7"/>
        <v>87.471350447869554</v>
      </c>
      <c r="AJ20" s="48"/>
      <c r="AK20" s="48">
        <f t="shared" si="8"/>
        <v>2.1867837611967436</v>
      </c>
      <c r="AL20" s="48"/>
      <c r="AM20" s="48">
        <f t="shared" si="9"/>
        <v>89.658134209066304</v>
      </c>
      <c r="AN20" s="48"/>
      <c r="AO20" s="48">
        <f t="shared" si="4"/>
        <v>1.9895196601282805E-13</v>
      </c>
      <c r="AP20" s="48"/>
      <c r="AQ20" s="48">
        <f>0</f>
        <v>0</v>
      </c>
      <c r="AR20" s="48"/>
      <c r="AT20" s="55">
        <v>12</v>
      </c>
      <c r="AU20" s="55"/>
      <c r="AV20" s="57">
        <f t="shared" si="10"/>
        <v>76.086562653071638</v>
      </c>
      <c r="AW20" s="57"/>
      <c r="AX20" s="57">
        <f t="shared" si="11"/>
        <v>76.086562653073841</v>
      </c>
      <c r="AY20" s="57"/>
      <c r="AZ20" s="57">
        <f t="shared" si="12"/>
        <v>1.9021640663267907</v>
      </c>
      <c r="BA20" s="57"/>
      <c r="BB20" s="57">
        <f t="shared" si="13"/>
        <v>77.988726719400631</v>
      </c>
      <c r="BC20" s="57"/>
      <c r="BD20" s="57">
        <f t="shared" si="5"/>
        <v>-2.2026824808563106E-12</v>
      </c>
      <c r="BE20" s="57"/>
      <c r="BF20" s="57">
        <f>0</f>
        <v>0</v>
      </c>
      <c r="BG20" s="57"/>
    </row>
    <row r="21" spans="1:59" ht="15.75" customHeight="1" x14ac:dyDescent="0.3">
      <c r="A21" s="66" t="s">
        <v>35</v>
      </c>
      <c r="B21" s="66"/>
      <c r="C21" s="66"/>
      <c r="D21" s="66"/>
      <c r="E21" s="66"/>
      <c r="F21" s="66"/>
      <c r="G21" s="66"/>
      <c r="H21" s="66"/>
      <c r="I21" s="33">
        <f>I9+I10+I11+I12+I13+I14+I15+I16+I17+I18+I19+I20</f>
        <v>929.98837500000002</v>
      </c>
      <c r="J21" s="27"/>
      <c r="K21" s="5"/>
      <c r="L21" s="5"/>
      <c r="M21" s="27"/>
      <c r="N21" s="27"/>
      <c r="P21" s="61" t="s">
        <v>35</v>
      </c>
      <c r="Q21" s="61"/>
      <c r="R21" s="61"/>
      <c r="S21" s="61"/>
      <c r="T21" s="61"/>
      <c r="U21" s="61"/>
      <c r="V21" s="61"/>
      <c r="W21" s="61"/>
      <c r="X21" s="41">
        <f>X9+X10+X11+X12+X13+X14+X15+X16+X17+X18+X19+X20</f>
        <v>240.02200000000005</v>
      </c>
      <c r="Y21" s="37"/>
      <c r="Z21" s="6"/>
      <c r="AA21" s="37"/>
      <c r="AB21" s="37"/>
      <c r="AC21" s="37"/>
      <c r="AE21" s="50" t="s">
        <v>35</v>
      </c>
      <c r="AF21" s="50"/>
      <c r="AG21" s="50"/>
      <c r="AH21" s="50"/>
      <c r="AI21" s="50"/>
      <c r="AJ21" s="50"/>
      <c r="AK21" s="50"/>
      <c r="AL21" s="50"/>
      <c r="AM21" s="49">
        <f>AM9+AM10+AM11+AM12+AM13+AM14+AM15+AM16+AM17+AM18+AM19+AM20</f>
        <v>942.68433590505379</v>
      </c>
      <c r="AN21" s="49"/>
      <c r="AO21" s="7"/>
      <c r="AP21" s="45"/>
      <c r="AQ21" s="45"/>
      <c r="AR21" s="45"/>
      <c r="AT21" s="67" t="s">
        <v>35</v>
      </c>
      <c r="AU21" s="67"/>
      <c r="AV21" s="67"/>
      <c r="AW21" s="67"/>
      <c r="AX21" s="67"/>
      <c r="AY21" s="67"/>
      <c r="AZ21" s="67"/>
      <c r="BA21" s="67"/>
      <c r="BB21" s="58">
        <f>BB9+BB10+BB11+BB12+BB13+BB14+BB15+BB16+BB17+BB18+BB19+BB20</f>
        <v>935.86472063280735</v>
      </c>
      <c r="BC21" s="54"/>
      <c r="BD21" s="8"/>
      <c r="BE21" s="10"/>
      <c r="BF21" s="10"/>
      <c r="BG21" s="10"/>
    </row>
    <row r="22" spans="1:59" x14ac:dyDescent="0.25">
      <c r="A22" s="3"/>
      <c r="B22" s="3"/>
      <c r="C22" s="3"/>
      <c r="D22" s="3"/>
      <c r="E22" s="3"/>
      <c r="F22" s="3"/>
      <c r="G22" s="3"/>
      <c r="H22" s="3"/>
      <c r="I22" s="3"/>
      <c r="J22" s="3"/>
      <c r="K22" s="3"/>
      <c r="L22" s="3"/>
      <c r="M22" s="3"/>
      <c r="N22" s="3"/>
      <c r="P22" s="3"/>
      <c r="Q22" s="3"/>
      <c r="R22" s="3"/>
      <c r="S22" s="3"/>
      <c r="T22" s="3"/>
      <c r="U22" s="3"/>
      <c r="V22" s="3"/>
      <c r="W22" s="3"/>
      <c r="X22" s="3"/>
      <c r="Y22" s="3"/>
      <c r="Z22" s="3"/>
      <c r="AA22" s="3"/>
      <c r="AB22" s="3"/>
      <c r="AC22" s="3"/>
      <c r="AE22" s="3"/>
      <c r="AF22" s="3"/>
      <c r="AG22" s="3"/>
      <c r="AH22" s="3"/>
      <c r="AI22" s="3"/>
      <c r="AJ22" s="3"/>
      <c r="AK22" s="3"/>
      <c r="AL22" s="3"/>
      <c r="AM22" s="3"/>
      <c r="AN22" s="3"/>
      <c r="AO22" s="3"/>
      <c r="AP22" s="3"/>
      <c r="AQ22" s="3"/>
      <c r="AR22" s="3"/>
      <c r="AT22" s="3"/>
      <c r="AU22" s="3"/>
      <c r="AV22" s="3"/>
      <c r="AW22" s="3"/>
      <c r="AX22" s="3"/>
      <c r="AY22" s="3"/>
      <c r="AZ22" s="3"/>
      <c r="BA22" s="3"/>
      <c r="BB22" s="3"/>
      <c r="BC22" s="3"/>
      <c r="BD22" s="3"/>
      <c r="BE22" s="3"/>
      <c r="BF22" s="3"/>
      <c r="BG22" s="3"/>
    </row>
    <row r="23" spans="1:59" x14ac:dyDescent="0.25">
      <c r="A23" s="27" t="s">
        <v>36</v>
      </c>
      <c r="B23" s="27"/>
      <c r="C23" s="27"/>
      <c r="D23" s="27"/>
      <c r="E23" s="27"/>
      <c r="F23" s="27"/>
      <c r="G23" s="27"/>
      <c r="H23" s="27"/>
      <c r="I23" s="27"/>
      <c r="J23" s="27"/>
      <c r="K23" s="27"/>
      <c r="L23" s="27"/>
      <c r="M23" s="27"/>
      <c r="N23" s="27"/>
      <c r="P23" s="37" t="s">
        <v>36</v>
      </c>
      <c r="Q23" s="37"/>
      <c r="R23" s="37"/>
      <c r="S23" s="37"/>
      <c r="T23" s="37"/>
      <c r="U23" s="37"/>
      <c r="V23" s="37"/>
      <c r="W23" s="37"/>
      <c r="X23" s="37"/>
      <c r="Y23" s="37"/>
      <c r="Z23" s="37"/>
      <c r="AA23" s="37"/>
      <c r="AB23" s="37"/>
      <c r="AC23" s="37"/>
      <c r="AE23" s="45" t="s">
        <v>36</v>
      </c>
      <c r="AF23" s="45"/>
      <c r="AG23" s="45"/>
      <c r="AH23" s="45"/>
      <c r="AI23" s="45"/>
      <c r="AJ23" s="45"/>
      <c r="AK23" s="45"/>
      <c r="AL23" s="45"/>
      <c r="AM23" s="45"/>
      <c r="AN23" s="45"/>
      <c r="AO23" s="45"/>
      <c r="AP23" s="45"/>
      <c r="AQ23" s="45"/>
      <c r="AR23" s="45"/>
      <c r="AT23" s="54" t="s">
        <v>36</v>
      </c>
      <c r="AU23" s="54"/>
      <c r="AV23" s="54"/>
      <c r="AW23" s="54"/>
      <c r="AX23" s="54"/>
      <c r="AY23" s="54"/>
      <c r="AZ23" s="54"/>
      <c r="BA23" s="54"/>
      <c r="BB23" s="54"/>
      <c r="BC23" s="54"/>
      <c r="BD23" s="54"/>
      <c r="BE23" s="54"/>
      <c r="BF23" s="54"/>
      <c r="BG23" s="54"/>
    </row>
    <row r="24" spans="1:59" x14ac:dyDescent="0.25">
      <c r="A24" s="28" t="s">
        <v>37</v>
      </c>
      <c r="B24" s="28"/>
      <c r="C24" s="28" t="s">
        <v>30</v>
      </c>
      <c r="D24" s="28"/>
      <c r="E24" s="28" t="s">
        <v>31</v>
      </c>
      <c r="F24" s="28"/>
      <c r="G24" s="28" t="s">
        <v>32</v>
      </c>
      <c r="H24" s="28"/>
      <c r="I24" s="28" t="s">
        <v>33</v>
      </c>
      <c r="J24" s="28"/>
      <c r="K24" s="28" t="s">
        <v>34</v>
      </c>
      <c r="L24" s="28"/>
      <c r="M24" s="28" t="s">
        <v>58</v>
      </c>
      <c r="N24" s="28"/>
      <c r="P24" s="38" t="s">
        <v>37</v>
      </c>
      <c r="Q24" s="38"/>
      <c r="R24" s="38" t="s">
        <v>30</v>
      </c>
      <c r="S24" s="38"/>
      <c r="T24" s="38" t="s">
        <v>31</v>
      </c>
      <c r="U24" s="38"/>
      <c r="V24" s="38" t="s">
        <v>32</v>
      </c>
      <c r="W24" s="38"/>
      <c r="X24" s="38" t="s">
        <v>33</v>
      </c>
      <c r="Y24" s="38"/>
      <c r="Z24" s="38" t="s">
        <v>34</v>
      </c>
      <c r="AA24" s="38"/>
      <c r="AB24" s="38" t="s">
        <v>58</v>
      </c>
      <c r="AC24" s="38"/>
      <c r="AE24" s="46" t="s">
        <v>37</v>
      </c>
      <c r="AF24" s="46"/>
      <c r="AG24" s="46" t="s">
        <v>30</v>
      </c>
      <c r="AH24" s="46"/>
      <c r="AI24" s="46" t="s">
        <v>31</v>
      </c>
      <c r="AJ24" s="46"/>
      <c r="AK24" s="46" t="s">
        <v>32</v>
      </c>
      <c r="AL24" s="46"/>
      <c r="AM24" s="46" t="s">
        <v>33</v>
      </c>
      <c r="AN24" s="46"/>
      <c r="AO24" s="46" t="s">
        <v>34</v>
      </c>
      <c r="AP24" s="46"/>
      <c r="AQ24" s="46" t="s">
        <v>58</v>
      </c>
      <c r="AR24" s="46"/>
      <c r="AT24" s="55" t="s">
        <v>37</v>
      </c>
      <c r="AU24" s="55"/>
      <c r="AV24" s="55" t="s">
        <v>30</v>
      </c>
      <c r="AW24" s="55"/>
      <c r="AX24" s="55" t="s">
        <v>31</v>
      </c>
      <c r="AY24" s="55"/>
      <c r="AZ24" s="55" t="s">
        <v>32</v>
      </c>
      <c r="BA24" s="55"/>
      <c r="BB24" s="55" t="s">
        <v>33</v>
      </c>
      <c r="BC24" s="55"/>
      <c r="BD24" s="55" t="s">
        <v>34</v>
      </c>
      <c r="BE24" s="55"/>
      <c r="BF24" s="55" t="s">
        <v>58</v>
      </c>
      <c r="BG24" s="55"/>
    </row>
    <row r="25" spans="1:59" x14ac:dyDescent="0.25">
      <c r="A25" s="27">
        <v>1</v>
      </c>
      <c r="B25" s="27"/>
      <c r="C25" s="31">
        <f>C4-M25</f>
        <v>799.99</v>
      </c>
      <c r="D25" s="31"/>
      <c r="E25" s="31">
        <f>C4/24</f>
        <v>33.332916666666669</v>
      </c>
      <c r="F25" s="31"/>
      <c r="G25" s="31">
        <f>C25*E4</f>
        <v>19.999749999999999</v>
      </c>
      <c r="H25" s="31"/>
      <c r="I25" s="31">
        <f>E25+G25</f>
        <v>53.332666666666668</v>
      </c>
      <c r="J25" s="31"/>
      <c r="K25" s="31">
        <f>C25-E25</f>
        <v>766.65708333333339</v>
      </c>
      <c r="L25" s="31"/>
      <c r="M25" s="31">
        <f>0</f>
        <v>0</v>
      </c>
      <c r="N25" s="31"/>
      <c r="P25" s="37">
        <v>1</v>
      </c>
      <c r="Q25" s="37"/>
      <c r="R25" s="39">
        <f>C4-AB25</f>
        <v>799.99</v>
      </c>
      <c r="S25" s="39"/>
      <c r="T25" s="39">
        <f>0</f>
        <v>0</v>
      </c>
      <c r="U25" s="39"/>
      <c r="V25" s="39">
        <f>E4*$E$4</f>
        <v>6.249999999999999E-4</v>
      </c>
      <c r="W25" s="39"/>
      <c r="X25" s="39">
        <f>T25+V25</f>
        <v>6.249999999999999E-4</v>
      </c>
      <c r="Y25" s="39"/>
      <c r="Z25" s="39">
        <f>R25-T25</f>
        <v>799.99</v>
      </c>
      <c r="AA25" s="39"/>
      <c r="AB25" s="39">
        <f>0</f>
        <v>0</v>
      </c>
      <c r="AC25" s="39"/>
      <c r="AE25" s="45">
        <v>1</v>
      </c>
      <c r="AF25" s="45"/>
      <c r="AG25" s="47">
        <f>C4-AQ25</f>
        <v>799.99</v>
      </c>
      <c r="AH25" s="47"/>
      <c r="AI25" s="47">
        <f>AM25-AK25</f>
        <v>14.166489583333338</v>
      </c>
      <c r="AJ25" s="47"/>
      <c r="AK25" s="47">
        <f>AG25*$E$4</f>
        <v>19.999749999999999</v>
      </c>
      <c r="AL25" s="47"/>
      <c r="AM25" s="47">
        <f>($AG$25/24)*((1+$E$4)^AE25)</f>
        <v>34.166239583333336</v>
      </c>
      <c r="AN25" s="47"/>
      <c r="AO25" s="47">
        <f>AG25-AI25</f>
        <v>785.82351041666664</v>
      </c>
      <c r="AP25" s="47"/>
      <c r="AQ25" s="47">
        <f>0</f>
        <v>0</v>
      </c>
      <c r="AR25" s="47"/>
      <c r="AT25" s="54">
        <v>1</v>
      </c>
      <c r="AU25" s="54"/>
      <c r="AV25" s="56">
        <f>C4-BF25</f>
        <v>799.99</v>
      </c>
      <c r="AW25" s="56"/>
      <c r="AX25" s="56">
        <f>BB25-AZ25</f>
        <v>24.729947159878513</v>
      </c>
      <c r="AY25" s="56"/>
      <c r="AZ25" s="56">
        <f>AV25*$E$4</f>
        <v>19.999749999999999</v>
      </c>
      <c r="BA25" s="56"/>
      <c r="BB25" s="56">
        <f>$AV$25*($E$4/(1-((1+$E$4)^(-24))))</f>
        <v>44.729697159878512</v>
      </c>
      <c r="BC25" s="56"/>
      <c r="BD25" s="56">
        <f>AV25-AX25</f>
        <v>775.26005284012149</v>
      </c>
      <c r="BE25" s="56"/>
      <c r="BF25" s="56">
        <f>0</f>
        <v>0</v>
      </c>
      <c r="BG25" s="56"/>
    </row>
    <row r="26" spans="1:59" x14ac:dyDescent="0.25">
      <c r="A26" s="28">
        <v>2</v>
      </c>
      <c r="B26" s="28"/>
      <c r="C26" s="32">
        <f>K25-M26</f>
        <v>766.65708333333339</v>
      </c>
      <c r="D26" s="32"/>
      <c r="E26" s="32">
        <f>E25</f>
        <v>33.332916666666669</v>
      </c>
      <c r="F26" s="32"/>
      <c r="G26" s="32">
        <f>C26*E4</f>
        <v>19.166427083333332</v>
      </c>
      <c r="H26" s="32"/>
      <c r="I26" s="32">
        <f>E26+G26</f>
        <v>52.499343750000001</v>
      </c>
      <c r="J26" s="32"/>
      <c r="K26" s="32">
        <f>C26-E26</f>
        <v>733.32416666666677</v>
      </c>
      <c r="L26" s="32"/>
      <c r="M26" s="32">
        <f>0</f>
        <v>0</v>
      </c>
      <c r="N26" s="32"/>
      <c r="P26" s="38">
        <v>2</v>
      </c>
      <c r="Q26" s="38"/>
      <c r="R26" s="40">
        <f>Z25-AB26</f>
        <v>799.99</v>
      </c>
      <c r="S26" s="40"/>
      <c r="T26" s="40">
        <f>0</f>
        <v>0</v>
      </c>
      <c r="U26" s="40"/>
      <c r="V26" s="40">
        <f>R26*$E$4</f>
        <v>19.999749999999999</v>
      </c>
      <c r="W26" s="40"/>
      <c r="X26" s="40">
        <f>T26+V26</f>
        <v>19.999749999999999</v>
      </c>
      <c r="Y26" s="40"/>
      <c r="Z26" s="40">
        <f>R26-T26</f>
        <v>799.99</v>
      </c>
      <c r="AA26" s="40"/>
      <c r="AB26" s="40">
        <f>0</f>
        <v>0</v>
      </c>
      <c r="AC26" s="40"/>
      <c r="AE26" s="46">
        <v>2</v>
      </c>
      <c r="AF26" s="46"/>
      <c r="AG26" s="48">
        <f>AO25-AQ26</f>
        <v>785.82351041666664</v>
      </c>
      <c r="AH26" s="48"/>
      <c r="AI26" s="48">
        <f t="shared" ref="AI26:AI48" si="17">AM26-AK26</f>
        <v>15.374807812500006</v>
      </c>
      <c r="AJ26" s="48"/>
      <c r="AK26" s="48">
        <f t="shared" ref="AK26:AK48" si="18">AG26*$E$4</f>
        <v>19.645587760416664</v>
      </c>
      <c r="AL26" s="48"/>
      <c r="AM26" s="48">
        <f t="shared" ref="AM26:AM48" si="19">($AG$25/24)*((1+$E$4)^AE26)</f>
        <v>35.020395572916669</v>
      </c>
      <c r="AN26" s="48"/>
      <c r="AO26" s="48">
        <f>AG26-AI26</f>
        <v>770.44870260416667</v>
      </c>
      <c r="AP26" s="48"/>
      <c r="AQ26" s="48">
        <f>0</f>
        <v>0</v>
      </c>
      <c r="AR26" s="48"/>
      <c r="AT26" s="55">
        <v>2</v>
      </c>
      <c r="AU26" s="55"/>
      <c r="AV26" s="57">
        <f>BD25-BF26</f>
        <v>775.26005284012149</v>
      </c>
      <c r="AW26" s="57"/>
      <c r="AX26" s="57">
        <f t="shared" ref="AX26:AX48" si="20">BB26-AZ26</f>
        <v>25.348195838875476</v>
      </c>
      <c r="AY26" s="57"/>
      <c r="AZ26" s="57">
        <f t="shared" ref="AZ26:AZ48" si="21">AV26*$E$4</f>
        <v>19.381501321003036</v>
      </c>
      <c r="BA26" s="57"/>
      <c r="BB26" s="57">
        <f t="shared" ref="BB26:BB48" si="22">$AV$25*($E$4/(1-((1+$E$4)^(-24))))</f>
        <v>44.729697159878512</v>
      </c>
      <c r="BC26" s="57"/>
      <c r="BD26" s="57">
        <f>AV26-AX26</f>
        <v>749.91185700124606</v>
      </c>
      <c r="BE26" s="57"/>
      <c r="BF26" s="57">
        <f>0</f>
        <v>0</v>
      </c>
      <c r="BG26" s="57"/>
    </row>
    <row r="27" spans="1:59" x14ac:dyDescent="0.25">
      <c r="A27" s="27">
        <v>3</v>
      </c>
      <c r="B27" s="27"/>
      <c r="C27" s="31">
        <f t="shared" ref="C27:C48" si="23">K26-M27</f>
        <v>733.32416666666677</v>
      </c>
      <c r="D27" s="31"/>
      <c r="E27" s="31">
        <f>E25</f>
        <v>33.332916666666669</v>
      </c>
      <c r="F27" s="31"/>
      <c r="G27" s="31">
        <f>C27*E4</f>
        <v>18.333104166666669</v>
      </c>
      <c r="H27" s="31"/>
      <c r="I27" s="31">
        <f>E27+G27</f>
        <v>51.666020833333334</v>
      </c>
      <c r="J27" s="31"/>
      <c r="K27" s="31">
        <f>C27-E27</f>
        <v>699.99125000000015</v>
      </c>
      <c r="L27" s="31"/>
      <c r="M27" s="31">
        <f>0</f>
        <v>0</v>
      </c>
      <c r="N27" s="31"/>
      <c r="P27" s="37">
        <v>3</v>
      </c>
      <c r="Q27" s="37"/>
      <c r="R27" s="39">
        <f t="shared" ref="R27:R48" si="24">Z26-AB27</f>
        <v>799.99</v>
      </c>
      <c r="S27" s="39"/>
      <c r="T27" s="39">
        <f>0</f>
        <v>0</v>
      </c>
      <c r="U27" s="39"/>
      <c r="V27" s="39">
        <f t="shared" ref="V27:V48" si="25">R27*$E$4</f>
        <v>19.999749999999999</v>
      </c>
      <c r="W27" s="39"/>
      <c r="X27" s="39">
        <f>T27+V27</f>
        <v>19.999749999999999</v>
      </c>
      <c r="Y27" s="39"/>
      <c r="Z27" s="39">
        <f>R27-T27</f>
        <v>799.99</v>
      </c>
      <c r="AA27" s="39"/>
      <c r="AB27" s="39">
        <f>0</f>
        <v>0</v>
      </c>
      <c r="AC27" s="39"/>
      <c r="AE27" s="45">
        <v>3</v>
      </c>
      <c r="AF27" s="45"/>
      <c r="AG27" s="47">
        <f t="shared" ref="AG27:AG48" si="26">AO26-AQ27</f>
        <v>770.44870260416667</v>
      </c>
      <c r="AH27" s="47"/>
      <c r="AI27" s="47">
        <f t="shared" si="17"/>
        <v>16.634687897135418</v>
      </c>
      <c r="AJ27" s="47"/>
      <c r="AK27" s="47">
        <f t="shared" si="18"/>
        <v>19.261217565104165</v>
      </c>
      <c r="AL27" s="47"/>
      <c r="AM27" s="47">
        <f t="shared" si="19"/>
        <v>35.895905462239583</v>
      </c>
      <c r="AN27" s="47"/>
      <c r="AO27" s="47">
        <f>AG27-AI27</f>
        <v>753.81401470703122</v>
      </c>
      <c r="AP27" s="47"/>
      <c r="AQ27" s="47">
        <f>0</f>
        <v>0</v>
      </c>
      <c r="AR27" s="47"/>
      <c r="AT27" s="54">
        <v>3</v>
      </c>
      <c r="AU27" s="54"/>
      <c r="AV27" s="56">
        <f t="shared" ref="AV27:AV48" si="27">BD26-BF27</f>
        <v>749.91185700124606</v>
      </c>
      <c r="AW27" s="56"/>
      <c r="AX27" s="56">
        <f t="shared" si="20"/>
        <v>25.981900734847361</v>
      </c>
      <c r="AY27" s="56"/>
      <c r="AZ27" s="56">
        <f t="shared" si="21"/>
        <v>18.747796425031151</v>
      </c>
      <c r="BA27" s="56"/>
      <c r="BB27" s="56">
        <f t="shared" si="22"/>
        <v>44.729697159878512</v>
      </c>
      <c r="BC27" s="56"/>
      <c r="BD27" s="56">
        <f>AV27-AX27</f>
        <v>723.92995626639868</v>
      </c>
      <c r="BE27" s="56"/>
      <c r="BF27" s="56">
        <f>0</f>
        <v>0</v>
      </c>
      <c r="BG27" s="56"/>
    </row>
    <row r="28" spans="1:59" x14ac:dyDescent="0.25">
      <c r="A28" s="28">
        <v>4</v>
      </c>
      <c r="B28" s="28"/>
      <c r="C28" s="32">
        <f t="shared" si="23"/>
        <v>699.99125000000015</v>
      </c>
      <c r="D28" s="32"/>
      <c r="E28" s="32">
        <f>E25</f>
        <v>33.332916666666669</v>
      </c>
      <c r="F28" s="32"/>
      <c r="G28" s="32">
        <f>C28*E4</f>
        <v>17.499781250000002</v>
      </c>
      <c r="H28" s="32"/>
      <c r="I28" s="32">
        <f>E28+G28</f>
        <v>50.832697916666675</v>
      </c>
      <c r="J28" s="32"/>
      <c r="K28" s="32">
        <f>C28-E28</f>
        <v>666.65833333333353</v>
      </c>
      <c r="L28" s="32"/>
      <c r="M28" s="32">
        <f>0</f>
        <v>0</v>
      </c>
      <c r="N28" s="32"/>
      <c r="P28" s="38">
        <v>4</v>
      </c>
      <c r="Q28" s="38"/>
      <c r="R28" s="40">
        <f t="shared" si="24"/>
        <v>799.99</v>
      </c>
      <c r="S28" s="40"/>
      <c r="T28" s="40">
        <f>0</f>
        <v>0</v>
      </c>
      <c r="U28" s="40"/>
      <c r="V28" s="40">
        <f t="shared" si="25"/>
        <v>19.999749999999999</v>
      </c>
      <c r="W28" s="40"/>
      <c r="X28" s="40">
        <f>T28+V28</f>
        <v>19.999749999999999</v>
      </c>
      <c r="Y28" s="40"/>
      <c r="Z28" s="40">
        <f>R28-T28</f>
        <v>799.99</v>
      </c>
      <c r="AA28" s="40"/>
      <c r="AB28" s="40">
        <f>0</f>
        <v>0</v>
      </c>
      <c r="AC28" s="40"/>
      <c r="AE28" s="46">
        <v>4</v>
      </c>
      <c r="AF28" s="46"/>
      <c r="AG28" s="48">
        <f t="shared" si="26"/>
        <v>753.81401470703122</v>
      </c>
      <c r="AH28" s="48"/>
      <c r="AI28" s="48">
        <f t="shared" si="17"/>
        <v>17.947952731119791</v>
      </c>
      <c r="AJ28" s="48"/>
      <c r="AK28" s="48">
        <f t="shared" si="18"/>
        <v>18.845350367675778</v>
      </c>
      <c r="AL28" s="48"/>
      <c r="AM28" s="48">
        <f t="shared" si="19"/>
        <v>36.793303098795569</v>
      </c>
      <c r="AN28" s="48"/>
      <c r="AO28" s="48">
        <f>AG28-AI28</f>
        <v>735.86606197591141</v>
      </c>
      <c r="AP28" s="48"/>
      <c r="AQ28" s="48">
        <f>0</f>
        <v>0</v>
      </c>
      <c r="AR28" s="48"/>
      <c r="AT28" s="55">
        <v>4</v>
      </c>
      <c r="AU28" s="55"/>
      <c r="AV28" s="57">
        <f t="shared" si="27"/>
        <v>723.92995626639868</v>
      </c>
      <c r="AW28" s="57"/>
      <c r="AX28" s="57">
        <f t="shared" si="20"/>
        <v>26.631448253218547</v>
      </c>
      <c r="AY28" s="57"/>
      <c r="AZ28" s="57">
        <f t="shared" si="21"/>
        <v>18.098248906659965</v>
      </c>
      <c r="BA28" s="57"/>
      <c r="BB28" s="57">
        <f t="shared" si="22"/>
        <v>44.729697159878512</v>
      </c>
      <c r="BC28" s="57"/>
      <c r="BD28" s="57">
        <f>AV28-AX28</f>
        <v>697.29850801318014</v>
      </c>
      <c r="BE28" s="57"/>
      <c r="BF28" s="57">
        <f>0</f>
        <v>0</v>
      </c>
      <c r="BG28" s="57"/>
    </row>
    <row r="29" spans="1:59" x14ac:dyDescent="0.25">
      <c r="A29" s="27">
        <v>5</v>
      </c>
      <c r="B29" s="27"/>
      <c r="C29" s="31">
        <f t="shared" si="23"/>
        <v>666.65833333333353</v>
      </c>
      <c r="D29" s="31"/>
      <c r="E29" s="31">
        <f>E25</f>
        <v>33.332916666666669</v>
      </c>
      <c r="F29" s="31"/>
      <c r="G29" s="31">
        <f>C29*E4</f>
        <v>16.666458333333338</v>
      </c>
      <c r="H29" s="31"/>
      <c r="I29" s="31">
        <f>E29+G29</f>
        <v>49.999375000000008</v>
      </c>
      <c r="J29" s="31"/>
      <c r="K29" s="31">
        <f>C29-E29</f>
        <v>633.32541666666691</v>
      </c>
      <c r="L29" s="31"/>
      <c r="M29" s="31">
        <f>0</f>
        <v>0</v>
      </c>
      <c r="N29" s="31"/>
      <c r="P29" s="37">
        <v>5</v>
      </c>
      <c r="Q29" s="37"/>
      <c r="R29" s="39">
        <f t="shared" si="24"/>
        <v>799.99</v>
      </c>
      <c r="S29" s="39"/>
      <c r="T29" s="39">
        <f>0</f>
        <v>0</v>
      </c>
      <c r="U29" s="39"/>
      <c r="V29" s="39">
        <f t="shared" si="25"/>
        <v>19.999749999999999</v>
      </c>
      <c r="W29" s="39"/>
      <c r="X29" s="39">
        <f>T29+V29</f>
        <v>19.999749999999999</v>
      </c>
      <c r="Y29" s="39"/>
      <c r="Z29" s="39">
        <f>R29-T29</f>
        <v>799.99</v>
      </c>
      <c r="AA29" s="39"/>
      <c r="AB29" s="39">
        <f>0</f>
        <v>0</v>
      </c>
      <c r="AC29" s="39"/>
      <c r="AE29" s="45">
        <v>5</v>
      </c>
      <c r="AF29" s="45"/>
      <c r="AG29" s="47">
        <f t="shared" si="26"/>
        <v>735.86606197591141</v>
      </c>
      <c r="AH29" s="47"/>
      <c r="AI29" s="47">
        <f t="shared" si="17"/>
        <v>19.316484126867667</v>
      </c>
      <c r="AJ29" s="47"/>
      <c r="AK29" s="47">
        <f t="shared" si="18"/>
        <v>18.396651549397784</v>
      </c>
      <c r="AL29" s="47"/>
      <c r="AM29" s="47">
        <f t="shared" si="19"/>
        <v>37.713135676265452</v>
      </c>
      <c r="AN29" s="47"/>
      <c r="AO29" s="47">
        <f>AG29-AI29</f>
        <v>716.54957784904377</v>
      </c>
      <c r="AP29" s="47"/>
      <c r="AQ29" s="47">
        <f>0</f>
        <v>0</v>
      </c>
      <c r="AR29" s="47"/>
      <c r="AT29" s="54">
        <v>5</v>
      </c>
      <c r="AU29" s="54"/>
      <c r="AV29" s="56">
        <f t="shared" si="27"/>
        <v>697.29850801318014</v>
      </c>
      <c r="AW29" s="56"/>
      <c r="AX29" s="56">
        <f t="shared" si="20"/>
        <v>27.29723445954901</v>
      </c>
      <c r="AY29" s="56"/>
      <c r="AZ29" s="56">
        <f t="shared" si="21"/>
        <v>17.432462700329502</v>
      </c>
      <c r="BA29" s="56"/>
      <c r="BB29" s="56">
        <f t="shared" si="22"/>
        <v>44.729697159878512</v>
      </c>
      <c r="BC29" s="56"/>
      <c r="BD29" s="56">
        <f>AV29-AX29</f>
        <v>670.00127355363111</v>
      </c>
      <c r="BE29" s="56"/>
      <c r="BF29" s="56">
        <f>0</f>
        <v>0</v>
      </c>
      <c r="BG29" s="56"/>
    </row>
    <row r="30" spans="1:59" x14ac:dyDescent="0.25">
      <c r="A30" s="28">
        <v>6</v>
      </c>
      <c r="B30" s="28"/>
      <c r="C30" s="32">
        <f t="shared" si="23"/>
        <v>633.32541666666691</v>
      </c>
      <c r="D30" s="32"/>
      <c r="E30" s="32">
        <f>E25</f>
        <v>33.332916666666669</v>
      </c>
      <c r="F30" s="32"/>
      <c r="G30" s="32">
        <f>C30*E4</f>
        <v>15.833135416666671</v>
      </c>
      <c r="H30" s="32"/>
      <c r="I30" s="32">
        <f t="shared" ref="I30:I48" si="28">E30+G30</f>
        <v>49.166052083333341</v>
      </c>
      <c r="J30" s="32"/>
      <c r="K30" s="32">
        <f t="shared" ref="K30:K48" si="29">C30-E30</f>
        <v>599.99250000000029</v>
      </c>
      <c r="L30" s="32"/>
      <c r="M30" s="32">
        <f>0</f>
        <v>0</v>
      </c>
      <c r="N30" s="32"/>
      <c r="P30" s="38">
        <v>6</v>
      </c>
      <c r="Q30" s="38"/>
      <c r="R30" s="40">
        <f t="shared" si="24"/>
        <v>799.99</v>
      </c>
      <c r="S30" s="40"/>
      <c r="T30" s="40">
        <f>0</f>
        <v>0</v>
      </c>
      <c r="U30" s="40"/>
      <c r="V30" s="40">
        <f t="shared" si="25"/>
        <v>19.999749999999999</v>
      </c>
      <c r="W30" s="40"/>
      <c r="X30" s="40">
        <f t="shared" ref="X30:X48" si="30">T30+V30</f>
        <v>19.999749999999999</v>
      </c>
      <c r="Y30" s="40"/>
      <c r="Z30" s="40">
        <f t="shared" ref="Z30:Z48" si="31">R30-T30</f>
        <v>799.99</v>
      </c>
      <c r="AA30" s="40"/>
      <c r="AB30" s="40">
        <f>0</f>
        <v>0</v>
      </c>
      <c r="AC30" s="40"/>
      <c r="AE30" s="46">
        <v>6</v>
      </c>
      <c r="AF30" s="46"/>
      <c r="AG30" s="48">
        <f t="shared" si="26"/>
        <v>716.54957784904377</v>
      </c>
      <c r="AH30" s="48"/>
      <c r="AI30" s="48">
        <f t="shared" si="17"/>
        <v>20.742224621945997</v>
      </c>
      <c r="AJ30" s="48"/>
      <c r="AK30" s="48">
        <f t="shared" si="18"/>
        <v>17.913739446226092</v>
      </c>
      <c r="AL30" s="48"/>
      <c r="AM30" s="48">
        <f t="shared" si="19"/>
        <v>38.655964068172089</v>
      </c>
      <c r="AN30" s="48"/>
      <c r="AO30" s="48">
        <f t="shared" ref="AO30:AO48" si="32">AG30-AI30</f>
        <v>695.80735322709779</v>
      </c>
      <c r="AP30" s="48"/>
      <c r="AQ30" s="48">
        <f>0</f>
        <v>0</v>
      </c>
      <c r="AR30" s="48"/>
      <c r="AT30" s="55">
        <v>6</v>
      </c>
      <c r="AU30" s="55"/>
      <c r="AV30" s="57">
        <f t="shared" si="27"/>
        <v>670.00127355363111</v>
      </c>
      <c r="AW30" s="57"/>
      <c r="AX30" s="57">
        <f t="shared" si="20"/>
        <v>27.979665321037736</v>
      </c>
      <c r="AY30" s="57"/>
      <c r="AZ30" s="57">
        <f t="shared" si="21"/>
        <v>16.750031838840776</v>
      </c>
      <c r="BA30" s="57"/>
      <c r="BB30" s="57">
        <f t="shared" si="22"/>
        <v>44.729697159878512</v>
      </c>
      <c r="BC30" s="57"/>
      <c r="BD30" s="57">
        <f t="shared" ref="BD30:BD48" si="33">AV30-AX30</f>
        <v>642.02160823259339</v>
      </c>
      <c r="BE30" s="57"/>
      <c r="BF30" s="57">
        <f>0</f>
        <v>0</v>
      </c>
      <c r="BG30" s="57"/>
    </row>
    <row r="31" spans="1:59" x14ac:dyDescent="0.25">
      <c r="A31" s="27">
        <v>7</v>
      </c>
      <c r="B31" s="27"/>
      <c r="C31" s="31">
        <f t="shared" si="23"/>
        <v>599.99250000000029</v>
      </c>
      <c r="D31" s="31"/>
      <c r="E31" s="31">
        <f>E25</f>
        <v>33.332916666666669</v>
      </c>
      <c r="F31" s="31"/>
      <c r="G31" s="31">
        <f>C31*E4</f>
        <v>14.999812500000006</v>
      </c>
      <c r="H31" s="31"/>
      <c r="I31" s="31">
        <f t="shared" si="28"/>
        <v>48.332729166666674</v>
      </c>
      <c r="J31" s="31"/>
      <c r="K31" s="31">
        <f t="shared" si="29"/>
        <v>566.65958333333367</v>
      </c>
      <c r="L31" s="31"/>
      <c r="M31" s="31">
        <f>0</f>
        <v>0</v>
      </c>
      <c r="N31" s="31"/>
      <c r="P31" s="37">
        <v>7</v>
      </c>
      <c r="Q31" s="37"/>
      <c r="R31" s="39">
        <f t="shared" si="24"/>
        <v>799.99</v>
      </c>
      <c r="S31" s="39"/>
      <c r="T31" s="39">
        <f>0</f>
        <v>0</v>
      </c>
      <c r="U31" s="39"/>
      <c r="V31" s="39">
        <f t="shared" si="25"/>
        <v>19.999749999999999</v>
      </c>
      <c r="W31" s="39"/>
      <c r="X31" s="39">
        <f t="shared" si="30"/>
        <v>19.999749999999999</v>
      </c>
      <c r="Y31" s="39"/>
      <c r="Z31" s="39">
        <f t="shared" si="31"/>
        <v>799.99</v>
      </c>
      <c r="AA31" s="39"/>
      <c r="AB31" s="39">
        <f>0</f>
        <v>0</v>
      </c>
      <c r="AC31" s="39"/>
      <c r="AE31" s="45">
        <v>7</v>
      </c>
      <c r="AF31" s="45"/>
      <c r="AG31" s="47">
        <f t="shared" si="26"/>
        <v>695.80735322709779</v>
      </c>
      <c r="AH31" s="47"/>
      <c r="AI31" s="47">
        <f t="shared" si="17"/>
        <v>22.227179339198951</v>
      </c>
      <c r="AJ31" s="47"/>
      <c r="AK31" s="47">
        <f t="shared" si="18"/>
        <v>17.395183830677443</v>
      </c>
      <c r="AL31" s="47"/>
      <c r="AM31" s="47">
        <f t="shared" si="19"/>
        <v>39.622363169876394</v>
      </c>
      <c r="AN31" s="47"/>
      <c r="AO31" s="47">
        <f t="shared" si="32"/>
        <v>673.58017388789881</v>
      </c>
      <c r="AP31" s="47"/>
      <c r="AQ31" s="47">
        <f>0</f>
        <v>0</v>
      </c>
      <c r="AR31" s="47"/>
      <c r="AT31" s="54">
        <v>7</v>
      </c>
      <c r="AU31" s="54"/>
      <c r="AV31" s="56">
        <f t="shared" si="27"/>
        <v>642.02160823259339</v>
      </c>
      <c r="AW31" s="56"/>
      <c r="AX31" s="56">
        <f t="shared" si="20"/>
        <v>28.679156954063679</v>
      </c>
      <c r="AY31" s="56"/>
      <c r="AZ31" s="56">
        <f t="shared" si="21"/>
        <v>16.050540205814833</v>
      </c>
      <c r="BA31" s="56"/>
      <c r="BB31" s="56">
        <f t="shared" si="22"/>
        <v>44.729697159878512</v>
      </c>
      <c r="BC31" s="56"/>
      <c r="BD31" s="56">
        <f t="shared" si="33"/>
        <v>613.34245127852967</v>
      </c>
      <c r="BE31" s="56"/>
      <c r="BF31" s="56">
        <f>0</f>
        <v>0</v>
      </c>
      <c r="BG31" s="56"/>
    </row>
    <row r="32" spans="1:59" x14ac:dyDescent="0.25">
      <c r="A32" s="28">
        <v>8</v>
      </c>
      <c r="B32" s="28"/>
      <c r="C32" s="32">
        <f t="shared" si="23"/>
        <v>566.65958333333367</v>
      </c>
      <c r="D32" s="32"/>
      <c r="E32" s="32">
        <f>E25</f>
        <v>33.332916666666669</v>
      </c>
      <c r="F32" s="32"/>
      <c r="G32" s="32">
        <f>C32*E4</f>
        <v>14.166489583333341</v>
      </c>
      <c r="H32" s="32"/>
      <c r="I32" s="32">
        <f t="shared" si="28"/>
        <v>47.499406250000007</v>
      </c>
      <c r="J32" s="32"/>
      <c r="K32" s="32">
        <f t="shared" si="29"/>
        <v>533.32666666666705</v>
      </c>
      <c r="L32" s="32"/>
      <c r="M32" s="32">
        <f>0</f>
        <v>0</v>
      </c>
      <c r="N32" s="32"/>
      <c r="P32" s="38">
        <v>8</v>
      </c>
      <c r="Q32" s="38"/>
      <c r="R32" s="40">
        <f t="shared" si="24"/>
        <v>799.99</v>
      </c>
      <c r="S32" s="40"/>
      <c r="T32" s="40">
        <f>0</f>
        <v>0</v>
      </c>
      <c r="U32" s="40"/>
      <c r="V32" s="40">
        <f t="shared" si="25"/>
        <v>19.999749999999999</v>
      </c>
      <c r="W32" s="40"/>
      <c r="X32" s="40">
        <f t="shared" si="30"/>
        <v>19.999749999999999</v>
      </c>
      <c r="Y32" s="40"/>
      <c r="Z32" s="40">
        <f t="shared" si="31"/>
        <v>799.99</v>
      </c>
      <c r="AA32" s="40"/>
      <c r="AB32" s="40">
        <f>0</f>
        <v>0</v>
      </c>
      <c r="AC32" s="40"/>
      <c r="AE32" s="46">
        <v>8</v>
      </c>
      <c r="AF32" s="46"/>
      <c r="AG32" s="48">
        <f t="shared" si="26"/>
        <v>673.58017388789881</v>
      </c>
      <c r="AH32" s="48"/>
      <c r="AI32" s="48">
        <f t="shared" si="17"/>
        <v>23.773417901925832</v>
      </c>
      <c r="AJ32" s="48"/>
      <c r="AK32" s="48">
        <f t="shared" si="18"/>
        <v>16.839504347197469</v>
      </c>
      <c r="AL32" s="48"/>
      <c r="AM32" s="48">
        <f t="shared" si="19"/>
        <v>40.612922249123301</v>
      </c>
      <c r="AN32" s="48"/>
      <c r="AO32" s="48">
        <f t="shared" si="32"/>
        <v>649.80675598597293</v>
      </c>
      <c r="AP32" s="48"/>
      <c r="AQ32" s="48">
        <f>0</f>
        <v>0</v>
      </c>
      <c r="AR32" s="48"/>
      <c r="AT32" s="55">
        <v>8</v>
      </c>
      <c r="AU32" s="55"/>
      <c r="AV32" s="57">
        <f t="shared" si="27"/>
        <v>613.34245127852967</v>
      </c>
      <c r="AW32" s="57"/>
      <c r="AX32" s="57">
        <f t="shared" si="20"/>
        <v>29.39613587791527</v>
      </c>
      <c r="AY32" s="57"/>
      <c r="AZ32" s="57">
        <f t="shared" si="21"/>
        <v>15.33356128196324</v>
      </c>
      <c r="BA32" s="57"/>
      <c r="BB32" s="57">
        <f t="shared" si="22"/>
        <v>44.729697159878512</v>
      </c>
      <c r="BC32" s="57"/>
      <c r="BD32" s="57">
        <f t="shared" si="33"/>
        <v>583.94631540061437</v>
      </c>
      <c r="BE32" s="57"/>
      <c r="BF32" s="57">
        <f>0</f>
        <v>0</v>
      </c>
      <c r="BG32" s="57"/>
    </row>
    <row r="33" spans="1:59" x14ac:dyDescent="0.25">
      <c r="A33" s="27">
        <v>9</v>
      </c>
      <c r="B33" s="27"/>
      <c r="C33" s="31">
        <f t="shared" si="23"/>
        <v>533.32666666666705</v>
      </c>
      <c r="D33" s="31"/>
      <c r="E33" s="31">
        <f>E25</f>
        <v>33.332916666666669</v>
      </c>
      <c r="F33" s="31"/>
      <c r="G33" s="31">
        <f>C33*E4</f>
        <v>13.333166666666676</v>
      </c>
      <c r="H33" s="31"/>
      <c r="I33" s="31">
        <f t="shared" si="28"/>
        <v>46.666083333333347</v>
      </c>
      <c r="J33" s="31"/>
      <c r="K33" s="31">
        <f t="shared" si="29"/>
        <v>499.99375000000038</v>
      </c>
      <c r="L33" s="31"/>
      <c r="M33" s="31">
        <f>0</f>
        <v>0</v>
      </c>
      <c r="N33" s="31"/>
      <c r="P33" s="37">
        <v>9</v>
      </c>
      <c r="Q33" s="37"/>
      <c r="R33" s="39">
        <f t="shared" si="24"/>
        <v>799.99</v>
      </c>
      <c r="S33" s="39"/>
      <c r="T33" s="39">
        <f>0</f>
        <v>0</v>
      </c>
      <c r="U33" s="39"/>
      <c r="V33" s="39">
        <f t="shared" si="25"/>
        <v>19.999749999999999</v>
      </c>
      <c r="W33" s="39"/>
      <c r="X33" s="39">
        <f t="shared" si="30"/>
        <v>19.999749999999999</v>
      </c>
      <c r="Y33" s="39"/>
      <c r="Z33" s="39">
        <f t="shared" si="31"/>
        <v>799.99</v>
      </c>
      <c r="AA33" s="39"/>
      <c r="AB33" s="39">
        <f>0</f>
        <v>0</v>
      </c>
      <c r="AC33" s="39"/>
      <c r="AE33" s="45">
        <v>9</v>
      </c>
      <c r="AF33" s="45"/>
      <c r="AG33" s="47">
        <f t="shared" si="26"/>
        <v>649.80675598597293</v>
      </c>
      <c r="AH33" s="47"/>
      <c r="AI33" s="47">
        <f t="shared" si="17"/>
        <v>25.383076405702049</v>
      </c>
      <c r="AJ33" s="47"/>
      <c r="AK33" s="47">
        <f t="shared" si="18"/>
        <v>16.245168899649322</v>
      </c>
      <c r="AL33" s="47"/>
      <c r="AM33" s="47">
        <f t="shared" si="19"/>
        <v>41.628245305351371</v>
      </c>
      <c r="AN33" s="47"/>
      <c r="AO33" s="47">
        <f t="shared" si="32"/>
        <v>624.42367958027091</v>
      </c>
      <c r="AP33" s="47"/>
      <c r="AQ33" s="47">
        <f>0</f>
        <v>0</v>
      </c>
      <c r="AR33" s="47"/>
      <c r="AT33" s="54">
        <v>9</v>
      </c>
      <c r="AU33" s="54"/>
      <c r="AV33" s="56">
        <f t="shared" si="27"/>
        <v>583.94631540061437</v>
      </c>
      <c r="AW33" s="56"/>
      <c r="AX33" s="56">
        <f t="shared" si="20"/>
        <v>30.131039274863156</v>
      </c>
      <c r="AY33" s="56"/>
      <c r="AZ33" s="56">
        <f t="shared" si="21"/>
        <v>14.598657885015358</v>
      </c>
      <c r="BA33" s="56"/>
      <c r="BB33" s="56">
        <f t="shared" si="22"/>
        <v>44.729697159878512</v>
      </c>
      <c r="BC33" s="56"/>
      <c r="BD33" s="56">
        <f t="shared" si="33"/>
        <v>553.81527612575121</v>
      </c>
      <c r="BE33" s="56"/>
      <c r="BF33" s="56">
        <f>0</f>
        <v>0</v>
      </c>
      <c r="BG33" s="56"/>
    </row>
    <row r="34" spans="1:59" x14ac:dyDescent="0.25">
      <c r="A34" s="28">
        <v>10</v>
      </c>
      <c r="B34" s="28"/>
      <c r="C34" s="32">
        <f t="shared" si="23"/>
        <v>499.99375000000038</v>
      </c>
      <c r="D34" s="32"/>
      <c r="E34" s="32">
        <f>E25</f>
        <v>33.332916666666669</v>
      </c>
      <c r="F34" s="32"/>
      <c r="G34" s="32">
        <f>C34*E4</f>
        <v>12.499843750000009</v>
      </c>
      <c r="H34" s="32"/>
      <c r="I34" s="32">
        <f t="shared" si="28"/>
        <v>45.83276041666668</v>
      </c>
      <c r="J34" s="32"/>
      <c r="K34" s="32">
        <f t="shared" si="29"/>
        <v>466.6608333333337</v>
      </c>
      <c r="L34" s="32"/>
      <c r="M34" s="32">
        <f>0</f>
        <v>0</v>
      </c>
      <c r="N34" s="32"/>
      <c r="P34" s="38">
        <v>10</v>
      </c>
      <c r="Q34" s="38"/>
      <c r="R34" s="40">
        <f t="shared" si="24"/>
        <v>799.99</v>
      </c>
      <c r="S34" s="40"/>
      <c r="T34" s="40">
        <f>0</f>
        <v>0</v>
      </c>
      <c r="U34" s="40"/>
      <c r="V34" s="40">
        <f t="shared" si="25"/>
        <v>19.999749999999999</v>
      </c>
      <c r="W34" s="40"/>
      <c r="X34" s="40">
        <f t="shared" si="30"/>
        <v>19.999749999999999</v>
      </c>
      <c r="Y34" s="40"/>
      <c r="Z34" s="40">
        <f t="shared" si="31"/>
        <v>799.99</v>
      </c>
      <c r="AA34" s="40"/>
      <c r="AB34" s="40">
        <f>0</f>
        <v>0</v>
      </c>
      <c r="AC34" s="40"/>
      <c r="AE34" s="46">
        <v>10</v>
      </c>
      <c r="AF34" s="46"/>
      <c r="AG34" s="48">
        <f t="shared" si="26"/>
        <v>624.42367958027091</v>
      </c>
      <c r="AH34" s="48"/>
      <c r="AI34" s="48">
        <f t="shared" si="17"/>
        <v>27.058359448478384</v>
      </c>
      <c r="AJ34" s="48"/>
      <c r="AK34" s="48">
        <f t="shared" si="18"/>
        <v>15.610591989506771</v>
      </c>
      <c r="AL34" s="48"/>
      <c r="AM34" s="48">
        <f t="shared" si="19"/>
        <v>42.668951437985157</v>
      </c>
      <c r="AN34" s="48"/>
      <c r="AO34" s="48">
        <f t="shared" si="32"/>
        <v>597.36532013179249</v>
      </c>
      <c r="AP34" s="48"/>
      <c r="AQ34" s="48">
        <f>0</f>
        <v>0</v>
      </c>
      <c r="AR34" s="48"/>
      <c r="AT34" s="55">
        <v>10</v>
      </c>
      <c r="AU34" s="55"/>
      <c r="AV34" s="57">
        <f t="shared" si="27"/>
        <v>553.81527612575121</v>
      </c>
      <c r="AW34" s="57"/>
      <c r="AX34" s="57">
        <f t="shared" si="20"/>
        <v>30.88431525673473</v>
      </c>
      <c r="AY34" s="57"/>
      <c r="AZ34" s="57">
        <f t="shared" si="21"/>
        <v>13.84538190314378</v>
      </c>
      <c r="BA34" s="57"/>
      <c r="BB34" s="57">
        <f t="shared" si="22"/>
        <v>44.729697159878512</v>
      </c>
      <c r="BC34" s="57"/>
      <c r="BD34" s="57">
        <f t="shared" si="33"/>
        <v>522.93096086901653</v>
      </c>
      <c r="BE34" s="57"/>
      <c r="BF34" s="57">
        <f>0</f>
        <v>0</v>
      </c>
      <c r="BG34" s="57"/>
    </row>
    <row r="35" spans="1:59" x14ac:dyDescent="0.25">
      <c r="A35" s="27">
        <v>11</v>
      </c>
      <c r="B35" s="27"/>
      <c r="C35" s="31">
        <f t="shared" si="23"/>
        <v>466.6608333333337</v>
      </c>
      <c r="D35" s="31"/>
      <c r="E35" s="31">
        <f>E25</f>
        <v>33.332916666666669</v>
      </c>
      <c r="F35" s="31"/>
      <c r="G35" s="31">
        <f>C35*E4</f>
        <v>11.666520833333342</v>
      </c>
      <c r="H35" s="31"/>
      <c r="I35" s="31">
        <f t="shared" si="28"/>
        <v>44.999437500000013</v>
      </c>
      <c r="J35" s="31"/>
      <c r="K35" s="31">
        <f t="shared" si="29"/>
        <v>433.32791666666702</v>
      </c>
      <c r="L35" s="31"/>
      <c r="M35" s="31">
        <f>0</f>
        <v>0</v>
      </c>
      <c r="N35" s="31"/>
      <c r="P35" s="37">
        <v>11</v>
      </c>
      <c r="Q35" s="37"/>
      <c r="R35" s="39">
        <f t="shared" si="24"/>
        <v>799.99</v>
      </c>
      <c r="S35" s="39"/>
      <c r="T35" s="39">
        <f>0</f>
        <v>0</v>
      </c>
      <c r="U35" s="39"/>
      <c r="V35" s="39">
        <f t="shared" si="25"/>
        <v>19.999749999999999</v>
      </c>
      <c r="W35" s="39"/>
      <c r="X35" s="39">
        <f t="shared" si="30"/>
        <v>19.999749999999999</v>
      </c>
      <c r="Y35" s="39"/>
      <c r="Z35" s="39">
        <f t="shared" si="31"/>
        <v>799.99</v>
      </c>
      <c r="AA35" s="39"/>
      <c r="AB35" s="39">
        <f>0</f>
        <v>0</v>
      </c>
      <c r="AC35" s="39"/>
      <c r="AE35" s="45">
        <v>11</v>
      </c>
      <c r="AF35" s="45"/>
      <c r="AG35" s="47">
        <f t="shared" si="26"/>
        <v>597.36532013179249</v>
      </c>
      <c r="AH35" s="47"/>
      <c r="AI35" s="47">
        <f t="shared" si="17"/>
        <v>28.801542220639973</v>
      </c>
      <c r="AJ35" s="47"/>
      <c r="AK35" s="47">
        <f t="shared" si="18"/>
        <v>14.934133003294811</v>
      </c>
      <c r="AL35" s="47"/>
      <c r="AM35" s="47">
        <f t="shared" si="19"/>
        <v>43.735675223934784</v>
      </c>
      <c r="AN35" s="47"/>
      <c r="AO35" s="47">
        <f t="shared" si="32"/>
        <v>568.56377791115256</v>
      </c>
      <c r="AP35" s="47"/>
      <c r="AQ35" s="47">
        <f>0</f>
        <v>0</v>
      </c>
      <c r="AR35" s="47"/>
      <c r="AT35" s="54">
        <v>11</v>
      </c>
      <c r="AU35" s="54"/>
      <c r="AV35" s="56">
        <f t="shared" si="27"/>
        <v>522.93096086901653</v>
      </c>
      <c r="AW35" s="56"/>
      <c r="AX35" s="56">
        <f t="shared" si="20"/>
        <v>31.656423138153102</v>
      </c>
      <c r="AY35" s="56"/>
      <c r="AZ35" s="56">
        <f t="shared" si="21"/>
        <v>13.073274021725412</v>
      </c>
      <c r="BA35" s="56"/>
      <c r="BB35" s="56">
        <f t="shared" si="22"/>
        <v>44.729697159878512</v>
      </c>
      <c r="BC35" s="56"/>
      <c r="BD35" s="56">
        <f t="shared" si="33"/>
        <v>491.27453773086341</v>
      </c>
      <c r="BE35" s="56"/>
      <c r="BF35" s="56">
        <f>0</f>
        <v>0</v>
      </c>
      <c r="BG35" s="56"/>
    </row>
    <row r="36" spans="1:59" x14ac:dyDescent="0.25">
      <c r="A36" s="28">
        <v>12</v>
      </c>
      <c r="B36" s="28"/>
      <c r="C36" s="32">
        <f t="shared" si="23"/>
        <v>433.32791666666702</v>
      </c>
      <c r="D36" s="32"/>
      <c r="E36" s="32">
        <f>E25</f>
        <v>33.332916666666669</v>
      </c>
      <c r="F36" s="32"/>
      <c r="G36" s="32">
        <f>C36*E4</f>
        <v>10.833197916666675</v>
      </c>
      <c r="H36" s="32"/>
      <c r="I36" s="32">
        <f t="shared" si="28"/>
        <v>44.166114583333346</v>
      </c>
      <c r="J36" s="32"/>
      <c r="K36" s="32">
        <f t="shared" si="29"/>
        <v>399.99500000000035</v>
      </c>
      <c r="L36" s="32"/>
      <c r="M36" s="32">
        <f>0</f>
        <v>0</v>
      </c>
      <c r="N36" s="32"/>
      <c r="P36" s="38">
        <v>12</v>
      </c>
      <c r="Q36" s="38"/>
      <c r="R36" s="40">
        <f t="shared" si="24"/>
        <v>799.99</v>
      </c>
      <c r="S36" s="40"/>
      <c r="T36" s="40">
        <f>0</f>
        <v>0</v>
      </c>
      <c r="U36" s="40"/>
      <c r="V36" s="40">
        <f t="shared" si="25"/>
        <v>19.999749999999999</v>
      </c>
      <c r="W36" s="40"/>
      <c r="X36" s="40">
        <f t="shared" si="30"/>
        <v>19.999749999999999</v>
      </c>
      <c r="Y36" s="40"/>
      <c r="Z36" s="40">
        <f t="shared" si="31"/>
        <v>799.99</v>
      </c>
      <c r="AA36" s="40"/>
      <c r="AB36" s="40">
        <f>0</f>
        <v>0</v>
      </c>
      <c r="AC36" s="40"/>
      <c r="AE36" s="46">
        <v>12</v>
      </c>
      <c r="AF36" s="46"/>
      <c r="AG36" s="48">
        <f t="shared" si="26"/>
        <v>568.56377791115256</v>
      </c>
      <c r="AH36" s="48"/>
      <c r="AI36" s="48">
        <f t="shared" si="17"/>
        <v>30.61497265675434</v>
      </c>
      <c r="AJ36" s="48"/>
      <c r="AK36" s="48">
        <f t="shared" si="18"/>
        <v>14.214094447778812</v>
      </c>
      <c r="AL36" s="48"/>
      <c r="AM36" s="48">
        <f t="shared" si="19"/>
        <v>44.829067104533152</v>
      </c>
      <c r="AN36" s="48"/>
      <c r="AO36" s="48">
        <f t="shared" si="32"/>
        <v>537.94880525439817</v>
      </c>
      <c r="AP36" s="48"/>
      <c r="AQ36" s="48">
        <f>0</f>
        <v>0</v>
      </c>
      <c r="AR36" s="48"/>
      <c r="AT36" s="55">
        <v>12</v>
      </c>
      <c r="AU36" s="55"/>
      <c r="AV36" s="57">
        <f t="shared" si="27"/>
        <v>491.27453773086341</v>
      </c>
      <c r="AW36" s="57"/>
      <c r="AX36" s="57">
        <f t="shared" si="20"/>
        <v>32.447833716606929</v>
      </c>
      <c r="AY36" s="57"/>
      <c r="AZ36" s="57">
        <f t="shared" si="21"/>
        <v>12.281863443271584</v>
      </c>
      <c r="BA36" s="57"/>
      <c r="BB36" s="57">
        <f t="shared" si="22"/>
        <v>44.729697159878512</v>
      </c>
      <c r="BC36" s="57"/>
      <c r="BD36" s="57">
        <f t="shared" si="33"/>
        <v>458.82670401425651</v>
      </c>
      <c r="BE36" s="57"/>
      <c r="BF36" s="57">
        <f>0</f>
        <v>0</v>
      </c>
      <c r="BG36" s="57"/>
    </row>
    <row r="37" spans="1:59" x14ac:dyDescent="0.25">
      <c r="A37" s="27">
        <v>13</v>
      </c>
      <c r="B37" s="27"/>
      <c r="C37" s="31">
        <f t="shared" si="23"/>
        <v>399.99500000000035</v>
      </c>
      <c r="D37" s="31"/>
      <c r="E37" s="31">
        <f>E25</f>
        <v>33.332916666666669</v>
      </c>
      <c r="F37" s="31"/>
      <c r="G37" s="31">
        <f>C37*E4</f>
        <v>9.9998750000000083</v>
      </c>
      <c r="H37" s="31"/>
      <c r="I37" s="31">
        <f t="shared" si="28"/>
        <v>43.332791666666679</v>
      </c>
      <c r="J37" s="31"/>
      <c r="K37" s="31">
        <f t="shared" si="29"/>
        <v>366.66208333333367</v>
      </c>
      <c r="L37" s="31"/>
      <c r="M37" s="31">
        <f>0</f>
        <v>0</v>
      </c>
      <c r="N37" s="31"/>
      <c r="P37" s="37">
        <v>13</v>
      </c>
      <c r="Q37" s="37"/>
      <c r="R37" s="39">
        <f t="shared" si="24"/>
        <v>799.99</v>
      </c>
      <c r="S37" s="39"/>
      <c r="T37" s="39">
        <f>0</f>
        <v>0</v>
      </c>
      <c r="U37" s="39"/>
      <c r="V37" s="39">
        <f t="shared" si="25"/>
        <v>19.999749999999999</v>
      </c>
      <c r="W37" s="39"/>
      <c r="X37" s="39">
        <f t="shared" si="30"/>
        <v>19.999749999999999</v>
      </c>
      <c r="Y37" s="39"/>
      <c r="Z37" s="39">
        <f t="shared" si="31"/>
        <v>799.99</v>
      </c>
      <c r="AA37" s="39"/>
      <c r="AB37" s="39">
        <f>0</f>
        <v>0</v>
      </c>
      <c r="AC37" s="39"/>
      <c r="AE37" s="45">
        <v>13</v>
      </c>
      <c r="AF37" s="45"/>
      <c r="AG37" s="47">
        <f t="shared" si="26"/>
        <v>537.94880525439817</v>
      </c>
      <c r="AH37" s="47"/>
      <c r="AI37" s="47">
        <f t="shared" si="17"/>
        <v>32.501073650786523</v>
      </c>
      <c r="AJ37" s="47"/>
      <c r="AK37" s="47">
        <f t="shared" si="18"/>
        <v>13.448720131359954</v>
      </c>
      <c r="AL37" s="47"/>
      <c r="AM37" s="47">
        <f t="shared" si="19"/>
        <v>45.949793782146479</v>
      </c>
      <c r="AN37" s="47"/>
      <c r="AO37" s="47">
        <f t="shared" si="32"/>
        <v>505.44773160361166</v>
      </c>
      <c r="AP37" s="47"/>
      <c r="AQ37" s="47">
        <f>0</f>
        <v>0</v>
      </c>
      <c r="AR37" s="47"/>
      <c r="AT37" s="54">
        <v>13</v>
      </c>
      <c r="AU37" s="54"/>
      <c r="AV37" s="56">
        <f t="shared" si="27"/>
        <v>458.82670401425651</v>
      </c>
      <c r="AW37" s="56"/>
      <c r="AX37" s="56">
        <f t="shared" si="20"/>
        <v>33.259029559522098</v>
      </c>
      <c r="AY37" s="56"/>
      <c r="AZ37" s="56">
        <f t="shared" si="21"/>
        <v>11.470667600356412</v>
      </c>
      <c r="BA37" s="56"/>
      <c r="BB37" s="56">
        <f t="shared" si="22"/>
        <v>44.729697159878512</v>
      </c>
      <c r="BC37" s="56"/>
      <c r="BD37" s="56">
        <f t="shared" si="33"/>
        <v>425.5676744547344</v>
      </c>
      <c r="BE37" s="56"/>
      <c r="BF37" s="56">
        <f>0</f>
        <v>0</v>
      </c>
      <c r="BG37" s="56"/>
    </row>
    <row r="38" spans="1:59" x14ac:dyDescent="0.25">
      <c r="A38" s="28">
        <v>14</v>
      </c>
      <c r="B38" s="28"/>
      <c r="C38" s="32">
        <f t="shared" si="23"/>
        <v>366.66208333333367</v>
      </c>
      <c r="D38" s="32"/>
      <c r="E38" s="32">
        <f>E25</f>
        <v>33.332916666666669</v>
      </c>
      <c r="F38" s="32"/>
      <c r="G38" s="32">
        <f>C38*E4</f>
        <v>9.1665520833333414</v>
      </c>
      <c r="H38" s="32"/>
      <c r="I38" s="32">
        <f t="shared" si="28"/>
        <v>42.499468750000013</v>
      </c>
      <c r="J38" s="32"/>
      <c r="K38" s="32">
        <f t="shared" si="29"/>
        <v>333.32916666666699</v>
      </c>
      <c r="L38" s="32"/>
      <c r="M38" s="32">
        <f>0</f>
        <v>0</v>
      </c>
      <c r="N38" s="32"/>
      <c r="P38" s="38">
        <v>14</v>
      </c>
      <c r="Q38" s="38"/>
      <c r="R38" s="40">
        <f t="shared" si="24"/>
        <v>799.99</v>
      </c>
      <c r="S38" s="40"/>
      <c r="T38" s="40">
        <f>0</f>
        <v>0</v>
      </c>
      <c r="U38" s="40"/>
      <c r="V38" s="40">
        <f t="shared" si="25"/>
        <v>19.999749999999999</v>
      </c>
      <c r="W38" s="40"/>
      <c r="X38" s="40">
        <f t="shared" si="30"/>
        <v>19.999749999999999</v>
      </c>
      <c r="Y38" s="40"/>
      <c r="Z38" s="40">
        <f t="shared" si="31"/>
        <v>799.99</v>
      </c>
      <c r="AA38" s="40"/>
      <c r="AB38" s="40">
        <f>0</f>
        <v>0</v>
      </c>
      <c r="AC38" s="40"/>
      <c r="AE38" s="46">
        <v>14</v>
      </c>
      <c r="AF38" s="46"/>
      <c r="AG38" s="48">
        <f t="shared" si="26"/>
        <v>505.44773160361166</v>
      </c>
      <c r="AH38" s="48"/>
      <c r="AI38" s="48">
        <f t="shared" si="17"/>
        <v>34.462345336609843</v>
      </c>
      <c r="AJ38" s="48"/>
      <c r="AK38" s="48">
        <f t="shared" si="18"/>
        <v>12.63619329009029</v>
      </c>
      <c r="AL38" s="48"/>
      <c r="AM38" s="48">
        <f t="shared" si="19"/>
        <v>47.098538626700133</v>
      </c>
      <c r="AN38" s="48"/>
      <c r="AO38" s="48">
        <f t="shared" si="32"/>
        <v>470.98538626700179</v>
      </c>
      <c r="AP38" s="48"/>
      <c r="AQ38" s="48">
        <f>0</f>
        <v>0</v>
      </c>
      <c r="AR38" s="48"/>
      <c r="AT38" s="55">
        <v>14</v>
      </c>
      <c r="AU38" s="55"/>
      <c r="AV38" s="57">
        <f t="shared" si="27"/>
        <v>425.5676744547344</v>
      </c>
      <c r="AW38" s="57"/>
      <c r="AX38" s="57">
        <f t="shared" si="20"/>
        <v>34.090505298510152</v>
      </c>
      <c r="AY38" s="57"/>
      <c r="AZ38" s="57">
        <f t="shared" si="21"/>
        <v>10.63919186136836</v>
      </c>
      <c r="BA38" s="57"/>
      <c r="BB38" s="57">
        <f t="shared" si="22"/>
        <v>44.729697159878512</v>
      </c>
      <c r="BC38" s="57"/>
      <c r="BD38" s="57">
        <f t="shared" si="33"/>
        <v>391.47716915622425</v>
      </c>
      <c r="BE38" s="57"/>
      <c r="BF38" s="57">
        <f>0</f>
        <v>0</v>
      </c>
      <c r="BG38" s="57"/>
    </row>
    <row r="39" spans="1:59" x14ac:dyDescent="0.25">
      <c r="A39" s="27">
        <v>15</v>
      </c>
      <c r="B39" s="27"/>
      <c r="C39" s="31">
        <f t="shared" si="23"/>
        <v>333.32916666666699</v>
      </c>
      <c r="D39" s="31"/>
      <c r="E39" s="31">
        <f>E25</f>
        <v>33.332916666666669</v>
      </c>
      <c r="F39" s="31"/>
      <c r="G39" s="31">
        <f>C39*E4</f>
        <v>8.3332291666666745</v>
      </c>
      <c r="H39" s="31"/>
      <c r="I39" s="31">
        <f t="shared" si="28"/>
        <v>41.666145833333346</v>
      </c>
      <c r="J39" s="31"/>
      <c r="K39" s="31">
        <f t="shared" si="29"/>
        <v>299.99625000000032</v>
      </c>
      <c r="L39" s="31"/>
      <c r="M39" s="31">
        <f>0</f>
        <v>0</v>
      </c>
      <c r="N39" s="31"/>
      <c r="P39" s="37">
        <v>15</v>
      </c>
      <c r="Q39" s="37"/>
      <c r="R39" s="39">
        <f t="shared" si="24"/>
        <v>799.99</v>
      </c>
      <c r="S39" s="39"/>
      <c r="T39" s="39">
        <f>0</f>
        <v>0</v>
      </c>
      <c r="U39" s="39"/>
      <c r="V39" s="39">
        <f t="shared" si="25"/>
        <v>19.999749999999999</v>
      </c>
      <c r="W39" s="39"/>
      <c r="X39" s="39">
        <f t="shared" si="30"/>
        <v>19.999749999999999</v>
      </c>
      <c r="Y39" s="39"/>
      <c r="Z39" s="39">
        <f t="shared" si="31"/>
        <v>799.99</v>
      </c>
      <c r="AA39" s="39"/>
      <c r="AB39" s="39">
        <f>0</f>
        <v>0</v>
      </c>
      <c r="AC39" s="39"/>
      <c r="AE39" s="45">
        <v>15</v>
      </c>
      <c r="AF39" s="45"/>
      <c r="AG39" s="47">
        <f t="shared" si="26"/>
        <v>470.98538626700179</v>
      </c>
      <c r="AH39" s="47"/>
      <c r="AI39" s="47">
        <f t="shared" si="17"/>
        <v>36.5013674356926</v>
      </c>
      <c r="AJ39" s="47"/>
      <c r="AK39" s="47">
        <f t="shared" si="18"/>
        <v>11.774634656675044</v>
      </c>
      <c r="AL39" s="47"/>
      <c r="AM39" s="47">
        <f t="shared" si="19"/>
        <v>48.276002092367648</v>
      </c>
      <c r="AN39" s="47"/>
      <c r="AO39" s="47">
        <f t="shared" si="32"/>
        <v>434.48401883130919</v>
      </c>
      <c r="AP39" s="47"/>
      <c r="AQ39" s="47">
        <f>0</f>
        <v>0</v>
      </c>
      <c r="AR39" s="47"/>
      <c r="AT39" s="54">
        <v>15</v>
      </c>
      <c r="AU39" s="54"/>
      <c r="AV39" s="56">
        <f t="shared" si="27"/>
        <v>391.47716915622425</v>
      </c>
      <c r="AW39" s="56"/>
      <c r="AX39" s="56">
        <f t="shared" si="20"/>
        <v>34.942767930972906</v>
      </c>
      <c r="AY39" s="56"/>
      <c r="AZ39" s="56">
        <f t="shared" si="21"/>
        <v>9.7869292289056062</v>
      </c>
      <c r="BA39" s="56"/>
      <c r="BB39" s="56">
        <f t="shared" si="22"/>
        <v>44.729697159878512</v>
      </c>
      <c r="BC39" s="56"/>
      <c r="BD39" s="56">
        <f t="shared" si="33"/>
        <v>356.53440122525137</v>
      </c>
      <c r="BE39" s="56"/>
      <c r="BF39" s="56">
        <f>0</f>
        <v>0</v>
      </c>
      <c r="BG39" s="56"/>
    </row>
    <row r="40" spans="1:59" x14ac:dyDescent="0.25">
      <c r="A40" s="28">
        <v>16</v>
      </c>
      <c r="B40" s="28"/>
      <c r="C40" s="32">
        <f t="shared" si="23"/>
        <v>299.99625000000032</v>
      </c>
      <c r="D40" s="32"/>
      <c r="E40" s="32">
        <f>E25</f>
        <v>33.332916666666669</v>
      </c>
      <c r="F40" s="32"/>
      <c r="G40" s="32">
        <f>C40*E4</f>
        <v>7.4999062500000075</v>
      </c>
      <c r="H40" s="32"/>
      <c r="I40" s="32">
        <f t="shared" si="28"/>
        <v>40.832822916666679</v>
      </c>
      <c r="J40" s="32"/>
      <c r="K40" s="32">
        <f t="shared" si="29"/>
        <v>266.66333333333364</v>
      </c>
      <c r="L40" s="32"/>
      <c r="M40" s="32">
        <f>0</f>
        <v>0</v>
      </c>
      <c r="N40" s="32"/>
      <c r="P40" s="38">
        <v>16</v>
      </c>
      <c r="Q40" s="38"/>
      <c r="R40" s="40">
        <f t="shared" si="24"/>
        <v>799.99</v>
      </c>
      <c r="S40" s="40"/>
      <c r="T40" s="40">
        <f>0</f>
        <v>0</v>
      </c>
      <c r="U40" s="40"/>
      <c r="V40" s="40">
        <f t="shared" si="25"/>
        <v>19.999749999999999</v>
      </c>
      <c r="W40" s="40"/>
      <c r="X40" s="40">
        <f t="shared" si="30"/>
        <v>19.999749999999999</v>
      </c>
      <c r="Y40" s="40"/>
      <c r="Z40" s="40">
        <f t="shared" si="31"/>
        <v>799.99</v>
      </c>
      <c r="AA40" s="40"/>
      <c r="AB40" s="40">
        <f>0</f>
        <v>0</v>
      </c>
      <c r="AC40" s="40"/>
      <c r="AE40" s="46">
        <v>16</v>
      </c>
      <c r="AF40" s="46"/>
      <c r="AG40" s="48">
        <f t="shared" si="26"/>
        <v>434.48401883130919</v>
      </c>
      <c r="AH40" s="48"/>
      <c r="AI40" s="48">
        <f t="shared" si="17"/>
        <v>38.620801673894107</v>
      </c>
      <c r="AJ40" s="48"/>
      <c r="AK40" s="48">
        <f t="shared" si="18"/>
        <v>10.862100470782728</v>
      </c>
      <c r="AL40" s="48"/>
      <c r="AM40" s="48">
        <f t="shared" si="19"/>
        <v>49.482902144676835</v>
      </c>
      <c r="AN40" s="48"/>
      <c r="AO40" s="48">
        <f t="shared" si="32"/>
        <v>395.86321715741508</v>
      </c>
      <c r="AP40" s="48"/>
      <c r="AQ40" s="48">
        <f>0</f>
        <v>0</v>
      </c>
      <c r="AR40" s="48"/>
      <c r="AT40" s="55">
        <v>16</v>
      </c>
      <c r="AU40" s="55"/>
      <c r="AV40" s="57">
        <f t="shared" si="27"/>
        <v>356.53440122525137</v>
      </c>
      <c r="AW40" s="57"/>
      <c r="AX40" s="57">
        <f t="shared" si="20"/>
        <v>35.816337129247231</v>
      </c>
      <c r="AY40" s="57"/>
      <c r="AZ40" s="57">
        <f t="shared" si="21"/>
        <v>8.9133600306312832</v>
      </c>
      <c r="BA40" s="57"/>
      <c r="BB40" s="57">
        <f t="shared" si="22"/>
        <v>44.729697159878512</v>
      </c>
      <c r="BC40" s="57"/>
      <c r="BD40" s="57">
        <f t="shared" si="33"/>
        <v>320.71806409600413</v>
      </c>
      <c r="BE40" s="57"/>
      <c r="BF40" s="57">
        <f>0</f>
        <v>0</v>
      </c>
      <c r="BG40" s="57"/>
    </row>
    <row r="41" spans="1:59" x14ac:dyDescent="0.25">
      <c r="A41" s="27">
        <v>17</v>
      </c>
      <c r="B41" s="27"/>
      <c r="C41" s="31">
        <f t="shared" si="23"/>
        <v>266.66333333333364</v>
      </c>
      <c r="D41" s="31"/>
      <c r="E41" s="31">
        <f>E25</f>
        <v>33.332916666666669</v>
      </c>
      <c r="F41" s="31"/>
      <c r="G41" s="31">
        <f>C41*E4</f>
        <v>6.6665833333333406</v>
      </c>
      <c r="H41" s="31"/>
      <c r="I41" s="31">
        <f t="shared" si="28"/>
        <v>39.999500000000012</v>
      </c>
      <c r="J41" s="31"/>
      <c r="K41" s="31">
        <f t="shared" si="29"/>
        <v>233.33041666666696</v>
      </c>
      <c r="L41" s="31"/>
      <c r="M41" s="31">
        <f>0</f>
        <v>0</v>
      </c>
      <c r="N41" s="31"/>
      <c r="P41" s="37">
        <v>17</v>
      </c>
      <c r="Q41" s="37"/>
      <c r="R41" s="39">
        <f t="shared" si="24"/>
        <v>799.99</v>
      </c>
      <c r="S41" s="39"/>
      <c r="T41" s="39">
        <f>0</f>
        <v>0</v>
      </c>
      <c r="U41" s="39"/>
      <c r="V41" s="39">
        <f t="shared" si="25"/>
        <v>19.999749999999999</v>
      </c>
      <c r="W41" s="39"/>
      <c r="X41" s="39">
        <f t="shared" si="30"/>
        <v>19.999749999999999</v>
      </c>
      <c r="Y41" s="39"/>
      <c r="Z41" s="39">
        <f t="shared" si="31"/>
        <v>799.99</v>
      </c>
      <c r="AA41" s="39"/>
      <c r="AB41" s="39">
        <f>0</f>
        <v>0</v>
      </c>
      <c r="AC41" s="39"/>
      <c r="AE41" s="45">
        <v>17</v>
      </c>
      <c r="AF41" s="45"/>
      <c r="AG41" s="47">
        <f t="shared" si="26"/>
        <v>395.86321715741508</v>
      </c>
      <c r="AH41" s="47"/>
      <c r="AI41" s="47">
        <f t="shared" si="17"/>
        <v>40.823394269358374</v>
      </c>
      <c r="AJ41" s="47"/>
      <c r="AK41" s="47">
        <f t="shared" si="18"/>
        <v>9.8965804289353763</v>
      </c>
      <c r="AL41" s="47"/>
      <c r="AM41" s="47">
        <f t="shared" si="19"/>
        <v>50.719974698293747</v>
      </c>
      <c r="AN41" s="47"/>
      <c r="AO41" s="47">
        <f t="shared" si="32"/>
        <v>355.03982288805673</v>
      </c>
      <c r="AP41" s="47"/>
      <c r="AQ41" s="47">
        <f>0</f>
        <v>0</v>
      </c>
      <c r="AR41" s="47"/>
      <c r="AT41" s="54">
        <v>17</v>
      </c>
      <c r="AU41" s="54"/>
      <c r="AV41" s="56">
        <f t="shared" si="27"/>
        <v>320.71806409600413</v>
      </c>
      <c r="AW41" s="56"/>
      <c r="AX41" s="56">
        <f t="shared" si="20"/>
        <v>36.711745557478409</v>
      </c>
      <c r="AY41" s="56"/>
      <c r="AZ41" s="56">
        <f t="shared" si="21"/>
        <v>8.0179516024001032</v>
      </c>
      <c r="BA41" s="56"/>
      <c r="BB41" s="56">
        <f t="shared" si="22"/>
        <v>44.729697159878512</v>
      </c>
      <c r="BC41" s="56"/>
      <c r="BD41" s="56">
        <f t="shared" si="33"/>
        <v>284.0063185385257</v>
      </c>
      <c r="BE41" s="56"/>
      <c r="BF41" s="56">
        <f>0</f>
        <v>0</v>
      </c>
      <c r="BG41" s="56"/>
    </row>
    <row r="42" spans="1:59" x14ac:dyDescent="0.25">
      <c r="A42" s="28">
        <v>18</v>
      </c>
      <c r="B42" s="28"/>
      <c r="C42" s="32">
        <f t="shared" si="23"/>
        <v>233.33041666666696</v>
      </c>
      <c r="D42" s="32"/>
      <c r="E42" s="32">
        <f>E25</f>
        <v>33.332916666666669</v>
      </c>
      <c r="F42" s="32"/>
      <c r="G42" s="32">
        <f>C42*E4</f>
        <v>5.8332604166666737</v>
      </c>
      <c r="H42" s="32"/>
      <c r="I42" s="32">
        <f t="shared" si="28"/>
        <v>39.166177083333345</v>
      </c>
      <c r="J42" s="32"/>
      <c r="K42" s="32">
        <f t="shared" si="29"/>
        <v>199.99750000000029</v>
      </c>
      <c r="L42" s="32"/>
      <c r="M42" s="32">
        <f>0</f>
        <v>0</v>
      </c>
      <c r="N42" s="32"/>
      <c r="P42" s="38">
        <v>18</v>
      </c>
      <c r="Q42" s="38"/>
      <c r="R42" s="40">
        <f t="shared" si="24"/>
        <v>799.99</v>
      </c>
      <c r="S42" s="40"/>
      <c r="T42" s="40">
        <f>0</f>
        <v>0</v>
      </c>
      <c r="U42" s="40"/>
      <c r="V42" s="40">
        <f t="shared" si="25"/>
        <v>19.999749999999999</v>
      </c>
      <c r="W42" s="40"/>
      <c r="X42" s="40">
        <f t="shared" si="30"/>
        <v>19.999749999999999</v>
      </c>
      <c r="Y42" s="40"/>
      <c r="Z42" s="40">
        <f t="shared" si="31"/>
        <v>799.99</v>
      </c>
      <c r="AA42" s="40"/>
      <c r="AB42" s="40">
        <f>0</f>
        <v>0</v>
      </c>
      <c r="AC42" s="40"/>
      <c r="AE42" s="46">
        <v>18</v>
      </c>
      <c r="AF42" s="46"/>
      <c r="AG42" s="48">
        <f t="shared" si="26"/>
        <v>355.03982288805673</v>
      </c>
      <c r="AH42" s="48"/>
      <c r="AI42" s="48">
        <f t="shared" si="17"/>
        <v>43.111978493549678</v>
      </c>
      <c r="AJ42" s="48"/>
      <c r="AK42" s="48">
        <f t="shared" si="18"/>
        <v>8.8759955722014183</v>
      </c>
      <c r="AL42" s="48"/>
      <c r="AM42" s="48">
        <f t="shared" si="19"/>
        <v>51.987974065751096</v>
      </c>
      <c r="AN42" s="48"/>
      <c r="AO42" s="48">
        <f t="shared" si="32"/>
        <v>311.92784439450708</v>
      </c>
      <c r="AP42" s="48"/>
      <c r="AQ42" s="48">
        <f>0</f>
        <v>0</v>
      </c>
      <c r="AR42" s="48"/>
      <c r="AT42" s="55">
        <v>18</v>
      </c>
      <c r="AU42" s="55"/>
      <c r="AV42" s="57">
        <f t="shared" si="27"/>
        <v>284.0063185385257</v>
      </c>
      <c r="AW42" s="57"/>
      <c r="AX42" s="57">
        <f t="shared" si="20"/>
        <v>37.629539196415372</v>
      </c>
      <c r="AY42" s="57"/>
      <c r="AZ42" s="57">
        <f t="shared" si="21"/>
        <v>7.1001579634631424</v>
      </c>
      <c r="BA42" s="57"/>
      <c r="BB42" s="57">
        <f t="shared" si="22"/>
        <v>44.729697159878512</v>
      </c>
      <c r="BC42" s="57"/>
      <c r="BD42" s="57">
        <f t="shared" si="33"/>
        <v>246.37677934211032</v>
      </c>
      <c r="BE42" s="57"/>
      <c r="BF42" s="57">
        <f>0</f>
        <v>0</v>
      </c>
      <c r="BG42" s="57"/>
    </row>
    <row r="43" spans="1:59" x14ac:dyDescent="0.25">
      <c r="A43" s="27">
        <v>19</v>
      </c>
      <c r="B43" s="27"/>
      <c r="C43" s="31">
        <f t="shared" si="23"/>
        <v>199.99750000000029</v>
      </c>
      <c r="D43" s="31"/>
      <c r="E43" s="31">
        <f>E25</f>
        <v>33.332916666666669</v>
      </c>
      <c r="F43" s="31"/>
      <c r="G43" s="31">
        <f>C43*E4</f>
        <v>4.9999375000000068</v>
      </c>
      <c r="H43" s="31"/>
      <c r="I43" s="31">
        <f t="shared" si="28"/>
        <v>38.332854166666678</v>
      </c>
      <c r="J43" s="31"/>
      <c r="K43" s="31">
        <f t="shared" si="29"/>
        <v>166.66458333333361</v>
      </c>
      <c r="L43" s="31"/>
      <c r="M43" s="31">
        <f>0</f>
        <v>0</v>
      </c>
      <c r="N43" s="31"/>
      <c r="P43" s="37">
        <v>19</v>
      </c>
      <c r="Q43" s="37"/>
      <c r="R43" s="39">
        <f t="shared" si="24"/>
        <v>799.99</v>
      </c>
      <c r="S43" s="39"/>
      <c r="T43" s="39">
        <f>0</f>
        <v>0</v>
      </c>
      <c r="U43" s="39"/>
      <c r="V43" s="39">
        <f t="shared" si="25"/>
        <v>19.999749999999999</v>
      </c>
      <c r="W43" s="39"/>
      <c r="X43" s="39">
        <f t="shared" si="30"/>
        <v>19.999749999999999</v>
      </c>
      <c r="Y43" s="39"/>
      <c r="Z43" s="39">
        <f t="shared" si="31"/>
        <v>799.99</v>
      </c>
      <c r="AA43" s="39"/>
      <c r="AB43" s="39">
        <f>0</f>
        <v>0</v>
      </c>
      <c r="AC43" s="39"/>
      <c r="AE43" s="45">
        <v>19</v>
      </c>
      <c r="AF43" s="45"/>
      <c r="AG43" s="47">
        <f t="shared" si="26"/>
        <v>311.92784439450708</v>
      </c>
      <c r="AH43" s="47"/>
      <c r="AI43" s="47">
        <f t="shared" si="17"/>
        <v>45.489477307532198</v>
      </c>
      <c r="AJ43" s="47"/>
      <c r="AK43" s="47">
        <f t="shared" si="18"/>
        <v>7.7981961098626762</v>
      </c>
      <c r="AL43" s="47"/>
      <c r="AM43" s="47">
        <f t="shared" si="19"/>
        <v>53.287673417394871</v>
      </c>
      <c r="AN43" s="47"/>
      <c r="AO43" s="47">
        <f t="shared" si="32"/>
        <v>266.43836708697489</v>
      </c>
      <c r="AP43" s="47"/>
      <c r="AQ43" s="47">
        <f>0</f>
        <v>0</v>
      </c>
      <c r="AR43" s="47"/>
      <c r="AT43" s="54">
        <v>19</v>
      </c>
      <c r="AU43" s="54"/>
      <c r="AV43" s="56">
        <f t="shared" si="27"/>
        <v>246.37677934211032</v>
      </c>
      <c r="AW43" s="56"/>
      <c r="AX43" s="56">
        <f t="shared" si="20"/>
        <v>38.570277676325752</v>
      </c>
      <c r="AY43" s="56"/>
      <c r="AZ43" s="56">
        <f t="shared" si="21"/>
        <v>6.1594194835527576</v>
      </c>
      <c r="BA43" s="56"/>
      <c r="BB43" s="56">
        <f t="shared" si="22"/>
        <v>44.729697159878512</v>
      </c>
      <c r="BC43" s="56"/>
      <c r="BD43" s="56">
        <f t="shared" si="33"/>
        <v>207.80650166578457</v>
      </c>
      <c r="BE43" s="56"/>
      <c r="BF43" s="56">
        <f>0</f>
        <v>0</v>
      </c>
      <c r="BG43" s="56"/>
    </row>
    <row r="44" spans="1:59" x14ac:dyDescent="0.25">
      <c r="A44" s="28">
        <v>20</v>
      </c>
      <c r="B44" s="28"/>
      <c r="C44" s="32">
        <f t="shared" si="23"/>
        <v>166.66458333333361</v>
      </c>
      <c r="D44" s="32"/>
      <c r="E44" s="32">
        <f>E25</f>
        <v>33.332916666666669</v>
      </c>
      <c r="F44" s="32"/>
      <c r="G44" s="32">
        <f>C44*E4</f>
        <v>4.1666145833333399</v>
      </c>
      <c r="H44" s="32"/>
      <c r="I44" s="32">
        <f t="shared" si="28"/>
        <v>37.499531250000011</v>
      </c>
      <c r="J44" s="32"/>
      <c r="K44" s="32">
        <f t="shared" si="29"/>
        <v>133.33166666666693</v>
      </c>
      <c r="L44" s="32"/>
      <c r="M44" s="32">
        <f>0</f>
        <v>0</v>
      </c>
      <c r="N44" s="32"/>
      <c r="P44" s="38">
        <v>20</v>
      </c>
      <c r="Q44" s="38"/>
      <c r="R44" s="40">
        <f t="shared" si="24"/>
        <v>799.99</v>
      </c>
      <c r="S44" s="40"/>
      <c r="T44" s="40">
        <f>0</f>
        <v>0</v>
      </c>
      <c r="U44" s="40"/>
      <c r="V44" s="40">
        <f t="shared" si="25"/>
        <v>19.999749999999999</v>
      </c>
      <c r="W44" s="40"/>
      <c r="X44" s="40">
        <f t="shared" si="30"/>
        <v>19.999749999999999</v>
      </c>
      <c r="Y44" s="40"/>
      <c r="Z44" s="40">
        <f t="shared" si="31"/>
        <v>799.99</v>
      </c>
      <c r="AA44" s="40"/>
      <c r="AB44" s="40">
        <f>0</f>
        <v>0</v>
      </c>
      <c r="AC44" s="40"/>
      <c r="AE44" s="46">
        <v>20</v>
      </c>
      <c r="AF44" s="46"/>
      <c r="AG44" s="48">
        <f t="shared" si="26"/>
        <v>266.43836708697489</v>
      </c>
      <c r="AH44" s="48"/>
      <c r="AI44" s="48">
        <f t="shared" si="17"/>
        <v>47.958906075655364</v>
      </c>
      <c r="AJ44" s="48"/>
      <c r="AK44" s="48">
        <f t="shared" si="18"/>
        <v>6.6609591771743721</v>
      </c>
      <c r="AL44" s="48"/>
      <c r="AM44" s="48">
        <f t="shared" si="19"/>
        <v>54.619865252829733</v>
      </c>
      <c r="AN44" s="48"/>
      <c r="AO44" s="48">
        <f t="shared" si="32"/>
        <v>218.47946101131953</v>
      </c>
      <c r="AP44" s="48"/>
      <c r="AQ44" s="48">
        <f>0</f>
        <v>0</v>
      </c>
      <c r="AR44" s="48"/>
      <c r="AT44" s="55">
        <v>20</v>
      </c>
      <c r="AU44" s="55"/>
      <c r="AV44" s="57">
        <f t="shared" si="27"/>
        <v>207.80650166578457</v>
      </c>
      <c r="AW44" s="57"/>
      <c r="AX44" s="57">
        <f t="shared" si="20"/>
        <v>39.534534618233899</v>
      </c>
      <c r="AY44" s="57"/>
      <c r="AZ44" s="57">
        <f t="shared" si="21"/>
        <v>5.1951625416446134</v>
      </c>
      <c r="BA44" s="57"/>
      <c r="BB44" s="57">
        <f t="shared" si="22"/>
        <v>44.729697159878512</v>
      </c>
      <c r="BC44" s="57"/>
      <c r="BD44" s="57">
        <f t="shared" si="33"/>
        <v>168.27196704755067</v>
      </c>
      <c r="BE44" s="57"/>
      <c r="BF44" s="57">
        <f>0</f>
        <v>0</v>
      </c>
      <c r="BG44" s="57"/>
    </row>
    <row r="45" spans="1:59" x14ac:dyDescent="0.25">
      <c r="A45" s="27">
        <v>21</v>
      </c>
      <c r="B45" s="27"/>
      <c r="C45" s="31">
        <f t="shared" si="23"/>
        <v>133.33166666666693</v>
      </c>
      <c r="D45" s="31"/>
      <c r="E45" s="31">
        <f>E25</f>
        <v>33.332916666666669</v>
      </c>
      <c r="F45" s="31"/>
      <c r="G45" s="31">
        <f>C45*E4</f>
        <v>3.333291666666673</v>
      </c>
      <c r="H45" s="31"/>
      <c r="I45" s="31">
        <f t="shared" si="28"/>
        <v>36.666208333333344</v>
      </c>
      <c r="J45" s="31"/>
      <c r="K45" s="31">
        <f t="shared" si="29"/>
        <v>99.998750000000257</v>
      </c>
      <c r="L45" s="31"/>
      <c r="M45" s="31">
        <f>0</f>
        <v>0</v>
      </c>
      <c r="N45" s="31"/>
      <c r="P45" s="37">
        <v>21</v>
      </c>
      <c r="Q45" s="37"/>
      <c r="R45" s="39">
        <f t="shared" si="24"/>
        <v>799.99</v>
      </c>
      <c r="S45" s="39"/>
      <c r="T45" s="39">
        <f>0</f>
        <v>0</v>
      </c>
      <c r="U45" s="39"/>
      <c r="V45" s="39">
        <f t="shared" si="25"/>
        <v>19.999749999999999</v>
      </c>
      <c r="W45" s="39"/>
      <c r="X45" s="39">
        <f t="shared" si="30"/>
        <v>19.999749999999999</v>
      </c>
      <c r="Y45" s="39"/>
      <c r="Z45" s="39">
        <f t="shared" si="31"/>
        <v>799.99</v>
      </c>
      <c r="AA45" s="39"/>
      <c r="AB45" s="39">
        <f>0</f>
        <v>0</v>
      </c>
      <c r="AC45" s="39"/>
      <c r="AE45" s="45">
        <v>21</v>
      </c>
      <c r="AF45" s="45"/>
      <c r="AG45" s="47">
        <f t="shared" si="26"/>
        <v>218.47946101131953</v>
      </c>
      <c r="AH45" s="47"/>
      <c r="AI45" s="47">
        <f t="shared" si="17"/>
        <v>50.523375358867483</v>
      </c>
      <c r="AJ45" s="47"/>
      <c r="AK45" s="47">
        <f t="shared" si="18"/>
        <v>5.4619865252829873</v>
      </c>
      <c r="AL45" s="47"/>
      <c r="AM45" s="47">
        <f t="shared" si="19"/>
        <v>55.985361884150471</v>
      </c>
      <c r="AN45" s="47"/>
      <c r="AO45" s="47">
        <f t="shared" si="32"/>
        <v>167.95608565245203</v>
      </c>
      <c r="AP45" s="47"/>
      <c r="AQ45" s="47">
        <f>0</f>
        <v>0</v>
      </c>
      <c r="AR45" s="47"/>
      <c r="AT45" s="54">
        <v>21</v>
      </c>
      <c r="AU45" s="54"/>
      <c r="AV45" s="56">
        <f t="shared" si="27"/>
        <v>168.27196704755067</v>
      </c>
      <c r="AW45" s="56"/>
      <c r="AX45" s="56">
        <f t="shared" si="20"/>
        <v>40.522897983689745</v>
      </c>
      <c r="AY45" s="56"/>
      <c r="AZ45" s="56">
        <f t="shared" si="21"/>
        <v>4.2067991761887669</v>
      </c>
      <c r="BA45" s="56"/>
      <c r="BB45" s="56">
        <f t="shared" si="22"/>
        <v>44.729697159878512</v>
      </c>
      <c r="BC45" s="56"/>
      <c r="BD45" s="56">
        <f t="shared" si="33"/>
        <v>127.74906906386093</v>
      </c>
      <c r="BE45" s="56"/>
      <c r="BF45" s="56">
        <f>0</f>
        <v>0</v>
      </c>
      <c r="BG45" s="56"/>
    </row>
    <row r="46" spans="1:59" x14ac:dyDescent="0.25">
      <c r="A46" s="28">
        <v>22</v>
      </c>
      <c r="B46" s="28"/>
      <c r="C46" s="32">
        <f t="shared" si="23"/>
        <v>99.998750000000257</v>
      </c>
      <c r="D46" s="32"/>
      <c r="E46" s="32">
        <f>E25</f>
        <v>33.332916666666669</v>
      </c>
      <c r="F46" s="32"/>
      <c r="G46" s="32">
        <f>C46*E4</f>
        <v>2.4999687500000061</v>
      </c>
      <c r="H46" s="32"/>
      <c r="I46" s="32">
        <f t="shared" si="28"/>
        <v>35.832885416666677</v>
      </c>
      <c r="J46" s="32"/>
      <c r="K46" s="32">
        <f t="shared" si="29"/>
        <v>66.66583333333358</v>
      </c>
      <c r="L46" s="32"/>
      <c r="M46" s="32">
        <v>0</v>
      </c>
      <c r="N46" s="32"/>
      <c r="P46" s="38">
        <v>22</v>
      </c>
      <c r="Q46" s="38"/>
      <c r="R46" s="40">
        <f t="shared" si="24"/>
        <v>799.99</v>
      </c>
      <c r="S46" s="40"/>
      <c r="T46" s="40">
        <f>0</f>
        <v>0</v>
      </c>
      <c r="U46" s="40"/>
      <c r="V46" s="40">
        <f t="shared" si="25"/>
        <v>19.999749999999999</v>
      </c>
      <c r="W46" s="40"/>
      <c r="X46" s="40">
        <f t="shared" si="30"/>
        <v>19.999749999999999</v>
      </c>
      <c r="Y46" s="40"/>
      <c r="Z46" s="40">
        <f t="shared" si="31"/>
        <v>799.99</v>
      </c>
      <c r="AA46" s="40"/>
      <c r="AB46" s="40">
        <f>0</f>
        <v>0</v>
      </c>
      <c r="AC46" s="40"/>
      <c r="AE46" s="46">
        <v>22</v>
      </c>
      <c r="AF46" s="46"/>
      <c r="AG46" s="48">
        <f t="shared" si="26"/>
        <v>167.95608565245203</v>
      </c>
      <c r="AH46" s="48"/>
      <c r="AI46" s="48">
        <f t="shared" si="17"/>
        <v>53.18609378994293</v>
      </c>
      <c r="AJ46" s="48"/>
      <c r="AK46" s="48">
        <f t="shared" si="18"/>
        <v>4.1989021413113008</v>
      </c>
      <c r="AL46" s="48"/>
      <c r="AM46" s="48">
        <f t="shared" si="19"/>
        <v>57.384995931254231</v>
      </c>
      <c r="AN46" s="48"/>
      <c r="AO46" s="48">
        <f t="shared" si="32"/>
        <v>114.7699918625091</v>
      </c>
      <c r="AP46" s="48"/>
      <c r="AQ46" s="48">
        <f>0</f>
        <v>0</v>
      </c>
      <c r="AR46" s="48"/>
      <c r="AT46" s="55">
        <v>22</v>
      </c>
      <c r="AU46" s="55"/>
      <c r="AV46" s="57">
        <f t="shared" si="27"/>
        <v>127.74906906386093</v>
      </c>
      <c r="AW46" s="57"/>
      <c r="AX46" s="57">
        <f t="shared" si="20"/>
        <v>41.535970433281989</v>
      </c>
      <c r="AY46" s="57"/>
      <c r="AZ46" s="57">
        <f t="shared" si="21"/>
        <v>3.1937267265965228</v>
      </c>
      <c r="BA46" s="57"/>
      <c r="BB46" s="57">
        <f t="shared" si="22"/>
        <v>44.729697159878512</v>
      </c>
      <c r="BC46" s="57"/>
      <c r="BD46" s="57">
        <f t="shared" si="33"/>
        <v>86.213098630578941</v>
      </c>
      <c r="BE46" s="57"/>
      <c r="BF46" s="57">
        <f>0</f>
        <v>0</v>
      </c>
      <c r="BG46" s="57"/>
    </row>
    <row r="47" spans="1:59" x14ac:dyDescent="0.25">
      <c r="A47" s="27">
        <v>23</v>
      </c>
      <c r="B47" s="27"/>
      <c r="C47" s="31">
        <f t="shared" si="23"/>
        <v>66.66583333333358</v>
      </c>
      <c r="D47" s="31"/>
      <c r="E47" s="31">
        <f>E25</f>
        <v>33.332916666666669</v>
      </c>
      <c r="F47" s="31"/>
      <c r="G47" s="31">
        <f>C47*E4</f>
        <v>1.6666458333333394</v>
      </c>
      <c r="H47" s="31"/>
      <c r="I47" s="31">
        <f t="shared" si="28"/>
        <v>34.99956250000001</v>
      </c>
      <c r="J47" s="31"/>
      <c r="K47" s="31">
        <f t="shared" si="29"/>
        <v>33.332916666666911</v>
      </c>
      <c r="L47" s="31"/>
      <c r="M47" s="31">
        <f>0</f>
        <v>0</v>
      </c>
      <c r="N47" s="31"/>
      <c r="P47" s="37">
        <v>23</v>
      </c>
      <c r="Q47" s="37"/>
      <c r="R47" s="39">
        <f t="shared" si="24"/>
        <v>799.99</v>
      </c>
      <c r="S47" s="39"/>
      <c r="T47" s="39">
        <f>0</f>
        <v>0</v>
      </c>
      <c r="U47" s="39"/>
      <c r="V47" s="39">
        <f t="shared" si="25"/>
        <v>19.999749999999999</v>
      </c>
      <c r="W47" s="39"/>
      <c r="X47" s="39">
        <f t="shared" si="30"/>
        <v>19.999749999999999</v>
      </c>
      <c r="Y47" s="39"/>
      <c r="Z47" s="39">
        <f t="shared" si="31"/>
        <v>799.99</v>
      </c>
      <c r="AA47" s="39"/>
      <c r="AB47" s="39">
        <f>0</f>
        <v>0</v>
      </c>
      <c r="AC47" s="39"/>
      <c r="AE47" s="45">
        <v>23</v>
      </c>
      <c r="AF47" s="45"/>
      <c r="AG47" s="47">
        <f t="shared" si="26"/>
        <v>114.7699918625091</v>
      </c>
      <c r="AH47" s="47"/>
      <c r="AI47" s="47">
        <f t="shared" si="17"/>
        <v>55.950371032972861</v>
      </c>
      <c r="AJ47" s="47"/>
      <c r="AK47" s="47">
        <f t="shared" si="18"/>
        <v>2.8692497965627273</v>
      </c>
      <c r="AL47" s="47"/>
      <c r="AM47" s="47">
        <f t="shared" si="19"/>
        <v>58.819620829535587</v>
      </c>
      <c r="AN47" s="47"/>
      <c r="AO47" s="47">
        <f t="shared" si="32"/>
        <v>58.819620829536241</v>
      </c>
      <c r="AP47" s="47"/>
      <c r="AQ47" s="47">
        <f>0</f>
        <v>0</v>
      </c>
      <c r="AR47" s="47"/>
      <c r="AT47" s="54">
        <v>23</v>
      </c>
      <c r="AU47" s="54"/>
      <c r="AV47" s="56">
        <f t="shared" si="27"/>
        <v>86.213098630578941</v>
      </c>
      <c r="AW47" s="56"/>
      <c r="AX47" s="56">
        <f t="shared" si="20"/>
        <v>42.57436969411404</v>
      </c>
      <c r="AY47" s="56"/>
      <c r="AZ47" s="56">
        <f t="shared" si="21"/>
        <v>2.1553274657644734</v>
      </c>
      <c r="BA47" s="56"/>
      <c r="BB47" s="56">
        <f t="shared" si="22"/>
        <v>44.729697159878512</v>
      </c>
      <c r="BC47" s="56"/>
      <c r="BD47" s="56">
        <f t="shared" si="33"/>
        <v>43.638728936464901</v>
      </c>
      <c r="BE47" s="56"/>
      <c r="BF47" s="56">
        <f>0</f>
        <v>0</v>
      </c>
      <c r="BG47" s="56"/>
    </row>
    <row r="48" spans="1:59" x14ac:dyDescent="0.25">
      <c r="A48" s="28">
        <v>24</v>
      </c>
      <c r="B48" s="28"/>
      <c r="C48" s="32">
        <f t="shared" si="23"/>
        <v>33.332916666666911</v>
      </c>
      <c r="D48" s="32"/>
      <c r="E48" s="32">
        <f>E25</f>
        <v>33.332916666666669</v>
      </c>
      <c r="F48" s="32"/>
      <c r="G48" s="32">
        <f>C48*E4</f>
        <v>0.83332291666667269</v>
      </c>
      <c r="H48" s="32"/>
      <c r="I48" s="32">
        <f t="shared" si="28"/>
        <v>34.166239583333343</v>
      </c>
      <c r="J48" s="32"/>
      <c r="K48" s="32">
        <f t="shared" si="29"/>
        <v>2.4158453015843406E-13</v>
      </c>
      <c r="L48" s="32"/>
      <c r="M48" s="32">
        <f>0</f>
        <v>0</v>
      </c>
      <c r="N48" s="32"/>
      <c r="P48" s="38">
        <v>24</v>
      </c>
      <c r="Q48" s="38"/>
      <c r="R48" s="40">
        <f t="shared" si="24"/>
        <v>799.99</v>
      </c>
      <c r="S48" s="40"/>
      <c r="T48" s="40">
        <f>C4</f>
        <v>799.99</v>
      </c>
      <c r="U48" s="40"/>
      <c r="V48" s="40">
        <f t="shared" si="25"/>
        <v>19.999749999999999</v>
      </c>
      <c r="W48" s="40"/>
      <c r="X48" s="40">
        <f t="shared" si="30"/>
        <v>819.98974999999996</v>
      </c>
      <c r="Y48" s="40"/>
      <c r="Z48" s="40">
        <f t="shared" si="31"/>
        <v>0</v>
      </c>
      <c r="AA48" s="40"/>
      <c r="AB48" s="40">
        <f>0</f>
        <v>0</v>
      </c>
      <c r="AC48" s="40"/>
      <c r="AE48" s="46">
        <v>24</v>
      </c>
      <c r="AF48" s="46"/>
      <c r="AG48" s="48">
        <f t="shared" si="26"/>
        <v>58.819620829536241</v>
      </c>
      <c r="AH48" s="48"/>
      <c r="AI48" s="48">
        <f t="shared" si="17"/>
        <v>58.819620829535566</v>
      </c>
      <c r="AJ48" s="48"/>
      <c r="AK48" s="48">
        <f t="shared" si="18"/>
        <v>1.4704905207384058</v>
      </c>
      <c r="AL48" s="48"/>
      <c r="AM48" s="48">
        <f t="shared" si="19"/>
        <v>60.290111350273975</v>
      </c>
      <c r="AN48" s="48"/>
      <c r="AO48" s="48">
        <f t="shared" si="32"/>
        <v>6.7501559897209518E-13</v>
      </c>
      <c r="AP48" s="48"/>
      <c r="AQ48" s="48">
        <f>0</f>
        <v>0</v>
      </c>
      <c r="AR48" s="48"/>
      <c r="AT48" s="55">
        <v>24</v>
      </c>
      <c r="AU48" s="55"/>
      <c r="AV48" s="57">
        <f t="shared" si="27"/>
        <v>43.638728936464901</v>
      </c>
      <c r="AW48" s="57"/>
      <c r="AX48" s="57">
        <f t="shared" si="20"/>
        <v>43.63872893646689</v>
      </c>
      <c r="AY48" s="57"/>
      <c r="AZ48" s="57">
        <f t="shared" si="21"/>
        <v>1.0909682234116225</v>
      </c>
      <c r="BA48" s="57"/>
      <c r="BB48" s="57">
        <f t="shared" si="22"/>
        <v>44.729697159878512</v>
      </c>
      <c r="BC48" s="57"/>
      <c r="BD48" s="57">
        <f t="shared" si="33"/>
        <v>-1.9895196601282805E-12</v>
      </c>
      <c r="BE48" s="57"/>
      <c r="BF48" s="57">
        <f>0</f>
        <v>0</v>
      </c>
      <c r="BG48" s="57"/>
    </row>
    <row r="49" spans="1:59" ht="15.75" x14ac:dyDescent="0.3">
      <c r="A49" s="34" t="s">
        <v>38</v>
      </c>
      <c r="B49" s="34"/>
      <c r="C49" s="34"/>
      <c r="D49" s="34"/>
      <c r="E49" s="34"/>
      <c r="F49" s="34"/>
      <c r="G49" s="34"/>
      <c r="H49" s="34"/>
      <c r="I49" s="33">
        <f>I25+I26+I27+I28+I29+I30+I31+I32+I33+I34+I35+I36+I37+I38+I39+I40+I41+I42+I43+I44+I45+I46+I47+I48</f>
        <v>1049.9868750000003</v>
      </c>
      <c r="J49" s="27"/>
      <c r="K49" s="5"/>
      <c r="L49" s="27"/>
      <c r="M49" s="27"/>
      <c r="N49" s="27"/>
      <c r="P49" s="42" t="s">
        <v>38</v>
      </c>
      <c r="Q49" s="42"/>
      <c r="R49" s="42"/>
      <c r="S49" s="42"/>
      <c r="T49" s="42"/>
      <c r="U49" s="42"/>
      <c r="V49" s="42"/>
      <c r="W49" s="42"/>
      <c r="X49" s="41">
        <f>X25+X26+X27+X28+X29+X30+X31+X32+X33+X34+X35+X36+X37+X38+X39+X40+X41+X42+X43+X44+X45+X46+X47+X48</f>
        <v>1259.9848750000001</v>
      </c>
      <c r="Y49" s="37"/>
      <c r="Z49" s="6"/>
      <c r="AA49" s="37"/>
      <c r="AB49" s="37"/>
      <c r="AC49" s="37"/>
      <c r="AE49" s="51" t="s">
        <v>38</v>
      </c>
      <c r="AF49" s="51"/>
      <c r="AG49" s="51"/>
      <c r="AH49" s="51"/>
      <c r="AI49" s="51"/>
      <c r="AJ49" s="51"/>
      <c r="AK49" s="51"/>
      <c r="AL49" s="51"/>
      <c r="AM49" s="49">
        <f>AM25+AM26+AM27+AM28+AM29+AM30+AM31+AM32+AM33+AM34+AM35+AM36+AM37+AM38+AM39+AM40+AM41+AM42+AM43+AM44+AM45+AM46+AM47+AM48</f>
        <v>1105.2449820279019</v>
      </c>
      <c r="AN49" s="45"/>
      <c r="AO49" s="7"/>
      <c r="AP49" s="45"/>
      <c r="AQ49" s="45"/>
      <c r="AR49" s="45"/>
      <c r="AT49" s="59" t="s">
        <v>38</v>
      </c>
      <c r="AU49" s="59"/>
      <c r="AV49" s="59"/>
      <c r="AW49" s="59"/>
      <c r="AX49" s="59"/>
      <c r="AY49" s="59"/>
      <c r="AZ49" s="59"/>
      <c r="BA49" s="59"/>
      <c r="BB49" s="58">
        <f>BB25+BB26+BB27+BB28+BB29+BB30+BB31+BB32+BB33+BB34+BB35+BB36+BB37+BB38+BB39+BB40+BB41+BB42+BB43+BB44+BB45+BB46+BB47+BB48</f>
        <v>1073.5127318370839</v>
      </c>
      <c r="BC49" s="54"/>
      <c r="BD49" s="8"/>
      <c r="BE49" s="54"/>
      <c r="BF49" s="54"/>
      <c r="BG49" s="54"/>
    </row>
    <row r="50" spans="1:59" x14ac:dyDescent="0.25">
      <c r="A50" s="3"/>
      <c r="B50" s="3"/>
      <c r="C50" s="3"/>
      <c r="D50" s="3"/>
      <c r="E50" s="3"/>
      <c r="F50" s="3"/>
      <c r="G50" s="3"/>
      <c r="H50" s="3"/>
      <c r="I50" s="3"/>
      <c r="J50" s="3"/>
      <c r="K50" s="3"/>
      <c r="L50" s="3"/>
      <c r="M50" s="3"/>
      <c r="N50" s="3"/>
      <c r="P50" s="3"/>
      <c r="Q50" s="3"/>
      <c r="R50" s="3"/>
      <c r="S50" s="3"/>
      <c r="T50" s="3"/>
      <c r="U50" s="3"/>
      <c r="V50" s="3"/>
      <c r="W50" s="3"/>
      <c r="X50" s="3"/>
      <c r="Y50" s="3"/>
      <c r="Z50" s="3"/>
      <c r="AA50" s="3"/>
      <c r="AB50" s="3"/>
      <c r="AC50" s="3"/>
      <c r="AE50" s="3"/>
      <c r="AF50" s="3"/>
      <c r="AG50" s="3"/>
      <c r="AH50" s="3"/>
      <c r="AI50" s="3"/>
      <c r="AJ50" s="3"/>
      <c r="AK50" s="3"/>
      <c r="AL50" s="3"/>
      <c r="AM50" s="3"/>
      <c r="AN50" s="3"/>
      <c r="AO50" s="3"/>
      <c r="AP50" s="3"/>
      <c r="AQ50" s="3"/>
      <c r="AR50" s="3"/>
      <c r="AT50" s="3"/>
      <c r="AU50" s="3"/>
      <c r="AV50" s="3"/>
      <c r="AW50" s="3"/>
      <c r="AX50" s="3"/>
      <c r="AY50" s="3"/>
      <c r="AZ50" s="3"/>
      <c r="BA50" s="3"/>
      <c r="BB50" s="3"/>
      <c r="BC50" s="3"/>
      <c r="BD50" s="3"/>
      <c r="BE50" s="3"/>
      <c r="BF50" s="3"/>
      <c r="BG50" s="3"/>
    </row>
    <row r="51" spans="1:59" ht="15.75" x14ac:dyDescent="0.3">
      <c r="A51" s="34" t="s">
        <v>39</v>
      </c>
      <c r="B51" s="34"/>
      <c r="C51" s="34"/>
      <c r="D51" s="34"/>
      <c r="E51" s="34"/>
      <c r="F51" s="34"/>
      <c r="G51" s="34"/>
      <c r="H51" s="34"/>
      <c r="I51" s="34"/>
      <c r="J51" s="34"/>
      <c r="K51" s="34"/>
      <c r="L51" s="34"/>
      <c r="M51" s="34"/>
      <c r="N51" s="34"/>
      <c r="P51" s="42" t="s">
        <v>39</v>
      </c>
      <c r="Q51" s="42"/>
      <c r="R51" s="42"/>
      <c r="S51" s="42"/>
      <c r="T51" s="42"/>
      <c r="U51" s="42"/>
      <c r="V51" s="42"/>
      <c r="W51" s="42"/>
      <c r="X51" s="42"/>
      <c r="Y51" s="42"/>
      <c r="Z51" s="42"/>
      <c r="AA51" s="42"/>
      <c r="AB51" s="42"/>
      <c r="AC51" s="42"/>
      <c r="AE51" s="51" t="s">
        <v>39</v>
      </c>
      <c r="AF51" s="51"/>
      <c r="AG51" s="51"/>
      <c r="AH51" s="51"/>
      <c r="AI51" s="51"/>
      <c r="AJ51" s="51"/>
      <c r="AK51" s="51"/>
      <c r="AL51" s="51"/>
      <c r="AM51" s="51"/>
      <c r="AN51" s="51"/>
      <c r="AO51" s="51"/>
      <c r="AP51" s="51"/>
      <c r="AQ51" s="51"/>
      <c r="AR51" s="51"/>
      <c r="AT51" s="59" t="s">
        <v>39</v>
      </c>
      <c r="AU51" s="59"/>
      <c r="AV51" s="59"/>
      <c r="AW51" s="59"/>
      <c r="AX51" s="59"/>
      <c r="AY51" s="59"/>
      <c r="AZ51" s="59"/>
      <c r="BA51" s="59"/>
      <c r="BB51" s="59"/>
      <c r="BC51" s="59"/>
      <c r="BD51" s="59"/>
      <c r="BE51" s="59"/>
      <c r="BF51" s="59"/>
      <c r="BG51" s="59"/>
    </row>
    <row r="52" spans="1:59" x14ac:dyDescent="0.25">
      <c r="A52" s="28" t="s">
        <v>29</v>
      </c>
      <c r="B52" s="28"/>
      <c r="C52" s="28" t="s">
        <v>30</v>
      </c>
      <c r="D52" s="28"/>
      <c r="E52" s="28" t="s">
        <v>31</v>
      </c>
      <c r="F52" s="28"/>
      <c r="G52" s="28" t="s">
        <v>32</v>
      </c>
      <c r="H52" s="28"/>
      <c r="I52" s="28" t="s">
        <v>33</v>
      </c>
      <c r="J52" s="28"/>
      <c r="K52" s="28" t="s">
        <v>40</v>
      </c>
      <c r="L52" s="28"/>
      <c r="M52" s="28" t="s">
        <v>58</v>
      </c>
      <c r="N52" s="28"/>
      <c r="P52" s="38" t="s">
        <v>29</v>
      </c>
      <c r="Q52" s="38"/>
      <c r="R52" s="38" t="s">
        <v>30</v>
      </c>
      <c r="S52" s="38"/>
      <c r="T52" s="38" t="s">
        <v>31</v>
      </c>
      <c r="U52" s="38"/>
      <c r="V52" s="38" t="s">
        <v>32</v>
      </c>
      <c r="W52" s="38"/>
      <c r="X52" s="38" t="s">
        <v>33</v>
      </c>
      <c r="Y52" s="38"/>
      <c r="Z52" s="38" t="s">
        <v>40</v>
      </c>
      <c r="AA52" s="38"/>
      <c r="AB52" s="38" t="s">
        <v>58</v>
      </c>
      <c r="AC52" s="38"/>
      <c r="AE52" s="46" t="s">
        <v>29</v>
      </c>
      <c r="AF52" s="46"/>
      <c r="AG52" s="46" t="s">
        <v>30</v>
      </c>
      <c r="AH52" s="46"/>
      <c r="AI52" s="46" t="s">
        <v>31</v>
      </c>
      <c r="AJ52" s="46"/>
      <c r="AK52" s="46" t="s">
        <v>32</v>
      </c>
      <c r="AL52" s="46"/>
      <c r="AM52" s="46" t="s">
        <v>33</v>
      </c>
      <c r="AN52" s="46"/>
      <c r="AO52" s="46" t="s">
        <v>40</v>
      </c>
      <c r="AP52" s="46"/>
      <c r="AQ52" s="46" t="s">
        <v>58</v>
      </c>
      <c r="AR52" s="46"/>
      <c r="AT52" s="55" t="s">
        <v>29</v>
      </c>
      <c r="AU52" s="55"/>
      <c r="AV52" s="55" t="s">
        <v>30</v>
      </c>
      <c r="AW52" s="55"/>
      <c r="AX52" s="55" t="s">
        <v>31</v>
      </c>
      <c r="AY52" s="55"/>
      <c r="AZ52" s="55" t="s">
        <v>32</v>
      </c>
      <c r="BA52" s="55"/>
      <c r="BB52" s="55" t="s">
        <v>33</v>
      </c>
      <c r="BC52" s="55"/>
      <c r="BD52" s="55" t="s">
        <v>40</v>
      </c>
      <c r="BE52" s="55"/>
      <c r="BF52" s="55" t="s">
        <v>58</v>
      </c>
      <c r="BG52" s="55"/>
    </row>
    <row r="53" spans="1:59" x14ac:dyDescent="0.25">
      <c r="A53" s="27">
        <v>1</v>
      </c>
      <c r="B53" s="27"/>
      <c r="C53" s="33">
        <f>C4-M53</f>
        <v>799.99</v>
      </c>
      <c r="D53" s="27"/>
      <c r="E53" s="33">
        <f>C4/36</f>
        <v>22.221944444444446</v>
      </c>
      <c r="F53" s="27"/>
      <c r="G53" s="33">
        <f>C53*Automovil!$E$4</f>
        <v>8.3332291666666656</v>
      </c>
      <c r="H53" s="27"/>
      <c r="I53" s="33">
        <f t="shared" ref="I53:I88" si="34">E53+G53</f>
        <v>30.555173611111112</v>
      </c>
      <c r="J53" s="33"/>
      <c r="K53" s="33">
        <f t="shared" ref="K53:K88" si="35">C53-E53</f>
        <v>777.76805555555552</v>
      </c>
      <c r="L53" s="27"/>
      <c r="M53" s="31">
        <f>0</f>
        <v>0</v>
      </c>
      <c r="N53" s="31"/>
      <c r="P53" s="37">
        <v>1</v>
      </c>
      <c r="Q53" s="37"/>
      <c r="R53" s="41">
        <f>C4-AB53</f>
        <v>799.99</v>
      </c>
      <c r="S53" s="37"/>
      <c r="T53" s="41">
        <f>0</f>
        <v>0</v>
      </c>
      <c r="U53" s="37"/>
      <c r="V53" s="41">
        <f>R53*$E$4</f>
        <v>19.999749999999999</v>
      </c>
      <c r="W53" s="37"/>
      <c r="X53" s="41">
        <f>T53+V53</f>
        <v>19.999749999999999</v>
      </c>
      <c r="Y53" s="41"/>
      <c r="Z53" s="41">
        <f>R53-T53</f>
        <v>799.99</v>
      </c>
      <c r="AA53" s="37"/>
      <c r="AB53" s="39">
        <f>0</f>
        <v>0</v>
      </c>
      <c r="AC53" s="39"/>
      <c r="AE53" s="45">
        <v>1</v>
      </c>
      <c r="AF53" s="45"/>
      <c r="AG53" s="49">
        <f>C4-AQ53</f>
        <v>799.99</v>
      </c>
      <c r="AH53" s="45"/>
      <c r="AI53" s="49">
        <f>AM53-AK53</f>
        <v>2.7777430555555576</v>
      </c>
      <c r="AJ53" s="45"/>
      <c r="AK53" s="49">
        <f>AG53*$E$4</f>
        <v>19.999749999999999</v>
      </c>
      <c r="AL53" s="45"/>
      <c r="AM53" s="49">
        <f t="shared" ref="AM53:AM88" si="36">($AG$53/36)*((1+$E$4)^AE53)</f>
        <v>22.777493055555556</v>
      </c>
      <c r="AN53" s="49"/>
      <c r="AO53" s="49">
        <f>AG53-AI53</f>
        <v>797.21225694444445</v>
      </c>
      <c r="AP53" s="45"/>
      <c r="AQ53" s="47">
        <f>0</f>
        <v>0</v>
      </c>
      <c r="AR53" s="47"/>
      <c r="AT53" s="54">
        <v>1</v>
      </c>
      <c r="AU53" s="54"/>
      <c r="AV53" s="58">
        <f>C4-BF53</f>
        <v>799.99</v>
      </c>
      <c r="AW53" s="54"/>
      <c r="AX53" s="58">
        <f>BB53-AZ53</f>
        <v>13.961086879018666</v>
      </c>
      <c r="AY53" s="54"/>
      <c r="AZ53" s="58">
        <f>AV53*$E$4</f>
        <v>19.999749999999999</v>
      </c>
      <c r="BA53" s="54"/>
      <c r="BB53" s="58">
        <f t="shared" ref="BB53:BB88" si="37">$AV$53*($E$4/(1-((1+$E$4)^(-36))))</f>
        <v>33.960836879018665</v>
      </c>
      <c r="BC53" s="58"/>
      <c r="BD53" s="58">
        <f>AV53-AX53</f>
        <v>786.02891312098131</v>
      </c>
      <c r="BE53" s="54"/>
      <c r="BF53" s="56">
        <f>0</f>
        <v>0</v>
      </c>
      <c r="BG53" s="56"/>
    </row>
    <row r="54" spans="1:59" x14ac:dyDescent="0.25">
      <c r="A54" s="28">
        <v>2</v>
      </c>
      <c r="B54" s="28"/>
      <c r="C54" s="35">
        <f>K53-M54</f>
        <v>777.76805555555552</v>
      </c>
      <c r="D54" s="28"/>
      <c r="E54" s="35">
        <f t="shared" ref="E54:E88" si="38">E53</f>
        <v>22.221944444444446</v>
      </c>
      <c r="F54" s="28"/>
      <c r="G54" s="35">
        <f>C54*Automovil!$E$4</f>
        <v>8.1017505787037027</v>
      </c>
      <c r="H54" s="28"/>
      <c r="I54" s="35">
        <f t="shared" si="34"/>
        <v>30.323695023148147</v>
      </c>
      <c r="J54" s="35"/>
      <c r="K54" s="35">
        <f t="shared" si="35"/>
        <v>755.54611111111103</v>
      </c>
      <c r="L54" s="28"/>
      <c r="M54" s="32">
        <f>0</f>
        <v>0</v>
      </c>
      <c r="N54" s="32"/>
      <c r="P54" s="38">
        <v>2</v>
      </c>
      <c r="Q54" s="38"/>
      <c r="R54" s="43">
        <f>Z53-AB54</f>
        <v>799.99</v>
      </c>
      <c r="S54" s="38"/>
      <c r="T54" s="43">
        <f>0</f>
        <v>0</v>
      </c>
      <c r="U54" s="38"/>
      <c r="V54" s="43">
        <f t="shared" ref="V54:V88" si="39">R54*$E$4</f>
        <v>19.999749999999999</v>
      </c>
      <c r="W54" s="38"/>
      <c r="X54" s="43">
        <f>T54+V54</f>
        <v>19.999749999999999</v>
      </c>
      <c r="Y54" s="43"/>
      <c r="Z54" s="43">
        <f>R54-T54</f>
        <v>799.99</v>
      </c>
      <c r="AA54" s="38"/>
      <c r="AB54" s="40">
        <f>0</f>
        <v>0</v>
      </c>
      <c r="AC54" s="40"/>
      <c r="AE54" s="46">
        <v>2</v>
      </c>
      <c r="AF54" s="46"/>
      <c r="AG54" s="52">
        <f>AO53-AQ54</f>
        <v>797.21225694444445</v>
      </c>
      <c r="AH54" s="46"/>
      <c r="AI54" s="52">
        <f t="shared" ref="AI54:AI88" si="40">AM54-AK54</f>
        <v>3.4166239583333358</v>
      </c>
      <c r="AJ54" s="46"/>
      <c r="AK54" s="52">
        <f t="shared" ref="AK54:AK88" si="41">AG54*$E$4</f>
        <v>19.93030642361111</v>
      </c>
      <c r="AL54" s="46"/>
      <c r="AM54" s="52">
        <f t="shared" si="36"/>
        <v>23.346930381944446</v>
      </c>
      <c r="AN54" s="52"/>
      <c r="AO54" s="52">
        <f>AG54-AI54</f>
        <v>793.79563298611106</v>
      </c>
      <c r="AP54" s="46"/>
      <c r="AQ54" s="48">
        <f>0</f>
        <v>0</v>
      </c>
      <c r="AR54" s="48"/>
      <c r="AT54" s="55">
        <v>2</v>
      </c>
      <c r="AU54" s="55"/>
      <c r="AV54" s="60">
        <f>BD53-BF54</f>
        <v>786.02891312098131</v>
      </c>
      <c r="AW54" s="55"/>
      <c r="AX54" s="60">
        <f t="shared" ref="AX54:AX88" si="42">BB54-AZ54</f>
        <v>14.310114050994134</v>
      </c>
      <c r="AY54" s="55"/>
      <c r="AZ54" s="60">
        <f t="shared" ref="AZ54:AZ88" si="43">AV54*$E$4</f>
        <v>19.650722828024531</v>
      </c>
      <c r="BA54" s="55"/>
      <c r="BB54" s="60">
        <f t="shared" si="37"/>
        <v>33.960836879018665</v>
      </c>
      <c r="BC54" s="60"/>
      <c r="BD54" s="60">
        <f>AV54-AX54</f>
        <v>771.7187990699872</v>
      </c>
      <c r="BE54" s="55"/>
      <c r="BF54" s="57">
        <f>0</f>
        <v>0</v>
      </c>
      <c r="BG54" s="57"/>
    </row>
    <row r="55" spans="1:59" x14ac:dyDescent="0.25">
      <c r="A55" s="27">
        <v>3</v>
      </c>
      <c r="B55" s="27"/>
      <c r="C55" s="33">
        <f t="shared" ref="C55:C88" si="44">K54-M55</f>
        <v>755.54611111111103</v>
      </c>
      <c r="D55" s="27"/>
      <c r="E55" s="33">
        <f t="shared" si="38"/>
        <v>22.221944444444446</v>
      </c>
      <c r="F55" s="27"/>
      <c r="G55" s="33">
        <f>C55*Automovil!$E$4</f>
        <v>7.8702719907407399</v>
      </c>
      <c r="H55" s="27"/>
      <c r="I55" s="33">
        <f t="shared" si="34"/>
        <v>30.092216435185186</v>
      </c>
      <c r="J55" s="33"/>
      <c r="K55" s="33">
        <f t="shared" si="35"/>
        <v>733.32416666666654</v>
      </c>
      <c r="L55" s="27"/>
      <c r="M55" s="31">
        <f>0</f>
        <v>0</v>
      </c>
      <c r="N55" s="31"/>
      <c r="P55" s="37">
        <v>3</v>
      </c>
      <c r="Q55" s="37"/>
      <c r="R55" s="41">
        <f t="shared" ref="R55:R88" si="45">Z54-AB55</f>
        <v>799.99</v>
      </c>
      <c r="S55" s="37"/>
      <c r="T55" s="41">
        <f>0</f>
        <v>0</v>
      </c>
      <c r="U55" s="37"/>
      <c r="V55" s="41">
        <f t="shared" si="39"/>
        <v>19.999749999999999</v>
      </c>
      <c r="W55" s="37"/>
      <c r="X55" s="41">
        <f t="shared" ref="X55:X88" si="46">T55+V55</f>
        <v>19.999749999999999</v>
      </c>
      <c r="Y55" s="41"/>
      <c r="Z55" s="41">
        <f t="shared" ref="Z55:Z88" si="47">R55-T55</f>
        <v>799.99</v>
      </c>
      <c r="AA55" s="37"/>
      <c r="AB55" s="39">
        <f>0</f>
        <v>0</v>
      </c>
      <c r="AC55" s="39"/>
      <c r="AE55" s="45">
        <v>3</v>
      </c>
      <c r="AF55" s="45"/>
      <c r="AG55" s="49">
        <f t="shared" ref="AG55:AG88" si="48">AO54-AQ55</f>
        <v>793.79563298611106</v>
      </c>
      <c r="AH55" s="45"/>
      <c r="AI55" s="49">
        <f t="shared" si="40"/>
        <v>4.0857128168402781</v>
      </c>
      <c r="AJ55" s="45"/>
      <c r="AK55" s="49">
        <f t="shared" si="41"/>
        <v>19.844890824652776</v>
      </c>
      <c r="AL55" s="45"/>
      <c r="AM55" s="49">
        <f t="shared" si="36"/>
        <v>23.930603641493054</v>
      </c>
      <c r="AN55" s="49"/>
      <c r="AO55" s="49">
        <f t="shared" ref="AO55:AO88" si="49">AG55-AI55</f>
        <v>789.70992016927073</v>
      </c>
      <c r="AP55" s="45"/>
      <c r="AQ55" s="47">
        <f>0</f>
        <v>0</v>
      </c>
      <c r="AR55" s="47"/>
      <c r="AT55" s="54">
        <v>3</v>
      </c>
      <c r="AU55" s="54"/>
      <c r="AV55" s="58">
        <f t="shared" ref="AV55:AV88" si="50">BD54-BF55</f>
        <v>771.7187990699872</v>
      </c>
      <c r="AW55" s="54"/>
      <c r="AX55" s="58">
        <f t="shared" si="42"/>
        <v>14.667866902268987</v>
      </c>
      <c r="AY55" s="54"/>
      <c r="AZ55" s="58">
        <f t="shared" si="43"/>
        <v>19.292969976749678</v>
      </c>
      <c r="BA55" s="54"/>
      <c r="BB55" s="58">
        <f t="shared" si="37"/>
        <v>33.960836879018665</v>
      </c>
      <c r="BC55" s="58"/>
      <c r="BD55" s="58">
        <f t="shared" ref="BD55:BD88" si="51">AV55-AX55</f>
        <v>757.0509321677182</v>
      </c>
      <c r="BE55" s="54"/>
      <c r="BF55" s="56">
        <f>0</f>
        <v>0</v>
      </c>
      <c r="BG55" s="56"/>
    </row>
    <row r="56" spans="1:59" x14ac:dyDescent="0.25">
      <c r="A56" s="28">
        <v>4</v>
      </c>
      <c r="B56" s="28"/>
      <c r="C56" s="35">
        <f t="shared" si="44"/>
        <v>733.32416666666654</v>
      </c>
      <c r="D56" s="28"/>
      <c r="E56" s="35">
        <f t="shared" si="38"/>
        <v>22.221944444444446</v>
      </c>
      <c r="F56" s="28"/>
      <c r="G56" s="35">
        <f>C56*Automovil!$E$4</f>
        <v>7.6387934027777762</v>
      </c>
      <c r="H56" s="28"/>
      <c r="I56" s="35">
        <f t="shared" si="34"/>
        <v>29.860737847222222</v>
      </c>
      <c r="J56" s="35"/>
      <c r="K56" s="35">
        <f t="shared" si="35"/>
        <v>711.10222222222205</v>
      </c>
      <c r="L56" s="28"/>
      <c r="M56" s="32">
        <f>0</f>
        <v>0</v>
      </c>
      <c r="N56" s="32"/>
      <c r="P56" s="38">
        <v>4</v>
      </c>
      <c r="Q56" s="38"/>
      <c r="R56" s="43">
        <f t="shared" si="45"/>
        <v>799.99</v>
      </c>
      <c r="S56" s="38"/>
      <c r="T56" s="43">
        <f>0</f>
        <v>0</v>
      </c>
      <c r="U56" s="38"/>
      <c r="V56" s="43">
        <f t="shared" si="39"/>
        <v>19.999749999999999</v>
      </c>
      <c r="W56" s="38"/>
      <c r="X56" s="43">
        <f t="shared" si="46"/>
        <v>19.999749999999999</v>
      </c>
      <c r="Y56" s="43"/>
      <c r="Z56" s="43">
        <f t="shared" si="47"/>
        <v>799.99</v>
      </c>
      <c r="AA56" s="38"/>
      <c r="AB56" s="40">
        <f>0</f>
        <v>0</v>
      </c>
      <c r="AC56" s="40"/>
      <c r="AE56" s="46">
        <v>4</v>
      </c>
      <c r="AF56" s="46"/>
      <c r="AG56" s="52">
        <f t="shared" si="48"/>
        <v>789.70992016927073</v>
      </c>
      <c r="AH56" s="46"/>
      <c r="AI56" s="52">
        <f t="shared" si="40"/>
        <v>4.7861207282986129</v>
      </c>
      <c r="AJ56" s="46"/>
      <c r="AK56" s="52">
        <f t="shared" si="41"/>
        <v>19.742748004231768</v>
      </c>
      <c r="AL56" s="46"/>
      <c r="AM56" s="52">
        <f t="shared" si="36"/>
        <v>24.52886873253038</v>
      </c>
      <c r="AN56" s="52"/>
      <c r="AO56" s="52">
        <f t="shared" si="49"/>
        <v>784.92379944097206</v>
      </c>
      <c r="AP56" s="46"/>
      <c r="AQ56" s="48">
        <f>0</f>
        <v>0</v>
      </c>
      <c r="AR56" s="48"/>
      <c r="AT56" s="55">
        <v>4</v>
      </c>
      <c r="AU56" s="55"/>
      <c r="AV56" s="60">
        <f t="shared" si="50"/>
        <v>757.0509321677182</v>
      </c>
      <c r="AW56" s="55"/>
      <c r="AX56" s="60">
        <f t="shared" si="42"/>
        <v>15.034563574825711</v>
      </c>
      <c r="AY56" s="55"/>
      <c r="AZ56" s="60">
        <f t="shared" si="43"/>
        <v>18.926273304192954</v>
      </c>
      <c r="BA56" s="55"/>
      <c r="BB56" s="60">
        <f t="shared" si="37"/>
        <v>33.960836879018665</v>
      </c>
      <c r="BC56" s="60"/>
      <c r="BD56" s="60">
        <f t="shared" si="51"/>
        <v>742.01636859289249</v>
      </c>
      <c r="BE56" s="55"/>
      <c r="BF56" s="57">
        <f>0</f>
        <v>0</v>
      </c>
      <c r="BG56" s="57"/>
    </row>
    <row r="57" spans="1:59" x14ac:dyDescent="0.25">
      <c r="A57" s="27">
        <v>5</v>
      </c>
      <c r="B57" s="27"/>
      <c r="C57" s="33">
        <f t="shared" si="44"/>
        <v>711.10222222222205</v>
      </c>
      <c r="D57" s="27"/>
      <c r="E57" s="33">
        <f t="shared" si="38"/>
        <v>22.221944444444446</v>
      </c>
      <c r="F57" s="27"/>
      <c r="G57" s="33">
        <f>C57*Automovil!$E$4</f>
        <v>7.4073148148148125</v>
      </c>
      <c r="H57" s="27"/>
      <c r="I57" s="33">
        <f t="shared" si="34"/>
        <v>29.629259259259257</v>
      </c>
      <c r="J57" s="33"/>
      <c r="K57" s="33">
        <f t="shared" si="35"/>
        <v>688.88027777777756</v>
      </c>
      <c r="L57" s="27"/>
      <c r="M57" s="31">
        <f>0</f>
        <v>0</v>
      </c>
      <c r="N57" s="31"/>
      <c r="P57" s="37">
        <v>5</v>
      </c>
      <c r="Q57" s="37"/>
      <c r="R57" s="41">
        <f t="shared" si="45"/>
        <v>799.99</v>
      </c>
      <c r="S57" s="37"/>
      <c r="T57" s="41">
        <f>0</f>
        <v>0</v>
      </c>
      <c r="U57" s="37"/>
      <c r="V57" s="41">
        <f t="shared" si="39"/>
        <v>19.999749999999999</v>
      </c>
      <c r="W57" s="37"/>
      <c r="X57" s="41">
        <f t="shared" si="46"/>
        <v>19.999749999999999</v>
      </c>
      <c r="Y57" s="41"/>
      <c r="Z57" s="41">
        <f t="shared" si="47"/>
        <v>799.99</v>
      </c>
      <c r="AA57" s="37"/>
      <c r="AB57" s="39">
        <f>0</f>
        <v>0</v>
      </c>
      <c r="AC57" s="39"/>
      <c r="AE57" s="45">
        <v>5</v>
      </c>
      <c r="AF57" s="45"/>
      <c r="AG57" s="49">
        <f t="shared" si="48"/>
        <v>784.92379944097206</v>
      </c>
      <c r="AH57" s="45"/>
      <c r="AI57" s="49">
        <f t="shared" si="40"/>
        <v>5.5189954648193371</v>
      </c>
      <c r="AJ57" s="45"/>
      <c r="AK57" s="49">
        <f t="shared" si="41"/>
        <v>19.623094986024299</v>
      </c>
      <c r="AL57" s="45"/>
      <c r="AM57" s="49">
        <f t="shared" si="36"/>
        <v>25.142090450843636</v>
      </c>
      <c r="AN57" s="49"/>
      <c r="AO57" s="49">
        <f t="shared" si="49"/>
        <v>779.40480397615272</v>
      </c>
      <c r="AP57" s="45"/>
      <c r="AQ57" s="47">
        <f>0</f>
        <v>0</v>
      </c>
      <c r="AR57" s="47"/>
      <c r="AT57" s="54">
        <v>5</v>
      </c>
      <c r="AU57" s="54"/>
      <c r="AV57" s="58">
        <f t="shared" si="50"/>
        <v>742.01636859289249</v>
      </c>
      <c r="AW57" s="54"/>
      <c r="AX57" s="58">
        <f t="shared" si="42"/>
        <v>15.410427664196355</v>
      </c>
      <c r="AY57" s="54"/>
      <c r="AZ57" s="58">
        <f t="shared" si="43"/>
        <v>18.550409214822309</v>
      </c>
      <c r="BA57" s="54"/>
      <c r="BB57" s="58">
        <f t="shared" si="37"/>
        <v>33.960836879018665</v>
      </c>
      <c r="BC57" s="58"/>
      <c r="BD57" s="58">
        <f t="shared" si="51"/>
        <v>726.6059409286961</v>
      </c>
      <c r="BE57" s="54"/>
      <c r="BF57" s="56">
        <f>0</f>
        <v>0</v>
      </c>
      <c r="BG57" s="56"/>
    </row>
    <row r="58" spans="1:59" x14ac:dyDescent="0.25">
      <c r="A58" s="28">
        <v>6</v>
      </c>
      <c r="B58" s="28"/>
      <c r="C58" s="35">
        <f t="shared" si="44"/>
        <v>688.88027777777756</v>
      </c>
      <c r="D58" s="28"/>
      <c r="E58" s="35">
        <f t="shared" si="38"/>
        <v>22.221944444444446</v>
      </c>
      <c r="F58" s="28"/>
      <c r="G58" s="35">
        <f>C58*Automovil!$E$4</f>
        <v>7.1758362268518496</v>
      </c>
      <c r="H58" s="28"/>
      <c r="I58" s="35">
        <f t="shared" si="34"/>
        <v>29.397780671296296</v>
      </c>
      <c r="J58" s="35"/>
      <c r="K58" s="35">
        <f t="shared" si="35"/>
        <v>666.65833333333308</v>
      </c>
      <c r="L58" s="28"/>
      <c r="M58" s="32">
        <f>0</f>
        <v>0</v>
      </c>
      <c r="N58" s="32"/>
      <c r="P58" s="38">
        <v>6</v>
      </c>
      <c r="Q58" s="38"/>
      <c r="R58" s="43">
        <f t="shared" si="45"/>
        <v>799.99</v>
      </c>
      <c r="S58" s="38"/>
      <c r="T58" s="43">
        <f>0</f>
        <v>0</v>
      </c>
      <c r="U58" s="38"/>
      <c r="V58" s="43">
        <f t="shared" si="39"/>
        <v>19.999749999999999</v>
      </c>
      <c r="W58" s="38"/>
      <c r="X58" s="43">
        <f t="shared" si="46"/>
        <v>19.999749999999999</v>
      </c>
      <c r="Y58" s="43"/>
      <c r="Z58" s="43">
        <f t="shared" si="47"/>
        <v>799.99</v>
      </c>
      <c r="AA58" s="38"/>
      <c r="AB58" s="40">
        <f>0</f>
        <v>0</v>
      </c>
      <c r="AC58" s="40"/>
      <c r="AE58" s="46">
        <v>6</v>
      </c>
      <c r="AF58" s="46"/>
      <c r="AG58" s="52">
        <f t="shared" si="48"/>
        <v>779.40480397615272</v>
      </c>
      <c r="AH58" s="46"/>
      <c r="AI58" s="52">
        <f t="shared" si="40"/>
        <v>6.2855226127109098</v>
      </c>
      <c r="AJ58" s="46"/>
      <c r="AK58" s="52">
        <f t="shared" si="41"/>
        <v>19.485120099403815</v>
      </c>
      <c r="AL58" s="46"/>
      <c r="AM58" s="52">
        <f t="shared" si="36"/>
        <v>25.770642712114725</v>
      </c>
      <c r="AN58" s="52"/>
      <c r="AO58" s="52">
        <f t="shared" si="49"/>
        <v>773.11928136344181</v>
      </c>
      <c r="AP58" s="46"/>
      <c r="AQ58" s="48">
        <f>0</f>
        <v>0</v>
      </c>
      <c r="AR58" s="48"/>
      <c r="AT58" s="55">
        <v>6</v>
      </c>
      <c r="AU58" s="55"/>
      <c r="AV58" s="60">
        <f t="shared" si="50"/>
        <v>726.6059409286961</v>
      </c>
      <c r="AW58" s="55"/>
      <c r="AX58" s="60">
        <f t="shared" si="42"/>
        <v>15.795688355801264</v>
      </c>
      <c r="AY58" s="55"/>
      <c r="AZ58" s="60">
        <f t="shared" si="43"/>
        <v>18.1651485232174</v>
      </c>
      <c r="BA58" s="55"/>
      <c r="BB58" s="60">
        <f t="shared" si="37"/>
        <v>33.960836879018665</v>
      </c>
      <c r="BC58" s="60"/>
      <c r="BD58" s="60">
        <f t="shared" si="51"/>
        <v>710.8102525728948</v>
      </c>
      <c r="BE58" s="55"/>
      <c r="BF58" s="57">
        <f>0</f>
        <v>0</v>
      </c>
      <c r="BG58" s="57"/>
    </row>
    <row r="59" spans="1:59" x14ac:dyDescent="0.25">
      <c r="A59" s="27">
        <v>7</v>
      </c>
      <c r="B59" s="27"/>
      <c r="C59" s="33">
        <f t="shared" si="44"/>
        <v>666.65833333333308</v>
      </c>
      <c r="D59" s="27"/>
      <c r="E59" s="33">
        <f t="shared" si="38"/>
        <v>22.221944444444446</v>
      </c>
      <c r="F59" s="27"/>
      <c r="G59" s="33">
        <f>C59*Automovil!$E$4</f>
        <v>6.9443576388888859</v>
      </c>
      <c r="H59" s="27"/>
      <c r="I59" s="33">
        <f t="shared" si="34"/>
        <v>29.166302083333331</v>
      </c>
      <c r="J59" s="33"/>
      <c r="K59" s="33">
        <f t="shared" si="35"/>
        <v>644.43638888888859</v>
      </c>
      <c r="L59" s="27"/>
      <c r="M59" s="31">
        <f>0</f>
        <v>0</v>
      </c>
      <c r="N59" s="31"/>
      <c r="P59" s="37">
        <v>7</v>
      </c>
      <c r="Q59" s="37"/>
      <c r="R59" s="41">
        <f t="shared" si="45"/>
        <v>799.99</v>
      </c>
      <c r="S59" s="37"/>
      <c r="T59" s="41">
        <f>0</f>
        <v>0</v>
      </c>
      <c r="U59" s="37"/>
      <c r="V59" s="41">
        <f t="shared" si="39"/>
        <v>19.999749999999999</v>
      </c>
      <c r="W59" s="37"/>
      <c r="X59" s="41">
        <f t="shared" si="46"/>
        <v>19.999749999999999</v>
      </c>
      <c r="Y59" s="41"/>
      <c r="Z59" s="41">
        <f t="shared" si="47"/>
        <v>799.99</v>
      </c>
      <c r="AA59" s="37"/>
      <c r="AB59" s="39">
        <f>0</f>
        <v>0</v>
      </c>
      <c r="AC59" s="39"/>
      <c r="AE59" s="45">
        <v>7</v>
      </c>
      <c r="AF59" s="45"/>
      <c r="AG59" s="49">
        <f t="shared" si="48"/>
        <v>773.11928136344181</v>
      </c>
      <c r="AH59" s="45"/>
      <c r="AI59" s="49">
        <f t="shared" si="40"/>
        <v>7.0869267458315512</v>
      </c>
      <c r="AJ59" s="45"/>
      <c r="AK59" s="49">
        <f t="shared" si="41"/>
        <v>19.327982034086045</v>
      </c>
      <c r="AL59" s="45"/>
      <c r="AM59" s="49">
        <f t="shared" si="36"/>
        <v>26.414908779917596</v>
      </c>
      <c r="AN59" s="49"/>
      <c r="AO59" s="49">
        <f t="shared" si="49"/>
        <v>766.03235461761028</v>
      </c>
      <c r="AP59" s="45"/>
      <c r="AQ59" s="47">
        <f>0</f>
        <v>0</v>
      </c>
      <c r="AR59" s="47"/>
      <c r="AT59" s="54">
        <v>7</v>
      </c>
      <c r="AU59" s="54"/>
      <c r="AV59" s="58">
        <f t="shared" si="50"/>
        <v>710.8102525728948</v>
      </c>
      <c r="AW59" s="54"/>
      <c r="AX59" s="58">
        <f t="shared" si="42"/>
        <v>16.190580564696297</v>
      </c>
      <c r="AY59" s="54"/>
      <c r="AZ59" s="58">
        <f t="shared" si="43"/>
        <v>17.770256314322367</v>
      </c>
      <c r="BA59" s="54"/>
      <c r="BB59" s="58">
        <f t="shared" si="37"/>
        <v>33.960836879018665</v>
      </c>
      <c r="BC59" s="58"/>
      <c r="BD59" s="58">
        <f t="shared" si="51"/>
        <v>694.61967200819845</v>
      </c>
      <c r="BE59" s="54"/>
      <c r="BF59" s="56">
        <f>0</f>
        <v>0</v>
      </c>
      <c r="BG59" s="56"/>
    </row>
    <row r="60" spans="1:59" x14ac:dyDescent="0.25">
      <c r="A60" s="28">
        <v>8</v>
      </c>
      <c r="B60" s="28"/>
      <c r="C60" s="35">
        <f t="shared" si="44"/>
        <v>644.43638888888859</v>
      </c>
      <c r="D60" s="28"/>
      <c r="E60" s="35">
        <f t="shared" si="38"/>
        <v>22.221944444444446</v>
      </c>
      <c r="F60" s="28"/>
      <c r="G60" s="35">
        <f>C60*Automovil!$E$4</f>
        <v>6.7128790509259222</v>
      </c>
      <c r="H60" s="28"/>
      <c r="I60" s="35">
        <f t="shared" si="34"/>
        <v>28.934823495370367</v>
      </c>
      <c r="J60" s="35"/>
      <c r="K60" s="35">
        <f t="shared" si="35"/>
        <v>622.2144444444441</v>
      </c>
      <c r="L60" s="28"/>
      <c r="M60" s="32">
        <f>0</f>
        <v>0</v>
      </c>
      <c r="N60" s="32"/>
      <c r="P60" s="38">
        <v>8</v>
      </c>
      <c r="Q60" s="38"/>
      <c r="R60" s="43">
        <f t="shared" si="45"/>
        <v>799.99</v>
      </c>
      <c r="S60" s="38"/>
      <c r="T60" s="43">
        <f>0</f>
        <v>0</v>
      </c>
      <c r="U60" s="38"/>
      <c r="V60" s="43">
        <f t="shared" si="39"/>
        <v>19.999749999999999</v>
      </c>
      <c r="W60" s="38"/>
      <c r="X60" s="43">
        <f t="shared" si="46"/>
        <v>19.999749999999999</v>
      </c>
      <c r="Y60" s="43"/>
      <c r="Z60" s="43">
        <f t="shared" si="47"/>
        <v>799.99</v>
      </c>
      <c r="AA60" s="38"/>
      <c r="AB60" s="40">
        <f>0</f>
        <v>0</v>
      </c>
      <c r="AC60" s="40"/>
      <c r="AE60" s="46">
        <v>8</v>
      </c>
      <c r="AF60" s="46"/>
      <c r="AG60" s="52">
        <f t="shared" si="48"/>
        <v>766.03235461761028</v>
      </c>
      <c r="AH60" s="46"/>
      <c r="AI60" s="52">
        <f t="shared" si="40"/>
        <v>7.9244726339752773</v>
      </c>
      <c r="AJ60" s="46"/>
      <c r="AK60" s="52">
        <f t="shared" si="41"/>
        <v>19.150808865440254</v>
      </c>
      <c r="AL60" s="46"/>
      <c r="AM60" s="52">
        <f t="shared" si="36"/>
        <v>27.075281499415532</v>
      </c>
      <c r="AN60" s="52"/>
      <c r="AO60" s="52">
        <f t="shared" si="49"/>
        <v>758.10788198363502</v>
      </c>
      <c r="AP60" s="46"/>
      <c r="AQ60" s="48">
        <f>0</f>
        <v>0</v>
      </c>
      <c r="AR60" s="48"/>
      <c r="AT60" s="55">
        <v>8</v>
      </c>
      <c r="AU60" s="55"/>
      <c r="AV60" s="60">
        <f t="shared" si="50"/>
        <v>694.61967200819845</v>
      </c>
      <c r="AW60" s="55"/>
      <c r="AX60" s="60">
        <f t="shared" si="42"/>
        <v>16.595345078813704</v>
      </c>
      <c r="AY60" s="55"/>
      <c r="AZ60" s="60">
        <f t="shared" si="43"/>
        <v>17.365491800204961</v>
      </c>
      <c r="BA60" s="55"/>
      <c r="BB60" s="60">
        <f t="shared" si="37"/>
        <v>33.960836879018665</v>
      </c>
      <c r="BC60" s="60"/>
      <c r="BD60" s="60">
        <f t="shared" si="51"/>
        <v>678.02432692938476</v>
      </c>
      <c r="BE60" s="55"/>
      <c r="BF60" s="57">
        <f>0</f>
        <v>0</v>
      </c>
      <c r="BG60" s="57"/>
    </row>
    <row r="61" spans="1:59" x14ac:dyDescent="0.25">
      <c r="A61" s="27">
        <v>9</v>
      </c>
      <c r="B61" s="27"/>
      <c r="C61" s="33">
        <f t="shared" si="44"/>
        <v>622.2144444444441</v>
      </c>
      <c r="D61" s="27"/>
      <c r="E61" s="33">
        <f t="shared" si="38"/>
        <v>22.221944444444446</v>
      </c>
      <c r="F61" s="27"/>
      <c r="G61" s="33">
        <f>C61*Automovil!$E$4</f>
        <v>6.4814004629629594</v>
      </c>
      <c r="H61" s="27"/>
      <c r="I61" s="33">
        <f t="shared" si="34"/>
        <v>28.703344907407406</v>
      </c>
      <c r="J61" s="33"/>
      <c r="K61" s="33">
        <f t="shared" si="35"/>
        <v>599.99249999999961</v>
      </c>
      <c r="L61" s="27"/>
      <c r="M61" s="31">
        <f>0</f>
        <v>0</v>
      </c>
      <c r="N61" s="31"/>
      <c r="P61" s="37">
        <v>9</v>
      </c>
      <c r="Q61" s="37"/>
      <c r="R61" s="41">
        <f t="shared" si="45"/>
        <v>799.99</v>
      </c>
      <c r="S61" s="37"/>
      <c r="T61" s="41">
        <f>0</f>
        <v>0</v>
      </c>
      <c r="U61" s="37"/>
      <c r="V61" s="41">
        <f t="shared" si="39"/>
        <v>19.999749999999999</v>
      </c>
      <c r="W61" s="37"/>
      <c r="X61" s="41">
        <f t="shared" si="46"/>
        <v>19.999749999999999</v>
      </c>
      <c r="Y61" s="41"/>
      <c r="Z61" s="41">
        <f t="shared" si="47"/>
        <v>799.99</v>
      </c>
      <c r="AA61" s="37"/>
      <c r="AB61" s="39">
        <f>0</f>
        <v>0</v>
      </c>
      <c r="AC61" s="39"/>
      <c r="AE61" s="45">
        <v>9</v>
      </c>
      <c r="AF61" s="45"/>
      <c r="AG61" s="49">
        <f t="shared" si="48"/>
        <v>758.10788198363502</v>
      </c>
      <c r="AH61" s="45"/>
      <c r="AI61" s="49">
        <f t="shared" si="40"/>
        <v>8.7994664873100419</v>
      </c>
      <c r="AJ61" s="45"/>
      <c r="AK61" s="49">
        <f t="shared" si="41"/>
        <v>18.952697049590874</v>
      </c>
      <c r="AL61" s="45"/>
      <c r="AM61" s="49">
        <f t="shared" si="36"/>
        <v>27.752163536900916</v>
      </c>
      <c r="AN61" s="49"/>
      <c r="AO61" s="49">
        <f t="shared" si="49"/>
        <v>749.30841549632498</v>
      </c>
      <c r="AP61" s="45"/>
      <c r="AQ61" s="47">
        <f>0</f>
        <v>0</v>
      </c>
      <c r="AR61" s="47"/>
      <c r="AT61" s="54">
        <v>9</v>
      </c>
      <c r="AU61" s="54"/>
      <c r="AV61" s="58">
        <f t="shared" si="50"/>
        <v>678.02432692938476</v>
      </c>
      <c r="AW61" s="54"/>
      <c r="AX61" s="58">
        <f t="shared" si="42"/>
        <v>17.010228705784048</v>
      </c>
      <c r="AY61" s="54"/>
      <c r="AZ61" s="58">
        <f t="shared" si="43"/>
        <v>16.950608173234617</v>
      </c>
      <c r="BA61" s="54"/>
      <c r="BB61" s="58">
        <f t="shared" si="37"/>
        <v>33.960836879018665</v>
      </c>
      <c r="BC61" s="58"/>
      <c r="BD61" s="58">
        <f t="shared" si="51"/>
        <v>661.01409822360074</v>
      </c>
      <c r="BE61" s="54"/>
      <c r="BF61" s="56">
        <f>0</f>
        <v>0</v>
      </c>
      <c r="BG61" s="56"/>
    </row>
    <row r="62" spans="1:59" x14ac:dyDescent="0.25">
      <c r="A62" s="28">
        <v>10</v>
      </c>
      <c r="B62" s="28"/>
      <c r="C62" s="35">
        <f t="shared" si="44"/>
        <v>599.99249999999961</v>
      </c>
      <c r="D62" s="28"/>
      <c r="E62" s="35">
        <f t="shared" si="38"/>
        <v>22.221944444444446</v>
      </c>
      <c r="F62" s="28"/>
      <c r="G62" s="35">
        <f>C62*Automovil!$E$4</f>
        <v>6.2499218749999956</v>
      </c>
      <c r="H62" s="28"/>
      <c r="I62" s="35">
        <f t="shared" si="34"/>
        <v>28.471866319444441</v>
      </c>
      <c r="J62" s="35"/>
      <c r="K62" s="35">
        <f t="shared" si="35"/>
        <v>577.77055555555512</v>
      </c>
      <c r="L62" s="28"/>
      <c r="M62" s="32">
        <f>0</f>
        <v>0</v>
      </c>
      <c r="N62" s="32"/>
      <c r="P62" s="38">
        <v>10</v>
      </c>
      <c r="Q62" s="38"/>
      <c r="R62" s="43">
        <f t="shared" si="45"/>
        <v>799.99</v>
      </c>
      <c r="S62" s="38"/>
      <c r="T62" s="43">
        <f>0</f>
        <v>0</v>
      </c>
      <c r="U62" s="38"/>
      <c r="V62" s="43">
        <f t="shared" si="39"/>
        <v>19.999749999999999</v>
      </c>
      <c r="W62" s="38"/>
      <c r="X62" s="43">
        <f t="shared" si="46"/>
        <v>19.999749999999999</v>
      </c>
      <c r="Y62" s="43"/>
      <c r="Z62" s="43">
        <f t="shared" si="47"/>
        <v>799.99</v>
      </c>
      <c r="AA62" s="38"/>
      <c r="AB62" s="40">
        <f>0</f>
        <v>0</v>
      </c>
      <c r="AC62" s="40"/>
      <c r="AE62" s="46">
        <v>10</v>
      </c>
      <c r="AF62" s="46"/>
      <c r="AG62" s="52">
        <f t="shared" si="48"/>
        <v>749.30841549632498</v>
      </c>
      <c r="AH62" s="46"/>
      <c r="AI62" s="52">
        <f t="shared" si="40"/>
        <v>9.7132572379153146</v>
      </c>
      <c r="AJ62" s="46"/>
      <c r="AK62" s="52">
        <f t="shared" si="41"/>
        <v>18.732710387408122</v>
      </c>
      <c r="AL62" s="46"/>
      <c r="AM62" s="52">
        <f t="shared" si="36"/>
        <v>28.445967625323437</v>
      </c>
      <c r="AN62" s="52"/>
      <c r="AO62" s="52">
        <f t="shared" si="49"/>
        <v>739.5951582584097</v>
      </c>
      <c r="AP62" s="46"/>
      <c r="AQ62" s="48">
        <f>0</f>
        <v>0</v>
      </c>
      <c r="AR62" s="48"/>
      <c r="AT62" s="55">
        <v>10</v>
      </c>
      <c r="AU62" s="55"/>
      <c r="AV62" s="60">
        <f t="shared" si="50"/>
        <v>661.01409822360074</v>
      </c>
      <c r="AW62" s="55"/>
      <c r="AX62" s="60">
        <f t="shared" si="42"/>
        <v>17.435484423428647</v>
      </c>
      <c r="AY62" s="55"/>
      <c r="AZ62" s="60">
        <f t="shared" si="43"/>
        <v>16.525352455590017</v>
      </c>
      <c r="BA62" s="55"/>
      <c r="BB62" s="60">
        <f t="shared" si="37"/>
        <v>33.960836879018665</v>
      </c>
      <c r="BC62" s="60"/>
      <c r="BD62" s="60">
        <f t="shared" si="51"/>
        <v>643.57861380017209</v>
      </c>
      <c r="BE62" s="55"/>
      <c r="BF62" s="57">
        <f>0</f>
        <v>0</v>
      </c>
      <c r="BG62" s="57"/>
    </row>
    <row r="63" spans="1:59" x14ac:dyDescent="0.25">
      <c r="A63" s="27">
        <v>11</v>
      </c>
      <c r="B63" s="27"/>
      <c r="C63" s="33">
        <f t="shared" si="44"/>
        <v>577.77055555555512</v>
      </c>
      <c r="D63" s="27"/>
      <c r="E63" s="33">
        <f t="shared" si="38"/>
        <v>22.221944444444446</v>
      </c>
      <c r="F63" s="27"/>
      <c r="G63" s="33">
        <f>C63*Automovil!$E$4</f>
        <v>6.0184432870370319</v>
      </c>
      <c r="H63" s="27"/>
      <c r="I63" s="33">
        <f t="shared" si="34"/>
        <v>28.240387731481476</v>
      </c>
      <c r="J63" s="33"/>
      <c r="K63" s="33">
        <f t="shared" si="35"/>
        <v>555.54861111111063</v>
      </c>
      <c r="L63" s="27"/>
      <c r="M63" s="31">
        <f>0</f>
        <v>0</v>
      </c>
      <c r="N63" s="31"/>
      <c r="P63" s="37">
        <v>11</v>
      </c>
      <c r="Q63" s="37"/>
      <c r="R63" s="41">
        <f t="shared" si="45"/>
        <v>799.99</v>
      </c>
      <c r="S63" s="37"/>
      <c r="T63" s="41">
        <f>0</f>
        <v>0</v>
      </c>
      <c r="U63" s="37"/>
      <c r="V63" s="41">
        <f t="shared" si="39"/>
        <v>19.999749999999999</v>
      </c>
      <c r="W63" s="37"/>
      <c r="X63" s="41">
        <f t="shared" si="46"/>
        <v>19.999749999999999</v>
      </c>
      <c r="Y63" s="41"/>
      <c r="Z63" s="41">
        <f t="shared" si="47"/>
        <v>799.99</v>
      </c>
      <c r="AA63" s="37"/>
      <c r="AB63" s="39">
        <f>0</f>
        <v>0</v>
      </c>
      <c r="AC63" s="39"/>
      <c r="AE63" s="45">
        <v>11</v>
      </c>
      <c r="AF63" s="45"/>
      <c r="AG63" s="49">
        <f t="shared" si="48"/>
        <v>739.5951582584097</v>
      </c>
      <c r="AH63" s="45"/>
      <c r="AI63" s="49">
        <f t="shared" si="40"/>
        <v>10.667237859496282</v>
      </c>
      <c r="AJ63" s="45"/>
      <c r="AK63" s="49">
        <f t="shared" si="41"/>
        <v>18.489878956460242</v>
      </c>
      <c r="AL63" s="45"/>
      <c r="AM63" s="49">
        <f t="shared" si="36"/>
        <v>29.157116815956524</v>
      </c>
      <c r="AN63" s="49"/>
      <c r="AO63" s="49">
        <f t="shared" si="49"/>
        <v>728.92792039891344</v>
      </c>
      <c r="AP63" s="45"/>
      <c r="AQ63" s="47">
        <f>0</f>
        <v>0</v>
      </c>
      <c r="AR63" s="47"/>
      <c r="AT63" s="54">
        <v>11</v>
      </c>
      <c r="AU63" s="54"/>
      <c r="AV63" s="58">
        <f t="shared" si="50"/>
        <v>643.57861380017209</v>
      </c>
      <c r="AW63" s="54"/>
      <c r="AX63" s="58">
        <f t="shared" si="42"/>
        <v>17.871371534014365</v>
      </c>
      <c r="AY63" s="54"/>
      <c r="AZ63" s="58">
        <f t="shared" si="43"/>
        <v>16.089465345004299</v>
      </c>
      <c r="BA63" s="54"/>
      <c r="BB63" s="58">
        <f t="shared" si="37"/>
        <v>33.960836879018665</v>
      </c>
      <c r="BC63" s="58"/>
      <c r="BD63" s="58">
        <f t="shared" si="51"/>
        <v>625.70724226615778</v>
      </c>
      <c r="BE63" s="54"/>
      <c r="BF63" s="56">
        <f>0</f>
        <v>0</v>
      </c>
      <c r="BG63" s="56"/>
    </row>
    <row r="64" spans="1:59" x14ac:dyDescent="0.25">
      <c r="A64" s="28">
        <v>12</v>
      </c>
      <c r="B64" s="28"/>
      <c r="C64" s="35">
        <f t="shared" si="44"/>
        <v>555.54861111111063</v>
      </c>
      <c r="D64" s="28"/>
      <c r="E64" s="35">
        <f t="shared" si="38"/>
        <v>22.221944444444446</v>
      </c>
      <c r="F64" s="28"/>
      <c r="G64" s="35">
        <f>C64*Automovil!$E$4</f>
        <v>5.7869646990740691</v>
      </c>
      <c r="H64" s="28"/>
      <c r="I64" s="35">
        <f t="shared" si="34"/>
        <v>28.008909143518515</v>
      </c>
      <c r="J64" s="35"/>
      <c r="K64" s="35">
        <f t="shared" si="35"/>
        <v>533.32666666666614</v>
      </c>
      <c r="L64" s="28"/>
      <c r="M64" s="32">
        <f>0</f>
        <v>0</v>
      </c>
      <c r="N64" s="32"/>
      <c r="P64" s="38">
        <v>12</v>
      </c>
      <c r="Q64" s="38"/>
      <c r="R64" s="43">
        <f t="shared" si="45"/>
        <v>799.99</v>
      </c>
      <c r="S64" s="38"/>
      <c r="T64" s="43">
        <f>0</f>
        <v>0</v>
      </c>
      <c r="U64" s="38"/>
      <c r="V64" s="43">
        <f t="shared" si="39"/>
        <v>19.999749999999999</v>
      </c>
      <c r="W64" s="38"/>
      <c r="X64" s="43">
        <f t="shared" si="46"/>
        <v>19.999749999999999</v>
      </c>
      <c r="Y64" s="43"/>
      <c r="Z64" s="43">
        <f t="shared" si="47"/>
        <v>799.99</v>
      </c>
      <c r="AA64" s="38"/>
      <c r="AB64" s="40">
        <f>0</f>
        <v>0</v>
      </c>
      <c r="AC64" s="40"/>
      <c r="AE64" s="46">
        <v>12</v>
      </c>
      <c r="AF64" s="46"/>
      <c r="AG64" s="52">
        <f t="shared" si="48"/>
        <v>728.92792039891344</v>
      </c>
      <c r="AH64" s="46"/>
      <c r="AI64" s="52">
        <f t="shared" si="40"/>
        <v>11.6628467263826</v>
      </c>
      <c r="AJ64" s="46"/>
      <c r="AK64" s="52">
        <f t="shared" si="41"/>
        <v>18.223198009972833</v>
      </c>
      <c r="AL64" s="46"/>
      <c r="AM64" s="52">
        <f t="shared" si="36"/>
        <v>29.886044736355434</v>
      </c>
      <c r="AN64" s="52"/>
      <c r="AO64" s="52">
        <f t="shared" si="49"/>
        <v>717.26507367253089</v>
      </c>
      <c r="AP64" s="46"/>
      <c r="AQ64" s="48">
        <f>0</f>
        <v>0</v>
      </c>
      <c r="AR64" s="48"/>
      <c r="AT64" s="55">
        <v>12</v>
      </c>
      <c r="AU64" s="55"/>
      <c r="AV64" s="60">
        <f t="shared" si="50"/>
        <v>625.70724226615778</v>
      </c>
      <c r="AW64" s="55"/>
      <c r="AX64" s="60">
        <f t="shared" si="42"/>
        <v>18.318155822364723</v>
      </c>
      <c r="AY64" s="55"/>
      <c r="AZ64" s="60">
        <f t="shared" si="43"/>
        <v>15.642681056653943</v>
      </c>
      <c r="BA64" s="55"/>
      <c r="BB64" s="60">
        <f t="shared" si="37"/>
        <v>33.960836879018665</v>
      </c>
      <c r="BC64" s="60"/>
      <c r="BD64" s="60">
        <f t="shared" si="51"/>
        <v>607.38908644379308</v>
      </c>
      <c r="BE64" s="55"/>
      <c r="BF64" s="57">
        <f>0</f>
        <v>0</v>
      </c>
      <c r="BG64" s="57"/>
    </row>
    <row r="65" spans="1:59" x14ac:dyDescent="0.25">
      <c r="A65" s="27">
        <v>13</v>
      </c>
      <c r="B65" s="27"/>
      <c r="C65" s="33">
        <f t="shared" si="44"/>
        <v>533.32666666666614</v>
      </c>
      <c r="D65" s="27"/>
      <c r="E65" s="33">
        <f t="shared" si="38"/>
        <v>22.221944444444446</v>
      </c>
      <c r="F65" s="27"/>
      <c r="G65" s="33">
        <f>C65*Automovil!$E$4</f>
        <v>5.5554861111111054</v>
      </c>
      <c r="H65" s="27"/>
      <c r="I65" s="33">
        <f t="shared" si="34"/>
        <v>27.777430555555551</v>
      </c>
      <c r="J65" s="33"/>
      <c r="K65" s="33">
        <f t="shared" si="35"/>
        <v>511.10472222222171</v>
      </c>
      <c r="L65" s="27"/>
      <c r="M65" s="31">
        <f>0</f>
        <v>0</v>
      </c>
      <c r="N65" s="31"/>
      <c r="P65" s="37">
        <v>13</v>
      </c>
      <c r="Q65" s="37"/>
      <c r="R65" s="41">
        <f t="shared" si="45"/>
        <v>799.99</v>
      </c>
      <c r="S65" s="37"/>
      <c r="T65" s="41">
        <f>0</f>
        <v>0</v>
      </c>
      <c r="U65" s="37"/>
      <c r="V65" s="41">
        <f t="shared" si="39"/>
        <v>19.999749999999999</v>
      </c>
      <c r="W65" s="37"/>
      <c r="X65" s="41">
        <f t="shared" si="46"/>
        <v>19.999749999999999</v>
      </c>
      <c r="Y65" s="41"/>
      <c r="Z65" s="41">
        <f t="shared" si="47"/>
        <v>799.99</v>
      </c>
      <c r="AA65" s="37"/>
      <c r="AB65" s="39">
        <f>0</f>
        <v>0</v>
      </c>
      <c r="AC65" s="39"/>
      <c r="AE65" s="45">
        <v>13</v>
      </c>
      <c r="AF65" s="45"/>
      <c r="AG65" s="49">
        <f t="shared" si="48"/>
        <v>717.26507367253089</v>
      </c>
      <c r="AH65" s="45"/>
      <c r="AI65" s="49">
        <f t="shared" si="40"/>
        <v>12.701569012951051</v>
      </c>
      <c r="AJ65" s="45"/>
      <c r="AK65" s="49">
        <f t="shared" si="41"/>
        <v>17.931626841813269</v>
      </c>
      <c r="AL65" s="45"/>
      <c r="AM65" s="49">
        <f t="shared" si="36"/>
        <v>30.63319585476432</v>
      </c>
      <c r="AN65" s="49"/>
      <c r="AO65" s="49">
        <f t="shared" si="49"/>
        <v>704.56350465957985</v>
      </c>
      <c r="AP65" s="45"/>
      <c r="AQ65" s="47">
        <f>0</f>
        <v>0</v>
      </c>
      <c r="AR65" s="47"/>
      <c r="AT65" s="54">
        <v>13</v>
      </c>
      <c r="AU65" s="54"/>
      <c r="AV65" s="58">
        <f t="shared" si="50"/>
        <v>607.38908644379308</v>
      </c>
      <c r="AW65" s="54"/>
      <c r="AX65" s="58">
        <f t="shared" si="42"/>
        <v>18.776109717923838</v>
      </c>
      <c r="AY65" s="54"/>
      <c r="AZ65" s="58">
        <f t="shared" si="43"/>
        <v>15.184727161094825</v>
      </c>
      <c r="BA65" s="54"/>
      <c r="BB65" s="58">
        <f t="shared" si="37"/>
        <v>33.960836879018665</v>
      </c>
      <c r="BC65" s="58"/>
      <c r="BD65" s="58">
        <f t="shared" si="51"/>
        <v>588.6129767258692</v>
      </c>
      <c r="BE65" s="54"/>
      <c r="BF65" s="56">
        <f>0</f>
        <v>0</v>
      </c>
      <c r="BG65" s="56"/>
    </row>
    <row r="66" spans="1:59" x14ac:dyDescent="0.25">
      <c r="A66" s="28">
        <v>14</v>
      </c>
      <c r="B66" s="28"/>
      <c r="C66" s="35">
        <f t="shared" si="44"/>
        <v>511.10472222222171</v>
      </c>
      <c r="D66" s="28"/>
      <c r="E66" s="35">
        <f t="shared" si="38"/>
        <v>22.221944444444446</v>
      </c>
      <c r="F66" s="28"/>
      <c r="G66" s="35">
        <f>C66*Automovil!$E$4</f>
        <v>5.3240075231481425</v>
      </c>
      <c r="H66" s="28"/>
      <c r="I66" s="35">
        <f t="shared" si="34"/>
        <v>27.54595196759259</v>
      </c>
      <c r="J66" s="35"/>
      <c r="K66" s="35">
        <f t="shared" si="35"/>
        <v>488.88277777777728</v>
      </c>
      <c r="L66" s="28"/>
      <c r="M66" s="32">
        <f>0</f>
        <v>0</v>
      </c>
      <c r="N66" s="32"/>
      <c r="P66" s="38">
        <v>14</v>
      </c>
      <c r="Q66" s="38"/>
      <c r="R66" s="43">
        <f t="shared" si="45"/>
        <v>799.99</v>
      </c>
      <c r="S66" s="38"/>
      <c r="T66" s="43">
        <f>0</f>
        <v>0</v>
      </c>
      <c r="U66" s="38"/>
      <c r="V66" s="43">
        <f t="shared" si="39"/>
        <v>19.999749999999999</v>
      </c>
      <c r="W66" s="38"/>
      <c r="X66" s="43">
        <f t="shared" si="46"/>
        <v>19.999749999999999</v>
      </c>
      <c r="Y66" s="43"/>
      <c r="Z66" s="43">
        <f t="shared" si="47"/>
        <v>799.99</v>
      </c>
      <c r="AA66" s="38"/>
      <c r="AB66" s="40">
        <f>0</f>
        <v>0</v>
      </c>
      <c r="AC66" s="40"/>
      <c r="AE66" s="46">
        <v>14</v>
      </c>
      <c r="AF66" s="46"/>
      <c r="AG66" s="52">
        <f t="shared" si="48"/>
        <v>704.56350465957985</v>
      </c>
      <c r="AH66" s="46"/>
      <c r="AI66" s="52">
        <f t="shared" si="40"/>
        <v>13.784938134643927</v>
      </c>
      <c r="AJ66" s="46"/>
      <c r="AK66" s="52">
        <f t="shared" si="41"/>
        <v>17.614087616489496</v>
      </c>
      <c r="AL66" s="46"/>
      <c r="AM66" s="52">
        <f t="shared" si="36"/>
        <v>31.399025751133422</v>
      </c>
      <c r="AN66" s="52"/>
      <c r="AO66" s="52">
        <f t="shared" si="49"/>
        <v>690.77856652493597</v>
      </c>
      <c r="AP66" s="46"/>
      <c r="AQ66" s="48">
        <f>0</f>
        <v>0</v>
      </c>
      <c r="AR66" s="48"/>
      <c r="AT66" s="55">
        <v>14</v>
      </c>
      <c r="AU66" s="55"/>
      <c r="AV66" s="60">
        <f t="shared" si="50"/>
        <v>588.6129767258692</v>
      </c>
      <c r="AW66" s="55"/>
      <c r="AX66" s="60">
        <f t="shared" si="42"/>
        <v>19.245512460871936</v>
      </c>
      <c r="AY66" s="55"/>
      <c r="AZ66" s="60">
        <f t="shared" si="43"/>
        <v>14.715324418146729</v>
      </c>
      <c r="BA66" s="55"/>
      <c r="BB66" s="60">
        <f t="shared" si="37"/>
        <v>33.960836879018665</v>
      </c>
      <c r="BC66" s="60"/>
      <c r="BD66" s="60">
        <f t="shared" si="51"/>
        <v>569.36746426499724</v>
      </c>
      <c r="BE66" s="55"/>
      <c r="BF66" s="57">
        <f>0</f>
        <v>0</v>
      </c>
      <c r="BG66" s="57"/>
    </row>
    <row r="67" spans="1:59" x14ac:dyDescent="0.25">
      <c r="A67" s="27">
        <v>15</v>
      </c>
      <c r="B67" s="27"/>
      <c r="C67" s="33">
        <f t="shared" si="44"/>
        <v>488.88277777777728</v>
      </c>
      <c r="D67" s="27"/>
      <c r="E67" s="33">
        <f t="shared" si="38"/>
        <v>22.221944444444446</v>
      </c>
      <c r="F67" s="27"/>
      <c r="G67" s="33">
        <f>C67*Automovil!$E$4</f>
        <v>5.0925289351851797</v>
      </c>
      <c r="H67" s="27"/>
      <c r="I67" s="33">
        <f t="shared" si="34"/>
        <v>27.314473379629625</v>
      </c>
      <c r="J67" s="33"/>
      <c r="K67" s="33">
        <f t="shared" si="35"/>
        <v>466.66083333333285</v>
      </c>
      <c r="L67" s="27"/>
      <c r="M67" s="31">
        <f>0</f>
        <v>0</v>
      </c>
      <c r="N67" s="31"/>
      <c r="P67" s="37">
        <v>15</v>
      </c>
      <c r="Q67" s="37"/>
      <c r="R67" s="41">
        <f t="shared" si="45"/>
        <v>799.99</v>
      </c>
      <c r="S67" s="37"/>
      <c r="T67" s="41">
        <f>0</f>
        <v>0</v>
      </c>
      <c r="U67" s="37"/>
      <c r="V67" s="41">
        <f t="shared" si="39"/>
        <v>19.999749999999999</v>
      </c>
      <c r="W67" s="37"/>
      <c r="X67" s="41">
        <f t="shared" si="46"/>
        <v>19.999749999999999</v>
      </c>
      <c r="Y67" s="41"/>
      <c r="Z67" s="41">
        <f t="shared" si="47"/>
        <v>799.99</v>
      </c>
      <c r="AA67" s="37"/>
      <c r="AB67" s="39">
        <f>0</f>
        <v>0</v>
      </c>
      <c r="AC67" s="39"/>
      <c r="AE67" s="45">
        <v>15</v>
      </c>
      <c r="AF67" s="45"/>
      <c r="AG67" s="49">
        <f t="shared" si="48"/>
        <v>690.77856652493597</v>
      </c>
      <c r="AH67" s="45"/>
      <c r="AI67" s="49">
        <f t="shared" si="40"/>
        <v>14.914537231788369</v>
      </c>
      <c r="AJ67" s="45"/>
      <c r="AK67" s="49">
        <f t="shared" si="41"/>
        <v>17.269464163123398</v>
      </c>
      <c r="AL67" s="45"/>
      <c r="AM67" s="49">
        <f t="shared" si="36"/>
        <v>32.184001394911768</v>
      </c>
      <c r="AN67" s="49"/>
      <c r="AO67" s="49">
        <f t="shared" si="49"/>
        <v>675.86402929314761</v>
      </c>
      <c r="AP67" s="45"/>
      <c r="AQ67" s="47">
        <f>0</f>
        <v>0</v>
      </c>
      <c r="AR67" s="47"/>
      <c r="AT67" s="54">
        <v>15</v>
      </c>
      <c r="AU67" s="54"/>
      <c r="AV67" s="58">
        <f t="shared" si="50"/>
        <v>569.36746426499724</v>
      </c>
      <c r="AW67" s="54"/>
      <c r="AX67" s="58">
        <f t="shared" si="42"/>
        <v>19.726650272393734</v>
      </c>
      <c r="AY67" s="54"/>
      <c r="AZ67" s="58">
        <f t="shared" si="43"/>
        <v>14.234186606624929</v>
      </c>
      <c r="BA67" s="54"/>
      <c r="BB67" s="58">
        <f t="shared" si="37"/>
        <v>33.960836879018665</v>
      </c>
      <c r="BC67" s="58"/>
      <c r="BD67" s="58">
        <f t="shared" si="51"/>
        <v>549.64081399260351</v>
      </c>
      <c r="BE67" s="54"/>
      <c r="BF67" s="56">
        <f>0</f>
        <v>0</v>
      </c>
      <c r="BG67" s="56"/>
    </row>
    <row r="68" spans="1:59" x14ac:dyDescent="0.25">
      <c r="A68" s="28">
        <v>16</v>
      </c>
      <c r="B68" s="28"/>
      <c r="C68" s="35">
        <f t="shared" si="44"/>
        <v>466.66083333333285</v>
      </c>
      <c r="D68" s="28"/>
      <c r="E68" s="35">
        <f t="shared" si="38"/>
        <v>22.221944444444446</v>
      </c>
      <c r="F68" s="28"/>
      <c r="G68" s="35">
        <f>C68*Automovil!$E$4</f>
        <v>4.8610503472222168</v>
      </c>
      <c r="H68" s="28"/>
      <c r="I68" s="35">
        <f t="shared" si="34"/>
        <v>27.082994791666664</v>
      </c>
      <c r="J68" s="35"/>
      <c r="K68" s="35">
        <f t="shared" si="35"/>
        <v>444.43888888888841</v>
      </c>
      <c r="L68" s="28"/>
      <c r="M68" s="32">
        <f>0</f>
        <v>0</v>
      </c>
      <c r="N68" s="32"/>
      <c r="P68" s="38">
        <v>16</v>
      </c>
      <c r="Q68" s="38"/>
      <c r="R68" s="43">
        <f t="shared" si="45"/>
        <v>799.99</v>
      </c>
      <c r="S68" s="38"/>
      <c r="T68" s="43">
        <f>0</f>
        <v>0</v>
      </c>
      <c r="U68" s="38"/>
      <c r="V68" s="43">
        <f t="shared" si="39"/>
        <v>19.999749999999999</v>
      </c>
      <c r="W68" s="38"/>
      <c r="X68" s="43">
        <f t="shared" si="46"/>
        <v>19.999749999999999</v>
      </c>
      <c r="Y68" s="43"/>
      <c r="Z68" s="43">
        <f t="shared" si="47"/>
        <v>799.99</v>
      </c>
      <c r="AA68" s="38"/>
      <c r="AB68" s="40">
        <f>0</f>
        <v>0</v>
      </c>
      <c r="AC68" s="40"/>
      <c r="AE68" s="46">
        <v>16</v>
      </c>
      <c r="AF68" s="46"/>
      <c r="AG68" s="52">
        <f t="shared" si="48"/>
        <v>675.86402929314761</v>
      </c>
      <c r="AH68" s="46"/>
      <c r="AI68" s="52">
        <f t="shared" si="40"/>
        <v>16.092000697455862</v>
      </c>
      <c r="AJ68" s="46"/>
      <c r="AK68" s="52">
        <f t="shared" si="41"/>
        <v>16.89660073232869</v>
      </c>
      <c r="AL68" s="46"/>
      <c r="AM68" s="52">
        <f t="shared" si="36"/>
        <v>32.988601429784552</v>
      </c>
      <c r="AN68" s="52"/>
      <c r="AO68" s="52">
        <f t="shared" si="49"/>
        <v>659.77202859569172</v>
      </c>
      <c r="AP68" s="46"/>
      <c r="AQ68" s="48">
        <f>0</f>
        <v>0</v>
      </c>
      <c r="AR68" s="48"/>
      <c r="AT68" s="55">
        <v>16</v>
      </c>
      <c r="AU68" s="55"/>
      <c r="AV68" s="60">
        <f t="shared" si="50"/>
        <v>549.64081399260351</v>
      </c>
      <c r="AW68" s="55"/>
      <c r="AX68" s="60">
        <f t="shared" si="42"/>
        <v>20.219816529203577</v>
      </c>
      <c r="AY68" s="55"/>
      <c r="AZ68" s="60">
        <f t="shared" si="43"/>
        <v>13.741020349815086</v>
      </c>
      <c r="BA68" s="55"/>
      <c r="BB68" s="60">
        <f t="shared" si="37"/>
        <v>33.960836879018665</v>
      </c>
      <c r="BC68" s="60"/>
      <c r="BD68" s="60">
        <f t="shared" si="51"/>
        <v>529.42099746339989</v>
      </c>
      <c r="BE68" s="55"/>
      <c r="BF68" s="57">
        <f>0</f>
        <v>0</v>
      </c>
      <c r="BG68" s="57"/>
    </row>
    <row r="69" spans="1:59" x14ac:dyDescent="0.25">
      <c r="A69" s="27">
        <v>17</v>
      </c>
      <c r="B69" s="27"/>
      <c r="C69" s="33">
        <f t="shared" si="44"/>
        <v>444.43888888888841</v>
      </c>
      <c r="D69" s="27"/>
      <c r="E69" s="33">
        <f t="shared" si="38"/>
        <v>22.221944444444446</v>
      </c>
      <c r="F69" s="27"/>
      <c r="G69" s="33">
        <f>C69*Automovil!$E$4</f>
        <v>4.629571759259254</v>
      </c>
      <c r="H69" s="27"/>
      <c r="I69" s="33">
        <f t="shared" si="34"/>
        <v>26.851516203703699</v>
      </c>
      <c r="J69" s="33"/>
      <c r="K69" s="33">
        <f t="shared" si="35"/>
        <v>422.21694444444398</v>
      </c>
      <c r="L69" s="27"/>
      <c r="M69" s="31">
        <f>0</f>
        <v>0</v>
      </c>
      <c r="N69" s="31"/>
      <c r="P69" s="37">
        <v>17</v>
      </c>
      <c r="Q69" s="37"/>
      <c r="R69" s="41">
        <f t="shared" si="45"/>
        <v>799.99</v>
      </c>
      <c r="S69" s="37"/>
      <c r="T69" s="41">
        <f>0</f>
        <v>0</v>
      </c>
      <c r="U69" s="37"/>
      <c r="V69" s="41">
        <f t="shared" si="39"/>
        <v>19.999749999999999</v>
      </c>
      <c r="W69" s="37"/>
      <c r="X69" s="41">
        <f t="shared" si="46"/>
        <v>19.999749999999999</v>
      </c>
      <c r="Y69" s="41"/>
      <c r="Z69" s="41">
        <f t="shared" si="47"/>
        <v>799.99</v>
      </c>
      <c r="AA69" s="37"/>
      <c r="AB69" s="39">
        <f>0</f>
        <v>0</v>
      </c>
      <c r="AC69" s="39"/>
      <c r="AE69" s="45">
        <v>17</v>
      </c>
      <c r="AF69" s="45"/>
      <c r="AG69" s="49">
        <f t="shared" si="48"/>
        <v>659.77202859569172</v>
      </c>
      <c r="AH69" s="45"/>
      <c r="AI69" s="49">
        <f t="shared" si="40"/>
        <v>17.319015750636872</v>
      </c>
      <c r="AJ69" s="45"/>
      <c r="AK69" s="49">
        <f t="shared" si="41"/>
        <v>16.49430071489229</v>
      </c>
      <c r="AL69" s="45"/>
      <c r="AM69" s="49">
        <f t="shared" si="36"/>
        <v>33.813316465529162</v>
      </c>
      <c r="AN69" s="49"/>
      <c r="AO69" s="49">
        <f t="shared" si="49"/>
        <v>642.4530128450549</v>
      </c>
      <c r="AP69" s="45"/>
      <c r="AQ69" s="47">
        <f>0</f>
        <v>0</v>
      </c>
      <c r="AR69" s="47"/>
      <c r="AT69" s="54">
        <v>17</v>
      </c>
      <c r="AU69" s="54"/>
      <c r="AV69" s="58">
        <f t="shared" si="50"/>
        <v>529.42099746339989</v>
      </c>
      <c r="AW69" s="54"/>
      <c r="AX69" s="58">
        <f t="shared" si="42"/>
        <v>20.72531194243367</v>
      </c>
      <c r="AY69" s="54"/>
      <c r="AZ69" s="58">
        <f t="shared" si="43"/>
        <v>13.235524936584996</v>
      </c>
      <c r="BA69" s="54"/>
      <c r="BB69" s="58">
        <f t="shared" si="37"/>
        <v>33.960836879018665</v>
      </c>
      <c r="BC69" s="58"/>
      <c r="BD69" s="58">
        <f t="shared" si="51"/>
        <v>508.69568552096621</v>
      </c>
      <c r="BE69" s="54"/>
      <c r="BF69" s="56">
        <f>0</f>
        <v>0</v>
      </c>
      <c r="BG69" s="56"/>
    </row>
    <row r="70" spans="1:59" x14ac:dyDescent="0.25">
      <c r="A70" s="28">
        <v>18</v>
      </c>
      <c r="B70" s="28"/>
      <c r="C70" s="35">
        <f t="shared" si="44"/>
        <v>422.21694444444398</v>
      </c>
      <c r="D70" s="28"/>
      <c r="E70" s="35">
        <f t="shared" si="38"/>
        <v>22.221944444444446</v>
      </c>
      <c r="F70" s="28"/>
      <c r="G70" s="35">
        <f>C70*Automovil!$E$4</f>
        <v>4.3980931712962912</v>
      </c>
      <c r="H70" s="28"/>
      <c r="I70" s="35">
        <f t="shared" si="34"/>
        <v>26.620037615740738</v>
      </c>
      <c r="J70" s="35"/>
      <c r="K70" s="35">
        <f t="shared" si="35"/>
        <v>399.99499999999955</v>
      </c>
      <c r="L70" s="28"/>
      <c r="M70" s="32">
        <f>0</f>
        <v>0</v>
      </c>
      <c r="N70" s="32"/>
      <c r="P70" s="38">
        <v>18</v>
      </c>
      <c r="Q70" s="38"/>
      <c r="R70" s="43">
        <f t="shared" si="45"/>
        <v>799.99</v>
      </c>
      <c r="S70" s="38"/>
      <c r="T70" s="43">
        <f>0</f>
        <v>0</v>
      </c>
      <c r="U70" s="38"/>
      <c r="V70" s="43">
        <f t="shared" si="39"/>
        <v>19.999749999999999</v>
      </c>
      <c r="W70" s="38"/>
      <c r="X70" s="43">
        <f t="shared" si="46"/>
        <v>19.999749999999999</v>
      </c>
      <c r="Y70" s="43"/>
      <c r="Z70" s="43">
        <f t="shared" si="47"/>
        <v>799.99</v>
      </c>
      <c r="AA70" s="38"/>
      <c r="AB70" s="40">
        <f>0</f>
        <v>0</v>
      </c>
      <c r="AC70" s="40"/>
      <c r="AE70" s="46">
        <v>18</v>
      </c>
      <c r="AF70" s="46"/>
      <c r="AG70" s="52">
        <f t="shared" si="48"/>
        <v>642.4530128450549</v>
      </c>
      <c r="AH70" s="46"/>
      <c r="AI70" s="52">
        <f t="shared" si="40"/>
        <v>18.597324056041021</v>
      </c>
      <c r="AJ70" s="46"/>
      <c r="AK70" s="52">
        <f t="shared" si="41"/>
        <v>16.061325321126372</v>
      </c>
      <c r="AL70" s="46"/>
      <c r="AM70" s="52">
        <f t="shared" si="36"/>
        <v>34.658649377167393</v>
      </c>
      <c r="AN70" s="52"/>
      <c r="AO70" s="52">
        <f t="shared" si="49"/>
        <v>623.85568878901393</v>
      </c>
      <c r="AP70" s="46"/>
      <c r="AQ70" s="48">
        <f>0</f>
        <v>0</v>
      </c>
      <c r="AR70" s="48"/>
      <c r="AT70" s="55">
        <v>18</v>
      </c>
      <c r="AU70" s="55"/>
      <c r="AV70" s="60">
        <f t="shared" si="50"/>
        <v>508.69568552096621</v>
      </c>
      <c r="AW70" s="55"/>
      <c r="AX70" s="60">
        <f t="shared" si="42"/>
        <v>21.243444740994512</v>
      </c>
      <c r="AY70" s="55"/>
      <c r="AZ70" s="60">
        <f t="shared" si="43"/>
        <v>12.717392138024154</v>
      </c>
      <c r="BA70" s="55"/>
      <c r="BB70" s="60">
        <f t="shared" si="37"/>
        <v>33.960836879018665</v>
      </c>
      <c r="BC70" s="60"/>
      <c r="BD70" s="60">
        <f t="shared" si="51"/>
        <v>487.4522407799717</v>
      </c>
      <c r="BE70" s="55"/>
      <c r="BF70" s="57">
        <f>0</f>
        <v>0</v>
      </c>
      <c r="BG70" s="57"/>
    </row>
    <row r="71" spans="1:59" x14ac:dyDescent="0.25">
      <c r="A71" s="27">
        <v>19</v>
      </c>
      <c r="B71" s="27"/>
      <c r="C71" s="33">
        <f t="shared" si="44"/>
        <v>399.99499999999955</v>
      </c>
      <c r="D71" s="27"/>
      <c r="E71" s="33">
        <f t="shared" si="38"/>
        <v>22.221944444444446</v>
      </c>
      <c r="F71" s="27"/>
      <c r="G71" s="33">
        <f>C71*Automovil!$E$4</f>
        <v>4.1666145833333283</v>
      </c>
      <c r="H71" s="27"/>
      <c r="I71" s="33">
        <f t="shared" si="34"/>
        <v>26.388559027777774</v>
      </c>
      <c r="J71" s="33"/>
      <c r="K71" s="33">
        <f t="shared" si="35"/>
        <v>377.77305555555512</v>
      </c>
      <c r="L71" s="27"/>
      <c r="M71" s="31">
        <f>0</f>
        <v>0</v>
      </c>
      <c r="N71" s="31"/>
      <c r="P71" s="37">
        <v>19</v>
      </c>
      <c r="Q71" s="37"/>
      <c r="R71" s="41">
        <f t="shared" si="45"/>
        <v>799.99</v>
      </c>
      <c r="S71" s="37"/>
      <c r="T71" s="41">
        <f>0</f>
        <v>0</v>
      </c>
      <c r="U71" s="37"/>
      <c r="V71" s="41">
        <f t="shared" si="39"/>
        <v>19.999749999999999</v>
      </c>
      <c r="W71" s="37"/>
      <c r="X71" s="41">
        <f t="shared" si="46"/>
        <v>19.999749999999999</v>
      </c>
      <c r="Y71" s="41"/>
      <c r="Z71" s="41">
        <f t="shared" si="47"/>
        <v>799.99</v>
      </c>
      <c r="AA71" s="37"/>
      <c r="AB71" s="39">
        <f>0</f>
        <v>0</v>
      </c>
      <c r="AC71" s="39"/>
      <c r="AE71" s="45">
        <v>19</v>
      </c>
      <c r="AF71" s="45"/>
      <c r="AG71" s="49">
        <f t="shared" si="48"/>
        <v>623.85568878901393</v>
      </c>
      <c r="AH71" s="45"/>
      <c r="AI71" s="49">
        <f t="shared" si="40"/>
        <v>19.928723391871237</v>
      </c>
      <c r="AJ71" s="45"/>
      <c r="AK71" s="49">
        <f t="shared" si="41"/>
        <v>15.596392219725347</v>
      </c>
      <c r="AL71" s="45"/>
      <c r="AM71" s="49">
        <f t="shared" si="36"/>
        <v>35.525115611596583</v>
      </c>
      <c r="AN71" s="49"/>
      <c r="AO71" s="49">
        <f t="shared" si="49"/>
        <v>603.92696539714268</v>
      </c>
      <c r="AP71" s="45"/>
      <c r="AQ71" s="47">
        <f>0</f>
        <v>0</v>
      </c>
      <c r="AR71" s="47"/>
      <c r="AT71" s="54">
        <v>19</v>
      </c>
      <c r="AU71" s="54"/>
      <c r="AV71" s="58">
        <f t="shared" si="50"/>
        <v>487.4522407799717</v>
      </c>
      <c r="AW71" s="54"/>
      <c r="AX71" s="58">
        <f t="shared" si="42"/>
        <v>21.774530859519373</v>
      </c>
      <c r="AY71" s="54"/>
      <c r="AZ71" s="58">
        <f t="shared" si="43"/>
        <v>12.186306019499291</v>
      </c>
      <c r="BA71" s="54"/>
      <c r="BB71" s="58">
        <f t="shared" si="37"/>
        <v>33.960836879018665</v>
      </c>
      <c r="BC71" s="58"/>
      <c r="BD71" s="58">
        <f t="shared" si="51"/>
        <v>465.67770992045234</v>
      </c>
      <c r="BE71" s="54"/>
      <c r="BF71" s="56">
        <f>0</f>
        <v>0</v>
      </c>
      <c r="BG71" s="56"/>
    </row>
    <row r="72" spans="1:59" x14ac:dyDescent="0.25">
      <c r="A72" s="28">
        <v>20</v>
      </c>
      <c r="B72" s="28"/>
      <c r="C72" s="35">
        <f t="shared" si="44"/>
        <v>377.77305555555512</v>
      </c>
      <c r="D72" s="28"/>
      <c r="E72" s="35">
        <f t="shared" si="38"/>
        <v>22.221944444444446</v>
      </c>
      <c r="F72" s="28"/>
      <c r="G72" s="35">
        <f>C72*Automovil!$E$4</f>
        <v>3.9351359953703655</v>
      </c>
      <c r="H72" s="28"/>
      <c r="I72" s="35">
        <f t="shared" si="34"/>
        <v>26.157080439814813</v>
      </c>
      <c r="J72" s="35"/>
      <c r="K72" s="35">
        <f t="shared" si="35"/>
        <v>355.55111111111069</v>
      </c>
      <c r="L72" s="28"/>
      <c r="M72" s="32">
        <f>0</f>
        <v>0</v>
      </c>
      <c r="N72" s="32"/>
      <c r="P72" s="38">
        <v>20</v>
      </c>
      <c r="Q72" s="38"/>
      <c r="R72" s="43">
        <f t="shared" si="45"/>
        <v>799.99</v>
      </c>
      <c r="S72" s="38"/>
      <c r="T72" s="43">
        <f>0</f>
        <v>0</v>
      </c>
      <c r="U72" s="38"/>
      <c r="V72" s="43">
        <f t="shared" si="39"/>
        <v>19.999749999999999</v>
      </c>
      <c r="W72" s="38"/>
      <c r="X72" s="43">
        <f t="shared" si="46"/>
        <v>19.999749999999999</v>
      </c>
      <c r="Y72" s="43"/>
      <c r="Z72" s="43">
        <f t="shared" si="47"/>
        <v>799.99</v>
      </c>
      <c r="AA72" s="38"/>
      <c r="AB72" s="40">
        <f>0</f>
        <v>0</v>
      </c>
      <c r="AC72" s="40"/>
      <c r="AE72" s="46">
        <v>20</v>
      </c>
      <c r="AF72" s="46"/>
      <c r="AG72" s="52">
        <f t="shared" si="48"/>
        <v>603.92696539714268</v>
      </c>
      <c r="AH72" s="46"/>
      <c r="AI72" s="52">
        <f t="shared" si="40"/>
        <v>21.315069366957925</v>
      </c>
      <c r="AJ72" s="46"/>
      <c r="AK72" s="52">
        <f t="shared" si="41"/>
        <v>15.098174134928566</v>
      </c>
      <c r="AL72" s="46"/>
      <c r="AM72" s="52">
        <f t="shared" si="36"/>
        <v>36.413243501886491</v>
      </c>
      <c r="AN72" s="52"/>
      <c r="AO72" s="52">
        <f t="shared" si="49"/>
        <v>582.61189603018477</v>
      </c>
      <c r="AP72" s="46"/>
      <c r="AQ72" s="48">
        <f>0</f>
        <v>0</v>
      </c>
      <c r="AR72" s="48"/>
      <c r="AT72" s="55">
        <v>20</v>
      </c>
      <c r="AU72" s="55"/>
      <c r="AV72" s="60">
        <f t="shared" si="50"/>
        <v>465.67770992045234</v>
      </c>
      <c r="AW72" s="55"/>
      <c r="AX72" s="60">
        <f t="shared" si="42"/>
        <v>22.318894131007355</v>
      </c>
      <c r="AY72" s="55"/>
      <c r="AZ72" s="60">
        <f t="shared" si="43"/>
        <v>11.641942748011308</v>
      </c>
      <c r="BA72" s="55"/>
      <c r="BB72" s="60">
        <f t="shared" si="37"/>
        <v>33.960836879018665</v>
      </c>
      <c r="BC72" s="60"/>
      <c r="BD72" s="60">
        <f t="shared" si="51"/>
        <v>443.35881578944498</v>
      </c>
      <c r="BE72" s="55"/>
      <c r="BF72" s="57">
        <f>0</f>
        <v>0</v>
      </c>
      <c r="BG72" s="57"/>
    </row>
    <row r="73" spans="1:59" x14ac:dyDescent="0.25">
      <c r="A73" s="27">
        <v>21</v>
      </c>
      <c r="B73" s="27"/>
      <c r="C73" s="33">
        <f t="shared" si="44"/>
        <v>355.55111111111069</v>
      </c>
      <c r="D73" s="27"/>
      <c r="E73" s="33">
        <f t="shared" si="38"/>
        <v>22.221944444444446</v>
      </c>
      <c r="F73" s="27"/>
      <c r="G73" s="33">
        <f>C73*Automovil!$E$4</f>
        <v>3.7036574074074027</v>
      </c>
      <c r="H73" s="27"/>
      <c r="I73" s="33">
        <f t="shared" si="34"/>
        <v>25.925601851851848</v>
      </c>
      <c r="J73" s="33"/>
      <c r="K73" s="33">
        <f t="shared" si="35"/>
        <v>333.32916666666625</v>
      </c>
      <c r="L73" s="27"/>
      <c r="M73" s="31">
        <f>0</f>
        <v>0</v>
      </c>
      <c r="N73" s="31"/>
      <c r="P73" s="37">
        <v>21</v>
      </c>
      <c r="Q73" s="37"/>
      <c r="R73" s="41">
        <f t="shared" si="45"/>
        <v>799.99</v>
      </c>
      <c r="S73" s="37"/>
      <c r="T73" s="41">
        <f>0</f>
        <v>0</v>
      </c>
      <c r="U73" s="37"/>
      <c r="V73" s="41">
        <f t="shared" si="39"/>
        <v>19.999749999999999</v>
      </c>
      <c r="W73" s="37"/>
      <c r="X73" s="41">
        <f t="shared" si="46"/>
        <v>19.999749999999999</v>
      </c>
      <c r="Y73" s="41"/>
      <c r="Z73" s="41">
        <f t="shared" si="47"/>
        <v>799.99</v>
      </c>
      <c r="AA73" s="37"/>
      <c r="AB73" s="39">
        <f>0</f>
        <v>0</v>
      </c>
      <c r="AC73" s="39"/>
      <c r="AE73" s="45">
        <v>21</v>
      </c>
      <c r="AF73" s="45"/>
      <c r="AG73" s="49">
        <f t="shared" si="48"/>
        <v>582.61189603018477</v>
      </c>
      <c r="AH73" s="45"/>
      <c r="AI73" s="49">
        <f t="shared" si="40"/>
        <v>22.758277188679031</v>
      </c>
      <c r="AJ73" s="45"/>
      <c r="AK73" s="49">
        <f t="shared" si="41"/>
        <v>14.565297400754618</v>
      </c>
      <c r="AL73" s="45"/>
      <c r="AM73" s="49">
        <f t="shared" si="36"/>
        <v>37.323574589433647</v>
      </c>
      <c r="AN73" s="49"/>
      <c r="AO73" s="49">
        <f t="shared" si="49"/>
        <v>559.85361884150575</v>
      </c>
      <c r="AP73" s="45"/>
      <c r="AQ73" s="47">
        <f>0</f>
        <v>0</v>
      </c>
      <c r="AR73" s="47"/>
      <c r="AT73" s="54">
        <v>21</v>
      </c>
      <c r="AU73" s="54"/>
      <c r="AV73" s="58">
        <f t="shared" si="50"/>
        <v>443.35881578944498</v>
      </c>
      <c r="AW73" s="54"/>
      <c r="AX73" s="58">
        <f t="shared" si="42"/>
        <v>22.876866484282541</v>
      </c>
      <c r="AY73" s="54"/>
      <c r="AZ73" s="58">
        <f t="shared" si="43"/>
        <v>11.083970394736124</v>
      </c>
      <c r="BA73" s="54"/>
      <c r="BB73" s="58">
        <f t="shared" si="37"/>
        <v>33.960836879018665</v>
      </c>
      <c r="BC73" s="58"/>
      <c r="BD73" s="58">
        <f t="shared" si="51"/>
        <v>420.48194930516246</v>
      </c>
      <c r="BE73" s="54"/>
      <c r="BF73" s="56">
        <f>0</f>
        <v>0</v>
      </c>
      <c r="BG73" s="56"/>
    </row>
    <row r="74" spans="1:59" x14ac:dyDescent="0.25">
      <c r="A74" s="28">
        <v>22</v>
      </c>
      <c r="B74" s="28"/>
      <c r="C74" s="35">
        <f t="shared" si="44"/>
        <v>333.32916666666625</v>
      </c>
      <c r="D74" s="28"/>
      <c r="E74" s="35">
        <f t="shared" si="38"/>
        <v>22.221944444444446</v>
      </c>
      <c r="F74" s="28"/>
      <c r="G74" s="35">
        <f>C74*Automovil!$E$4</f>
        <v>3.4721788194444398</v>
      </c>
      <c r="H74" s="28"/>
      <c r="I74" s="35">
        <f t="shared" si="34"/>
        <v>25.694123263888887</v>
      </c>
      <c r="J74" s="35"/>
      <c r="K74" s="35">
        <f t="shared" si="35"/>
        <v>311.10722222222182</v>
      </c>
      <c r="L74" s="28"/>
      <c r="M74" s="32">
        <f>0</f>
        <v>0</v>
      </c>
      <c r="N74" s="32"/>
      <c r="P74" s="38">
        <v>22</v>
      </c>
      <c r="Q74" s="38"/>
      <c r="R74" s="43">
        <f t="shared" si="45"/>
        <v>799.99</v>
      </c>
      <c r="S74" s="38"/>
      <c r="T74" s="43">
        <f>0</f>
        <v>0</v>
      </c>
      <c r="U74" s="38"/>
      <c r="V74" s="43">
        <f t="shared" si="39"/>
        <v>19.999749999999999</v>
      </c>
      <c r="W74" s="38"/>
      <c r="X74" s="43">
        <f t="shared" si="46"/>
        <v>19.999749999999999</v>
      </c>
      <c r="Y74" s="43"/>
      <c r="Z74" s="43">
        <f t="shared" si="47"/>
        <v>799.99</v>
      </c>
      <c r="AA74" s="38"/>
      <c r="AB74" s="40">
        <f>0</f>
        <v>0</v>
      </c>
      <c r="AC74" s="40"/>
      <c r="AE74" s="46">
        <v>22</v>
      </c>
      <c r="AF74" s="46"/>
      <c r="AG74" s="52">
        <f t="shared" si="48"/>
        <v>559.85361884150575</v>
      </c>
      <c r="AH74" s="46"/>
      <c r="AI74" s="52">
        <f t="shared" si="40"/>
        <v>24.260323483131849</v>
      </c>
      <c r="AJ74" s="46"/>
      <c r="AK74" s="52">
        <f t="shared" si="41"/>
        <v>13.996340471037643</v>
      </c>
      <c r="AL74" s="46"/>
      <c r="AM74" s="52">
        <f t="shared" si="36"/>
        <v>38.25666395416949</v>
      </c>
      <c r="AN74" s="52"/>
      <c r="AO74" s="52">
        <f t="shared" si="49"/>
        <v>535.59329535837389</v>
      </c>
      <c r="AP74" s="46"/>
      <c r="AQ74" s="48">
        <f>0</f>
        <v>0</v>
      </c>
      <c r="AR74" s="48"/>
      <c r="AT74" s="55">
        <v>22</v>
      </c>
      <c r="AU74" s="55"/>
      <c r="AV74" s="60">
        <f t="shared" si="50"/>
        <v>420.48194930516246</v>
      </c>
      <c r="AW74" s="55"/>
      <c r="AX74" s="60">
        <f t="shared" si="42"/>
        <v>23.448788146389603</v>
      </c>
      <c r="AY74" s="55"/>
      <c r="AZ74" s="60">
        <f t="shared" si="43"/>
        <v>10.512048732629061</v>
      </c>
      <c r="BA74" s="55"/>
      <c r="BB74" s="60">
        <f t="shared" si="37"/>
        <v>33.960836879018665</v>
      </c>
      <c r="BC74" s="60"/>
      <c r="BD74" s="60">
        <f t="shared" si="51"/>
        <v>397.03316115877283</v>
      </c>
      <c r="BE74" s="55"/>
      <c r="BF74" s="57">
        <f>0</f>
        <v>0</v>
      </c>
      <c r="BG74" s="57"/>
    </row>
    <row r="75" spans="1:59" x14ac:dyDescent="0.25">
      <c r="A75" s="27">
        <v>23</v>
      </c>
      <c r="B75" s="27"/>
      <c r="C75" s="33">
        <f t="shared" si="44"/>
        <v>311.10722222222182</v>
      </c>
      <c r="D75" s="27"/>
      <c r="E75" s="33">
        <f t="shared" si="38"/>
        <v>22.221944444444446</v>
      </c>
      <c r="F75" s="27"/>
      <c r="G75" s="33">
        <f>C75*Automovil!$E$4</f>
        <v>3.240700231481477</v>
      </c>
      <c r="H75" s="27"/>
      <c r="I75" s="33">
        <f t="shared" si="34"/>
        <v>25.462644675925922</v>
      </c>
      <c r="J75" s="33"/>
      <c r="K75" s="33">
        <f t="shared" si="35"/>
        <v>288.88527777777739</v>
      </c>
      <c r="L75" s="27"/>
      <c r="M75" s="31">
        <f>0</f>
        <v>0</v>
      </c>
      <c r="N75" s="31"/>
      <c r="P75" s="37">
        <v>23</v>
      </c>
      <c r="Q75" s="37"/>
      <c r="R75" s="41">
        <f t="shared" si="45"/>
        <v>799.99</v>
      </c>
      <c r="S75" s="37"/>
      <c r="T75" s="41">
        <f>0</f>
        <v>0</v>
      </c>
      <c r="U75" s="37"/>
      <c r="V75" s="41">
        <f t="shared" si="39"/>
        <v>19.999749999999999</v>
      </c>
      <c r="W75" s="37"/>
      <c r="X75" s="41">
        <f t="shared" si="46"/>
        <v>19.999749999999999</v>
      </c>
      <c r="Y75" s="41"/>
      <c r="Z75" s="41">
        <f t="shared" si="47"/>
        <v>799.99</v>
      </c>
      <c r="AA75" s="37"/>
      <c r="AB75" s="39">
        <f>0</f>
        <v>0</v>
      </c>
      <c r="AC75" s="39"/>
      <c r="AE75" s="45">
        <v>23</v>
      </c>
      <c r="AF75" s="45"/>
      <c r="AG75" s="49">
        <f t="shared" si="48"/>
        <v>535.59329535837389</v>
      </c>
      <c r="AH75" s="45"/>
      <c r="AI75" s="49">
        <f t="shared" si="40"/>
        <v>25.823248169064385</v>
      </c>
      <c r="AJ75" s="45"/>
      <c r="AK75" s="49">
        <f t="shared" si="41"/>
        <v>13.389832383959346</v>
      </c>
      <c r="AL75" s="45"/>
      <c r="AM75" s="49">
        <f t="shared" si="36"/>
        <v>39.21308055302373</v>
      </c>
      <c r="AN75" s="49"/>
      <c r="AO75" s="49">
        <f t="shared" si="49"/>
        <v>509.77004718930948</v>
      </c>
      <c r="AP75" s="45"/>
      <c r="AQ75" s="47">
        <f>0</f>
        <v>0</v>
      </c>
      <c r="AR75" s="47"/>
      <c r="AT75" s="54">
        <v>23</v>
      </c>
      <c r="AU75" s="54"/>
      <c r="AV75" s="58">
        <f t="shared" si="50"/>
        <v>397.03316115877283</v>
      </c>
      <c r="AW75" s="54"/>
      <c r="AX75" s="58">
        <f t="shared" si="42"/>
        <v>24.035007850049347</v>
      </c>
      <c r="AY75" s="54"/>
      <c r="AZ75" s="58">
        <f t="shared" si="43"/>
        <v>9.9258290289693196</v>
      </c>
      <c r="BA75" s="54"/>
      <c r="BB75" s="58">
        <f t="shared" si="37"/>
        <v>33.960836879018665</v>
      </c>
      <c r="BC75" s="58"/>
      <c r="BD75" s="58">
        <f t="shared" si="51"/>
        <v>372.99815330872349</v>
      </c>
      <c r="BE75" s="54"/>
      <c r="BF75" s="56">
        <f>0</f>
        <v>0</v>
      </c>
      <c r="BG75" s="56"/>
    </row>
    <row r="76" spans="1:59" x14ac:dyDescent="0.25">
      <c r="A76" s="28">
        <v>24</v>
      </c>
      <c r="B76" s="28"/>
      <c r="C76" s="35">
        <f t="shared" si="44"/>
        <v>288.88527777777739</v>
      </c>
      <c r="D76" s="28"/>
      <c r="E76" s="35">
        <f t="shared" si="38"/>
        <v>22.221944444444446</v>
      </c>
      <c r="F76" s="28"/>
      <c r="G76" s="35">
        <f>C76*Automovil!$E$4</f>
        <v>3.0092216435185142</v>
      </c>
      <c r="H76" s="28"/>
      <c r="I76" s="35">
        <f t="shared" si="34"/>
        <v>25.231166087962961</v>
      </c>
      <c r="J76" s="35"/>
      <c r="K76" s="35">
        <f t="shared" si="35"/>
        <v>266.66333333333296</v>
      </c>
      <c r="L76" s="28"/>
      <c r="M76" s="32">
        <f>0</f>
        <v>0</v>
      </c>
      <c r="N76" s="32"/>
      <c r="P76" s="38">
        <v>24</v>
      </c>
      <c r="Q76" s="38"/>
      <c r="R76" s="43">
        <f t="shared" si="45"/>
        <v>799.99</v>
      </c>
      <c r="S76" s="38"/>
      <c r="T76" s="43">
        <f>0</f>
        <v>0</v>
      </c>
      <c r="U76" s="38"/>
      <c r="V76" s="43">
        <f t="shared" si="39"/>
        <v>19.999749999999999</v>
      </c>
      <c r="W76" s="38"/>
      <c r="X76" s="43">
        <f t="shared" si="46"/>
        <v>19.999749999999999</v>
      </c>
      <c r="Y76" s="43"/>
      <c r="Z76" s="43">
        <f t="shared" si="47"/>
        <v>799.99</v>
      </c>
      <c r="AA76" s="38"/>
      <c r="AB76" s="40">
        <f>0</f>
        <v>0</v>
      </c>
      <c r="AC76" s="40"/>
      <c r="AE76" s="46">
        <v>24</v>
      </c>
      <c r="AF76" s="46"/>
      <c r="AG76" s="52">
        <f t="shared" si="48"/>
        <v>509.77004718930948</v>
      </c>
      <c r="AH76" s="46"/>
      <c r="AI76" s="52">
        <f t="shared" si="40"/>
        <v>27.449156387116581</v>
      </c>
      <c r="AJ76" s="46"/>
      <c r="AK76" s="52">
        <f t="shared" si="41"/>
        <v>12.744251179732736</v>
      </c>
      <c r="AL76" s="46"/>
      <c r="AM76" s="52">
        <f t="shared" si="36"/>
        <v>40.193407566849316</v>
      </c>
      <c r="AN76" s="52"/>
      <c r="AO76" s="52">
        <f t="shared" si="49"/>
        <v>482.32089080219288</v>
      </c>
      <c r="AP76" s="46"/>
      <c r="AQ76" s="48">
        <f>0</f>
        <v>0</v>
      </c>
      <c r="AR76" s="48"/>
      <c r="AT76" s="55">
        <v>24</v>
      </c>
      <c r="AU76" s="55"/>
      <c r="AV76" s="60">
        <f t="shared" si="50"/>
        <v>372.99815330872349</v>
      </c>
      <c r="AW76" s="55"/>
      <c r="AX76" s="60">
        <f t="shared" si="42"/>
        <v>24.635883046300577</v>
      </c>
      <c r="AY76" s="55"/>
      <c r="AZ76" s="60">
        <f t="shared" si="43"/>
        <v>9.3249538327180872</v>
      </c>
      <c r="BA76" s="55"/>
      <c r="BB76" s="60">
        <f t="shared" si="37"/>
        <v>33.960836879018665</v>
      </c>
      <c r="BC76" s="60"/>
      <c r="BD76" s="60">
        <f t="shared" si="51"/>
        <v>348.3622702624229</v>
      </c>
      <c r="BE76" s="55"/>
      <c r="BF76" s="57">
        <f>0</f>
        <v>0</v>
      </c>
      <c r="BG76" s="57"/>
    </row>
    <row r="77" spans="1:59" x14ac:dyDescent="0.25">
      <c r="A77" s="27">
        <v>25</v>
      </c>
      <c r="B77" s="27"/>
      <c r="C77" s="33">
        <f t="shared" si="44"/>
        <v>266.66333333333296</v>
      </c>
      <c r="D77" s="27"/>
      <c r="E77" s="33">
        <f t="shared" si="38"/>
        <v>22.221944444444446</v>
      </c>
      <c r="F77" s="27"/>
      <c r="G77" s="33">
        <f>C77*Automovil!$E$4</f>
        <v>2.7777430555555513</v>
      </c>
      <c r="H77" s="27"/>
      <c r="I77" s="33">
        <f t="shared" si="34"/>
        <v>24.999687499999997</v>
      </c>
      <c r="J77" s="33"/>
      <c r="K77" s="33">
        <f t="shared" si="35"/>
        <v>244.44138888888853</v>
      </c>
      <c r="L77" s="27"/>
      <c r="M77" s="31">
        <f>0</f>
        <v>0</v>
      </c>
      <c r="N77" s="31"/>
      <c r="P77" s="37">
        <v>25</v>
      </c>
      <c r="Q77" s="37"/>
      <c r="R77" s="41">
        <f t="shared" si="45"/>
        <v>799.99</v>
      </c>
      <c r="S77" s="37"/>
      <c r="T77" s="41">
        <f>0</f>
        <v>0</v>
      </c>
      <c r="U77" s="37"/>
      <c r="V77" s="41">
        <f t="shared" si="39"/>
        <v>19.999749999999999</v>
      </c>
      <c r="W77" s="37"/>
      <c r="X77" s="41">
        <f t="shared" si="46"/>
        <v>19.999749999999999</v>
      </c>
      <c r="Y77" s="41"/>
      <c r="Z77" s="41">
        <f t="shared" si="47"/>
        <v>799.99</v>
      </c>
      <c r="AA77" s="37"/>
      <c r="AB77" s="39">
        <f>0</f>
        <v>0</v>
      </c>
      <c r="AC77" s="39"/>
      <c r="AE77" s="45">
        <v>25</v>
      </c>
      <c r="AF77" s="45"/>
      <c r="AG77" s="49">
        <f t="shared" si="48"/>
        <v>482.32089080219288</v>
      </c>
      <c r="AH77" s="45"/>
      <c r="AI77" s="49">
        <f t="shared" si="40"/>
        <v>29.14022048596572</v>
      </c>
      <c r="AJ77" s="45"/>
      <c r="AK77" s="49">
        <f t="shared" si="41"/>
        <v>12.058022270054821</v>
      </c>
      <c r="AL77" s="45"/>
      <c r="AM77" s="49">
        <f t="shared" si="36"/>
        <v>41.198242756020541</v>
      </c>
      <c r="AN77" s="49"/>
      <c r="AO77" s="49">
        <f t="shared" si="49"/>
        <v>453.18067031622718</v>
      </c>
      <c r="AP77" s="45"/>
      <c r="AQ77" s="47">
        <f>0</f>
        <v>0</v>
      </c>
      <c r="AR77" s="47"/>
      <c r="AT77" s="54">
        <v>25</v>
      </c>
      <c r="AU77" s="54"/>
      <c r="AV77" s="58">
        <f t="shared" si="50"/>
        <v>348.3622702624229</v>
      </c>
      <c r="AW77" s="54"/>
      <c r="AX77" s="58">
        <f t="shared" si="42"/>
        <v>25.251780122458094</v>
      </c>
      <c r="AY77" s="54"/>
      <c r="AZ77" s="58">
        <f t="shared" si="43"/>
        <v>8.709056756560571</v>
      </c>
      <c r="BA77" s="54"/>
      <c r="BB77" s="58">
        <f t="shared" si="37"/>
        <v>33.960836879018665</v>
      </c>
      <c r="BC77" s="58"/>
      <c r="BD77" s="58">
        <f t="shared" si="51"/>
        <v>323.11049013996478</v>
      </c>
      <c r="BE77" s="54"/>
      <c r="BF77" s="56">
        <f>0</f>
        <v>0</v>
      </c>
      <c r="BG77" s="56"/>
    </row>
    <row r="78" spans="1:59" x14ac:dyDescent="0.25">
      <c r="A78" s="28">
        <v>26</v>
      </c>
      <c r="B78" s="28"/>
      <c r="C78" s="35">
        <f t="shared" si="44"/>
        <v>244.44138888888853</v>
      </c>
      <c r="D78" s="28"/>
      <c r="E78" s="35">
        <f t="shared" si="38"/>
        <v>22.221944444444446</v>
      </c>
      <c r="F78" s="28"/>
      <c r="G78" s="35">
        <f>C78*Automovil!$E$4</f>
        <v>2.5462644675925885</v>
      </c>
      <c r="H78" s="28"/>
      <c r="I78" s="35">
        <f t="shared" si="34"/>
        <v>24.768208912037036</v>
      </c>
      <c r="J78" s="35"/>
      <c r="K78" s="35">
        <f t="shared" si="35"/>
        <v>222.21944444444409</v>
      </c>
      <c r="L78" s="28"/>
      <c r="M78" s="32">
        <f>0</f>
        <v>0</v>
      </c>
      <c r="N78" s="32"/>
      <c r="P78" s="38">
        <v>26</v>
      </c>
      <c r="Q78" s="38"/>
      <c r="R78" s="43">
        <f t="shared" si="45"/>
        <v>799.99</v>
      </c>
      <c r="S78" s="38"/>
      <c r="T78" s="43">
        <f>0</f>
        <v>0</v>
      </c>
      <c r="U78" s="38"/>
      <c r="V78" s="43">
        <f t="shared" si="39"/>
        <v>19.999749999999999</v>
      </c>
      <c r="W78" s="38"/>
      <c r="X78" s="43">
        <f t="shared" si="46"/>
        <v>19.999749999999999</v>
      </c>
      <c r="Y78" s="43"/>
      <c r="Z78" s="43">
        <f t="shared" si="47"/>
        <v>799.99</v>
      </c>
      <c r="AA78" s="38"/>
      <c r="AB78" s="40">
        <f>0</f>
        <v>0</v>
      </c>
      <c r="AC78" s="40"/>
      <c r="AE78" s="46">
        <v>26</v>
      </c>
      <c r="AF78" s="46"/>
      <c r="AG78" s="52">
        <f t="shared" si="48"/>
        <v>453.18067031622718</v>
      </c>
      <c r="AH78" s="46"/>
      <c r="AI78" s="52">
        <f t="shared" si="40"/>
        <v>30.898682067015372</v>
      </c>
      <c r="AJ78" s="46"/>
      <c r="AK78" s="52">
        <f t="shared" si="41"/>
        <v>11.329516757905678</v>
      </c>
      <c r="AL78" s="46"/>
      <c r="AM78" s="52">
        <f t="shared" si="36"/>
        <v>42.228198824921051</v>
      </c>
      <c r="AN78" s="52"/>
      <c r="AO78" s="52">
        <f t="shared" si="49"/>
        <v>422.28198824921179</v>
      </c>
      <c r="AP78" s="46"/>
      <c r="AQ78" s="48">
        <f>0</f>
        <v>0</v>
      </c>
      <c r="AR78" s="48"/>
      <c r="AT78" s="55">
        <v>26</v>
      </c>
      <c r="AU78" s="55"/>
      <c r="AV78" s="60">
        <f t="shared" si="50"/>
        <v>323.11049013996478</v>
      </c>
      <c r="AW78" s="55"/>
      <c r="AX78" s="60">
        <f t="shared" si="42"/>
        <v>25.883074625519548</v>
      </c>
      <c r="AY78" s="55"/>
      <c r="AZ78" s="60">
        <f t="shared" si="43"/>
        <v>8.0777622534991185</v>
      </c>
      <c r="BA78" s="55"/>
      <c r="BB78" s="60">
        <f t="shared" si="37"/>
        <v>33.960836879018665</v>
      </c>
      <c r="BC78" s="60"/>
      <c r="BD78" s="60">
        <f t="shared" si="51"/>
        <v>297.22741551444523</v>
      </c>
      <c r="BE78" s="55"/>
      <c r="BF78" s="57">
        <f>0</f>
        <v>0</v>
      </c>
      <c r="BG78" s="57"/>
    </row>
    <row r="79" spans="1:59" x14ac:dyDescent="0.25">
      <c r="A79" s="27">
        <v>27</v>
      </c>
      <c r="B79" s="27"/>
      <c r="C79" s="33">
        <f t="shared" si="44"/>
        <v>222.21944444444409</v>
      </c>
      <c r="D79" s="27"/>
      <c r="E79" s="33">
        <f t="shared" si="38"/>
        <v>22.221944444444446</v>
      </c>
      <c r="F79" s="27"/>
      <c r="G79" s="33">
        <f>C79*Automovil!$E$4</f>
        <v>2.3147858796296257</v>
      </c>
      <c r="H79" s="27"/>
      <c r="I79" s="33">
        <f t="shared" si="34"/>
        <v>24.536730324074071</v>
      </c>
      <c r="J79" s="33"/>
      <c r="K79" s="33">
        <f t="shared" si="35"/>
        <v>199.99749999999966</v>
      </c>
      <c r="L79" s="27"/>
      <c r="M79" s="31">
        <f>0</f>
        <v>0</v>
      </c>
      <c r="N79" s="31"/>
      <c r="P79" s="37">
        <v>27</v>
      </c>
      <c r="Q79" s="37"/>
      <c r="R79" s="41">
        <f t="shared" si="45"/>
        <v>799.99</v>
      </c>
      <c r="S79" s="37"/>
      <c r="T79" s="41">
        <f>0</f>
        <v>0</v>
      </c>
      <c r="U79" s="37"/>
      <c r="V79" s="41">
        <f t="shared" si="39"/>
        <v>19.999749999999999</v>
      </c>
      <c r="W79" s="37"/>
      <c r="X79" s="41">
        <f t="shared" si="46"/>
        <v>19.999749999999999</v>
      </c>
      <c r="Y79" s="41"/>
      <c r="Z79" s="41">
        <f t="shared" si="47"/>
        <v>799.99</v>
      </c>
      <c r="AA79" s="37"/>
      <c r="AB79" s="39">
        <f>0</f>
        <v>0</v>
      </c>
      <c r="AC79" s="39"/>
      <c r="AE79" s="45">
        <v>27</v>
      </c>
      <c r="AF79" s="45"/>
      <c r="AG79" s="49">
        <f t="shared" si="48"/>
        <v>422.28198824921179</v>
      </c>
      <c r="AH79" s="45"/>
      <c r="AI79" s="49">
        <f t="shared" si="40"/>
        <v>32.726854089313782</v>
      </c>
      <c r="AJ79" s="45"/>
      <c r="AK79" s="49">
        <f t="shared" si="41"/>
        <v>10.557049706230295</v>
      </c>
      <c r="AL79" s="45"/>
      <c r="AM79" s="49">
        <f t="shared" si="36"/>
        <v>43.283903795544077</v>
      </c>
      <c r="AN79" s="49"/>
      <c r="AO79" s="49">
        <f t="shared" si="49"/>
        <v>389.55513415989799</v>
      </c>
      <c r="AP79" s="45"/>
      <c r="AQ79" s="47">
        <f>0</f>
        <v>0</v>
      </c>
      <c r="AR79" s="47"/>
      <c r="AT79" s="54">
        <v>27</v>
      </c>
      <c r="AU79" s="54"/>
      <c r="AV79" s="58">
        <f t="shared" si="50"/>
        <v>297.22741551444523</v>
      </c>
      <c r="AW79" s="54"/>
      <c r="AX79" s="58">
        <f t="shared" si="42"/>
        <v>26.530151491157532</v>
      </c>
      <c r="AY79" s="54"/>
      <c r="AZ79" s="58">
        <f t="shared" si="43"/>
        <v>7.4306853878611303</v>
      </c>
      <c r="BA79" s="54"/>
      <c r="BB79" s="58">
        <f t="shared" si="37"/>
        <v>33.960836879018665</v>
      </c>
      <c r="BC79" s="58"/>
      <c r="BD79" s="58">
        <f t="shared" si="51"/>
        <v>270.69726402328769</v>
      </c>
      <c r="BE79" s="54"/>
      <c r="BF79" s="56">
        <f>0</f>
        <v>0</v>
      </c>
      <c r="BG79" s="56"/>
    </row>
    <row r="80" spans="1:59" x14ac:dyDescent="0.25">
      <c r="A80" s="28">
        <v>28</v>
      </c>
      <c r="B80" s="28"/>
      <c r="C80" s="35">
        <f t="shared" si="44"/>
        <v>199.99749999999966</v>
      </c>
      <c r="D80" s="28"/>
      <c r="E80" s="35">
        <f t="shared" si="38"/>
        <v>22.221944444444446</v>
      </c>
      <c r="F80" s="28"/>
      <c r="G80" s="35">
        <f>C80*Automovil!$E$4</f>
        <v>2.0833072916666628</v>
      </c>
      <c r="H80" s="28"/>
      <c r="I80" s="35">
        <f t="shared" si="34"/>
        <v>24.30525173611111</v>
      </c>
      <c r="J80" s="35"/>
      <c r="K80" s="35">
        <f t="shared" si="35"/>
        <v>177.77555555555523</v>
      </c>
      <c r="L80" s="28"/>
      <c r="M80" s="32">
        <f>0</f>
        <v>0</v>
      </c>
      <c r="N80" s="32"/>
      <c r="P80" s="38">
        <v>28</v>
      </c>
      <c r="Q80" s="38"/>
      <c r="R80" s="43">
        <f t="shared" si="45"/>
        <v>799.99</v>
      </c>
      <c r="S80" s="38"/>
      <c r="T80" s="43">
        <f>0</f>
        <v>0</v>
      </c>
      <c r="U80" s="38"/>
      <c r="V80" s="43">
        <f t="shared" si="39"/>
        <v>19.999749999999999</v>
      </c>
      <c r="W80" s="38"/>
      <c r="X80" s="43">
        <f t="shared" si="46"/>
        <v>19.999749999999999</v>
      </c>
      <c r="Y80" s="43"/>
      <c r="Z80" s="43">
        <f t="shared" si="47"/>
        <v>799.99</v>
      </c>
      <c r="AA80" s="38"/>
      <c r="AB80" s="40">
        <f>0</f>
        <v>0</v>
      </c>
      <c r="AC80" s="40"/>
      <c r="AE80" s="46">
        <v>28</v>
      </c>
      <c r="AF80" s="46"/>
      <c r="AG80" s="52">
        <f t="shared" si="48"/>
        <v>389.55513415989799</v>
      </c>
      <c r="AH80" s="46"/>
      <c r="AI80" s="52">
        <f t="shared" si="40"/>
        <v>34.627123036435229</v>
      </c>
      <c r="AJ80" s="46"/>
      <c r="AK80" s="52">
        <f t="shared" si="41"/>
        <v>9.7388783539974497</v>
      </c>
      <c r="AL80" s="46"/>
      <c r="AM80" s="52">
        <f t="shared" si="36"/>
        <v>44.366001390432679</v>
      </c>
      <c r="AN80" s="52"/>
      <c r="AO80" s="52">
        <f t="shared" si="49"/>
        <v>354.92801112346274</v>
      </c>
      <c r="AP80" s="46"/>
      <c r="AQ80" s="48">
        <f>0</f>
        <v>0</v>
      </c>
      <c r="AR80" s="48"/>
      <c r="AT80" s="55">
        <v>28</v>
      </c>
      <c r="AU80" s="55"/>
      <c r="AV80" s="60">
        <f t="shared" si="50"/>
        <v>270.69726402328769</v>
      </c>
      <c r="AW80" s="55"/>
      <c r="AX80" s="60">
        <f t="shared" si="42"/>
        <v>27.193405278436472</v>
      </c>
      <c r="AY80" s="55"/>
      <c r="AZ80" s="60">
        <f t="shared" si="43"/>
        <v>6.7674316005821913</v>
      </c>
      <c r="BA80" s="55"/>
      <c r="BB80" s="60">
        <f t="shared" si="37"/>
        <v>33.960836879018665</v>
      </c>
      <c r="BC80" s="60"/>
      <c r="BD80" s="60">
        <f t="shared" si="51"/>
        <v>243.50385874485121</v>
      </c>
      <c r="BE80" s="55"/>
      <c r="BF80" s="57">
        <f>0</f>
        <v>0</v>
      </c>
      <c r="BG80" s="57"/>
    </row>
    <row r="81" spans="1:59" x14ac:dyDescent="0.25">
      <c r="A81" s="27">
        <v>29</v>
      </c>
      <c r="B81" s="27"/>
      <c r="C81" s="33">
        <f t="shared" si="44"/>
        <v>177.77555555555523</v>
      </c>
      <c r="D81" s="27"/>
      <c r="E81" s="33">
        <f t="shared" si="38"/>
        <v>22.221944444444446</v>
      </c>
      <c r="F81" s="27"/>
      <c r="G81" s="33">
        <f>C81*Automovil!$E$4</f>
        <v>1.8518287037037002</v>
      </c>
      <c r="H81" s="27"/>
      <c r="I81" s="33">
        <f t="shared" si="34"/>
        <v>24.073773148148145</v>
      </c>
      <c r="J81" s="33"/>
      <c r="K81" s="33">
        <f t="shared" si="35"/>
        <v>155.5536111111108</v>
      </c>
      <c r="L81" s="27"/>
      <c r="M81" s="31">
        <f>0</f>
        <v>0</v>
      </c>
      <c r="N81" s="31"/>
      <c r="P81" s="37">
        <v>29</v>
      </c>
      <c r="Q81" s="37"/>
      <c r="R81" s="41">
        <f t="shared" si="45"/>
        <v>799.99</v>
      </c>
      <c r="S81" s="37"/>
      <c r="T81" s="41">
        <f>0</f>
        <v>0</v>
      </c>
      <c r="U81" s="37"/>
      <c r="V81" s="41">
        <f t="shared" si="39"/>
        <v>19.999749999999999</v>
      </c>
      <c r="W81" s="37"/>
      <c r="X81" s="41">
        <f t="shared" si="46"/>
        <v>19.999749999999999</v>
      </c>
      <c r="Y81" s="41"/>
      <c r="Z81" s="41">
        <f t="shared" si="47"/>
        <v>799.99</v>
      </c>
      <c r="AA81" s="37"/>
      <c r="AB81" s="39">
        <f>0</f>
        <v>0</v>
      </c>
      <c r="AC81" s="39"/>
      <c r="AE81" s="45">
        <v>29</v>
      </c>
      <c r="AF81" s="45"/>
      <c r="AG81" s="49">
        <f t="shared" si="48"/>
        <v>354.92801112346274</v>
      </c>
      <c r="AH81" s="45"/>
      <c r="AI81" s="49">
        <f t="shared" si="40"/>
        <v>36.601951147106931</v>
      </c>
      <c r="AJ81" s="45"/>
      <c r="AK81" s="49">
        <f t="shared" si="41"/>
        <v>8.8732002780865677</v>
      </c>
      <c r="AL81" s="45"/>
      <c r="AM81" s="49">
        <f t="shared" si="36"/>
        <v>45.475151425193502</v>
      </c>
      <c r="AN81" s="49"/>
      <c r="AO81" s="49">
        <f t="shared" si="49"/>
        <v>318.32605997635579</v>
      </c>
      <c r="AP81" s="45"/>
      <c r="AQ81" s="47">
        <f>0</f>
        <v>0</v>
      </c>
      <c r="AR81" s="47"/>
      <c r="AT81" s="54">
        <v>29</v>
      </c>
      <c r="AU81" s="54"/>
      <c r="AV81" s="58">
        <f t="shared" si="50"/>
        <v>243.50385874485121</v>
      </c>
      <c r="AW81" s="54"/>
      <c r="AX81" s="58">
        <f t="shared" si="42"/>
        <v>27.873240410397386</v>
      </c>
      <c r="AY81" s="54"/>
      <c r="AZ81" s="58">
        <f t="shared" si="43"/>
        <v>6.08759646862128</v>
      </c>
      <c r="BA81" s="54"/>
      <c r="BB81" s="58">
        <f t="shared" si="37"/>
        <v>33.960836879018665</v>
      </c>
      <c r="BC81" s="58"/>
      <c r="BD81" s="58">
        <f t="shared" si="51"/>
        <v>215.63061833445383</v>
      </c>
      <c r="BE81" s="54"/>
      <c r="BF81" s="56">
        <f>0</f>
        <v>0</v>
      </c>
      <c r="BG81" s="56"/>
    </row>
    <row r="82" spans="1:59" x14ac:dyDescent="0.25">
      <c r="A82" s="28">
        <v>30</v>
      </c>
      <c r="B82" s="28"/>
      <c r="C82" s="35">
        <f t="shared" si="44"/>
        <v>155.5536111111108</v>
      </c>
      <c r="D82" s="28"/>
      <c r="E82" s="35">
        <f t="shared" si="38"/>
        <v>22.221944444444446</v>
      </c>
      <c r="F82" s="28"/>
      <c r="G82" s="35">
        <f>C82*Automovil!$E$4</f>
        <v>1.6203501157407374</v>
      </c>
      <c r="H82" s="28"/>
      <c r="I82" s="35">
        <f t="shared" si="34"/>
        <v>23.842294560185184</v>
      </c>
      <c r="J82" s="35"/>
      <c r="K82" s="35">
        <f t="shared" si="35"/>
        <v>133.33166666666637</v>
      </c>
      <c r="L82" s="28"/>
      <c r="M82" s="32">
        <f>0</f>
        <v>0</v>
      </c>
      <c r="N82" s="32"/>
      <c r="P82" s="38">
        <v>30</v>
      </c>
      <c r="Q82" s="38"/>
      <c r="R82" s="43">
        <f t="shared" si="45"/>
        <v>799.99</v>
      </c>
      <c r="S82" s="38"/>
      <c r="T82" s="43">
        <f>0</f>
        <v>0</v>
      </c>
      <c r="U82" s="38"/>
      <c r="V82" s="43">
        <f t="shared" si="39"/>
        <v>19.999749999999999</v>
      </c>
      <c r="W82" s="38"/>
      <c r="X82" s="43">
        <f t="shared" si="46"/>
        <v>19.999749999999999</v>
      </c>
      <c r="Y82" s="43"/>
      <c r="Z82" s="43">
        <f t="shared" si="47"/>
        <v>799.99</v>
      </c>
      <c r="AA82" s="38"/>
      <c r="AB82" s="40">
        <f>0</f>
        <v>0</v>
      </c>
      <c r="AC82" s="40"/>
      <c r="AE82" s="46">
        <v>30</v>
      </c>
      <c r="AF82" s="46"/>
      <c r="AG82" s="52">
        <f t="shared" si="48"/>
        <v>318.32605997635579</v>
      </c>
      <c r="AH82" s="46"/>
      <c r="AI82" s="52">
        <f t="shared" si="40"/>
        <v>38.653878711414436</v>
      </c>
      <c r="AJ82" s="46"/>
      <c r="AK82" s="52">
        <f t="shared" si="41"/>
        <v>7.9581514994088938</v>
      </c>
      <c r="AL82" s="46"/>
      <c r="AM82" s="52">
        <f t="shared" si="36"/>
        <v>46.612030210823328</v>
      </c>
      <c r="AN82" s="52"/>
      <c r="AO82" s="52">
        <f t="shared" si="49"/>
        <v>279.67218126494134</v>
      </c>
      <c r="AP82" s="46"/>
      <c r="AQ82" s="48">
        <f>0</f>
        <v>0</v>
      </c>
      <c r="AR82" s="48"/>
      <c r="AT82" s="55">
        <v>30</v>
      </c>
      <c r="AU82" s="55"/>
      <c r="AV82" s="60">
        <f t="shared" si="50"/>
        <v>215.63061833445383</v>
      </c>
      <c r="AW82" s="55"/>
      <c r="AX82" s="60">
        <f t="shared" si="42"/>
        <v>28.570071420657321</v>
      </c>
      <c r="AY82" s="55"/>
      <c r="AZ82" s="60">
        <f t="shared" si="43"/>
        <v>5.3907654583613454</v>
      </c>
      <c r="BA82" s="55"/>
      <c r="BB82" s="60">
        <f t="shared" si="37"/>
        <v>33.960836879018665</v>
      </c>
      <c r="BC82" s="60"/>
      <c r="BD82" s="60">
        <f t="shared" si="51"/>
        <v>187.06054691379651</v>
      </c>
      <c r="BE82" s="55"/>
      <c r="BF82" s="57">
        <f>0</f>
        <v>0</v>
      </c>
      <c r="BG82" s="57"/>
    </row>
    <row r="83" spans="1:59" x14ac:dyDescent="0.25">
      <c r="A83" s="27">
        <v>31</v>
      </c>
      <c r="B83" s="27"/>
      <c r="C83" s="33">
        <f t="shared" si="44"/>
        <v>133.33166666666637</v>
      </c>
      <c r="D83" s="27"/>
      <c r="E83" s="33">
        <f t="shared" si="38"/>
        <v>22.221944444444446</v>
      </c>
      <c r="F83" s="27"/>
      <c r="G83" s="33">
        <f>C83*Automovil!$E$4</f>
        <v>1.3888715277777746</v>
      </c>
      <c r="H83" s="27"/>
      <c r="I83" s="33">
        <f t="shared" si="34"/>
        <v>23.61081597222222</v>
      </c>
      <c r="J83" s="33"/>
      <c r="K83" s="33">
        <f t="shared" si="35"/>
        <v>111.10972222222192</v>
      </c>
      <c r="L83" s="27"/>
      <c r="M83" s="31">
        <f>0</f>
        <v>0</v>
      </c>
      <c r="N83" s="31"/>
      <c r="P83" s="37">
        <v>31</v>
      </c>
      <c r="Q83" s="37"/>
      <c r="R83" s="41">
        <f t="shared" si="45"/>
        <v>799.99</v>
      </c>
      <c r="S83" s="37"/>
      <c r="T83" s="41">
        <f>0</f>
        <v>0</v>
      </c>
      <c r="U83" s="37"/>
      <c r="V83" s="41">
        <f t="shared" si="39"/>
        <v>19.999749999999999</v>
      </c>
      <c r="W83" s="37"/>
      <c r="X83" s="41">
        <f t="shared" si="46"/>
        <v>19.999749999999999</v>
      </c>
      <c r="Y83" s="41"/>
      <c r="Z83" s="41">
        <f t="shared" si="47"/>
        <v>799.99</v>
      </c>
      <c r="AA83" s="37"/>
      <c r="AB83" s="39">
        <f>0</f>
        <v>0</v>
      </c>
      <c r="AC83" s="39"/>
      <c r="AE83" s="45">
        <v>31</v>
      </c>
      <c r="AF83" s="45"/>
      <c r="AG83" s="49">
        <f t="shared" si="48"/>
        <v>279.67218126494134</v>
      </c>
      <c r="AH83" s="45"/>
      <c r="AI83" s="49">
        <f t="shared" si="40"/>
        <v>40.785526434470384</v>
      </c>
      <c r="AJ83" s="45"/>
      <c r="AK83" s="49">
        <f t="shared" si="41"/>
        <v>6.9918045316235329</v>
      </c>
      <c r="AL83" s="45"/>
      <c r="AM83" s="49">
        <f t="shared" si="36"/>
        <v>47.77733096609392</v>
      </c>
      <c r="AN83" s="49"/>
      <c r="AO83" s="49">
        <f t="shared" si="49"/>
        <v>238.88665483047095</v>
      </c>
      <c r="AP83" s="45"/>
      <c r="AQ83" s="47">
        <f>0</f>
        <v>0</v>
      </c>
      <c r="AR83" s="47"/>
      <c r="AT83" s="54">
        <v>31</v>
      </c>
      <c r="AU83" s="54"/>
      <c r="AV83" s="58">
        <f t="shared" si="50"/>
        <v>187.06054691379651</v>
      </c>
      <c r="AW83" s="54"/>
      <c r="AX83" s="58">
        <f t="shared" si="42"/>
        <v>29.284323206173752</v>
      </c>
      <c r="AY83" s="54"/>
      <c r="AZ83" s="58">
        <f t="shared" si="43"/>
        <v>4.6765136728449122</v>
      </c>
      <c r="BA83" s="54"/>
      <c r="BB83" s="58">
        <f t="shared" si="37"/>
        <v>33.960836879018665</v>
      </c>
      <c r="BC83" s="58"/>
      <c r="BD83" s="58">
        <f t="shared" si="51"/>
        <v>157.77622370762276</v>
      </c>
      <c r="BE83" s="54"/>
      <c r="BF83" s="56">
        <f>0</f>
        <v>0</v>
      </c>
      <c r="BG83" s="56"/>
    </row>
    <row r="84" spans="1:59" x14ac:dyDescent="0.25">
      <c r="A84" s="28">
        <v>32</v>
      </c>
      <c r="B84" s="28"/>
      <c r="C84" s="35">
        <f t="shared" si="44"/>
        <v>111.10972222222192</v>
      </c>
      <c r="D84" s="28"/>
      <c r="E84" s="35">
        <f t="shared" si="38"/>
        <v>22.221944444444446</v>
      </c>
      <c r="F84" s="28"/>
      <c r="G84" s="35">
        <f>C84*Automovil!$E$4</f>
        <v>1.1573929398148115</v>
      </c>
      <c r="H84" s="28"/>
      <c r="I84" s="35">
        <f t="shared" si="34"/>
        <v>23.379337384259259</v>
      </c>
      <c r="J84" s="35"/>
      <c r="K84" s="35">
        <f t="shared" si="35"/>
        <v>88.887777777777472</v>
      </c>
      <c r="L84" s="28"/>
      <c r="M84" s="32">
        <f>0</f>
        <v>0</v>
      </c>
      <c r="N84" s="32"/>
      <c r="P84" s="38">
        <v>32</v>
      </c>
      <c r="Q84" s="38"/>
      <c r="R84" s="43">
        <f t="shared" si="45"/>
        <v>799.99</v>
      </c>
      <c r="S84" s="38"/>
      <c r="T84" s="43">
        <f>0</f>
        <v>0</v>
      </c>
      <c r="U84" s="38"/>
      <c r="V84" s="43">
        <f t="shared" si="39"/>
        <v>19.999749999999999</v>
      </c>
      <c r="W84" s="38"/>
      <c r="X84" s="43">
        <f t="shared" si="46"/>
        <v>19.999749999999999</v>
      </c>
      <c r="Y84" s="43"/>
      <c r="Z84" s="43">
        <f t="shared" si="47"/>
        <v>799.99</v>
      </c>
      <c r="AA84" s="38"/>
      <c r="AB84" s="40">
        <f>0</f>
        <v>0</v>
      </c>
      <c r="AC84" s="40"/>
      <c r="AE84" s="46">
        <v>32</v>
      </c>
      <c r="AF84" s="46"/>
      <c r="AG84" s="52">
        <f t="shared" si="48"/>
        <v>238.88665483047095</v>
      </c>
      <c r="AH84" s="46"/>
      <c r="AI84" s="52">
        <f t="shared" si="40"/>
        <v>42.999597869484489</v>
      </c>
      <c r="AJ84" s="46"/>
      <c r="AK84" s="52">
        <f t="shared" si="41"/>
        <v>5.9721663707617729</v>
      </c>
      <c r="AL84" s="46"/>
      <c r="AM84" s="52">
        <f t="shared" si="36"/>
        <v>48.971764240246259</v>
      </c>
      <c r="AN84" s="52"/>
      <c r="AO84" s="52">
        <f t="shared" si="49"/>
        <v>195.88705696098646</v>
      </c>
      <c r="AP84" s="46"/>
      <c r="AQ84" s="48">
        <f>0</f>
        <v>0</v>
      </c>
      <c r="AR84" s="48"/>
      <c r="AT84" s="55">
        <v>32</v>
      </c>
      <c r="AU84" s="55"/>
      <c r="AV84" s="60">
        <f t="shared" si="50"/>
        <v>157.77622370762276</v>
      </c>
      <c r="AW84" s="55"/>
      <c r="AX84" s="60">
        <f t="shared" si="42"/>
        <v>30.016431286328096</v>
      </c>
      <c r="AY84" s="55"/>
      <c r="AZ84" s="60">
        <f t="shared" si="43"/>
        <v>3.9444055926905688</v>
      </c>
      <c r="BA84" s="55"/>
      <c r="BB84" s="60">
        <f t="shared" si="37"/>
        <v>33.960836879018665</v>
      </c>
      <c r="BC84" s="60"/>
      <c r="BD84" s="60">
        <f t="shared" si="51"/>
        <v>127.75979242129466</v>
      </c>
      <c r="BE84" s="55"/>
      <c r="BF84" s="57">
        <f>0</f>
        <v>0</v>
      </c>
      <c r="BG84" s="57"/>
    </row>
    <row r="85" spans="1:59" x14ac:dyDescent="0.25">
      <c r="A85" s="27">
        <v>33</v>
      </c>
      <c r="B85" s="27"/>
      <c r="C85" s="33">
        <f t="shared" si="44"/>
        <v>88.887777777777472</v>
      </c>
      <c r="D85" s="27"/>
      <c r="E85" s="33">
        <f t="shared" si="38"/>
        <v>22.221944444444446</v>
      </c>
      <c r="F85" s="27"/>
      <c r="G85" s="33">
        <f>C85*Automovil!$E$4</f>
        <v>0.92591435185184867</v>
      </c>
      <c r="H85" s="27"/>
      <c r="I85" s="33">
        <f t="shared" si="34"/>
        <v>23.147858796296294</v>
      </c>
      <c r="J85" s="33"/>
      <c r="K85" s="33">
        <f t="shared" si="35"/>
        <v>66.665833333333026</v>
      </c>
      <c r="L85" s="27"/>
      <c r="M85" s="31">
        <f>0</f>
        <v>0</v>
      </c>
      <c r="N85" s="31"/>
      <c r="P85" s="37">
        <v>33</v>
      </c>
      <c r="Q85" s="37"/>
      <c r="R85" s="41">
        <f t="shared" si="45"/>
        <v>799.99</v>
      </c>
      <c r="S85" s="37"/>
      <c r="T85" s="41">
        <f>0</f>
        <v>0</v>
      </c>
      <c r="U85" s="37"/>
      <c r="V85" s="41">
        <f t="shared" si="39"/>
        <v>19.999749999999999</v>
      </c>
      <c r="W85" s="37"/>
      <c r="X85" s="41">
        <f t="shared" si="46"/>
        <v>19.999749999999999</v>
      </c>
      <c r="Y85" s="41"/>
      <c r="Z85" s="41">
        <f t="shared" si="47"/>
        <v>799.99</v>
      </c>
      <c r="AA85" s="37"/>
      <c r="AB85" s="39">
        <f>0</f>
        <v>0</v>
      </c>
      <c r="AC85" s="39"/>
      <c r="AE85" s="45">
        <v>33</v>
      </c>
      <c r="AF85" s="45"/>
      <c r="AG85" s="49">
        <f t="shared" si="48"/>
        <v>195.88705696098646</v>
      </c>
      <c r="AH85" s="45"/>
      <c r="AI85" s="49">
        <f t="shared" si="40"/>
        <v>45.29888192222775</v>
      </c>
      <c r="AJ85" s="45"/>
      <c r="AK85" s="49">
        <f t="shared" si="41"/>
        <v>4.8971764240246607</v>
      </c>
      <c r="AL85" s="45"/>
      <c r="AM85" s="49">
        <f t="shared" si="36"/>
        <v>50.196058346252414</v>
      </c>
      <c r="AN85" s="49"/>
      <c r="AO85" s="49">
        <f t="shared" si="49"/>
        <v>150.58817503875872</v>
      </c>
      <c r="AP85" s="45"/>
      <c r="AQ85" s="47">
        <f>0</f>
        <v>0</v>
      </c>
      <c r="AR85" s="47"/>
      <c r="AT85" s="54">
        <v>33</v>
      </c>
      <c r="AU85" s="54"/>
      <c r="AV85" s="58">
        <f t="shared" si="50"/>
        <v>127.75979242129466</v>
      </c>
      <c r="AW85" s="54"/>
      <c r="AX85" s="58">
        <f t="shared" si="42"/>
        <v>30.766842068486298</v>
      </c>
      <c r="AY85" s="54"/>
      <c r="AZ85" s="58">
        <f t="shared" si="43"/>
        <v>3.1939948105323661</v>
      </c>
      <c r="BA85" s="54"/>
      <c r="BB85" s="58">
        <f t="shared" si="37"/>
        <v>33.960836879018665</v>
      </c>
      <c r="BC85" s="58"/>
      <c r="BD85" s="58">
        <f t="shared" si="51"/>
        <v>96.992950352808364</v>
      </c>
      <c r="BE85" s="54"/>
      <c r="BF85" s="56">
        <f>0</f>
        <v>0</v>
      </c>
      <c r="BG85" s="56"/>
    </row>
    <row r="86" spans="1:59" x14ac:dyDescent="0.25">
      <c r="A86" s="28">
        <v>34</v>
      </c>
      <c r="B86" s="28"/>
      <c r="C86" s="35">
        <f t="shared" si="44"/>
        <v>66.665833333333026</v>
      </c>
      <c r="D86" s="28"/>
      <c r="E86" s="35">
        <f t="shared" si="38"/>
        <v>22.221944444444446</v>
      </c>
      <c r="F86" s="28"/>
      <c r="G86" s="35">
        <f>C86*Automovil!$E$4</f>
        <v>0.69443576388888562</v>
      </c>
      <c r="H86" s="28"/>
      <c r="I86" s="35">
        <f t="shared" si="34"/>
        <v>22.916380208333333</v>
      </c>
      <c r="J86" s="35"/>
      <c r="K86" s="35">
        <f t="shared" si="35"/>
        <v>44.44388888888858</v>
      </c>
      <c r="L86" s="28"/>
      <c r="M86" s="32">
        <f>0</f>
        <v>0</v>
      </c>
      <c r="N86" s="32"/>
      <c r="P86" s="38">
        <v>34</v>
      </c>
      <c r="Q86" s="38"/>
      <c r="R86" s="43">
        <f t="shared" si="45"/>
        <v>799.99</v>
      </c>
      <c r="S86" s="38"/>
      <c r="T86" s="43">
        <f>0</f>
        <v>0</v>
      </c>
      <c r="U86" s="38"/>
      <c r="V86" s="43">
        <f t="shared" si="39"/>
        <v>19.999749999999999</v>
      </c>
      <c r="W86" s="38"/>
      <c r="X86" s="43">
        <f t="shared" si="46"/>
        <v>19.999749999999999</v>
      </c>
      <c r="Y86" s="43"/>
      <c r="Z86" s="43">
        <f t="shared" si="47"/>
        <v>799.99</v>
      </c>
      <c r="AA86" s="38"/>
      <c r="AB86" s="40">
        <f>0</f>
        <v>0</v>
      </c>
      <c r="AC86" s="40"/>
      <c r="AE86" s="46">
        <v>34</v>
      </c>
      <c r="AF86" s="46"/>
      <c r="AG86" s="52">
        <f t="shared" si="48"/>
        <v>150.58817503875872</v>
      </c>
      <c r="AH86" s="46"/>
      <c r="AI86" s="52">
        <f t="shared" si="40"/>
        <v>47.686255428939752</v>
      </c>
      <c r="AJ86" s="46"/>
      <c r="AK86" s="52">
        <f t="shared" si="41"/>
        <v>3.7647043759689676</v>
      </c>
      <c r="AL86" s="46"/>
      <c r="AM86" s="52">
        <f t="shared" si="36"/>
        <v>51.45095980490872</v>
      </c>
      <c r="AN86" s="52"/>
      <c r="AO86" s="52">
        <f t="shared" si="49"/>
        <v>102.90191960981898</v>
      </c>
      <c r="AP86" s="46"/>
      <c r="AQ86" s="48">
        <f>0</f>
        <v>0</v>
      </c>
      <c r="AR86" s="48"/>
      <c r="AT86" s="55">
        <v>34</v>
      </c>
      <c r="AU86" s="55"/>
      <c r="AV86" s="60">
        <f t="shared" si="50"/>
        <v>96.992950352808364</v>
      </c>
      <c r="AW86" s="55"/>
      <c r="AX86" s="60">
        <f t="shared" si="42"/>
        <v>31.536013120198454</v>
      </c>
      <c r="AY86" s="55"/>
      <c r="AZ86" s="60">
        <f t="shared" si="43"/>
        <v>2.4248237588202088</v>
      </c>
      <c r="BA86" s="55"/>
      <c r="BB86" s="60">
        <f t="shared" si="37"/>
        <v>33.960836879018665</v>
      </c>
      <c r="BC86" s="60"/>
      <c r="BD86" s="60">
        <f t="shared" si="51"/>
        <v>65.456937232609903</v>
      </c>
      <c r="BE86" s="55"/>
      <c r="BF86" s="57">
        <f>0</f>
        <v>0</v>
      </c>
      <c r="BG86" s="57"/>
    </row>
    <row r="87" spans="1:59" x14ac:dyDescent="0.25">
      <c r="A87" s="27">
        <v>35</v>
      </c>
      <c r="B87" s="27"/>
      <c r="C87" s="33">
        <f t="shared" si="44"/>
        <v>44.44388888888858</v>
      </c>
      <c r="D87" s="27"/>
      <c r="E87" s="33">
        <f t="shared" si="38"/>
        <v>22.221944444444446</v>
      </c>
      <c r="F87" s="27"/>
      <c r="G87" s="33">
        <f>C87*Automovil!$E$4</f>
        <v>0.46295717592592267</v>
      </c>
      <c r="H87" s="27"/>
      <c r="I87" s="33">
        <f t="shared" si="34"/>
        <v>22.684901620370368</v>
      </c>
      <c r="J87" s="33"/>
      <c r="K87" s="33">
        <f t="shared" si="35"/>
        <v>22.221944444444134</v>
      </c>
      <c r="L87" s="27"/>
      <c r="M87" s="31">
        <f>0</f>
        <v>0</v>
      </c>
      <c r="N87" s="31"/>
      <c r="P87" s="37">
        <v>35</v>
      </c>
      <c r="Q87" s="37"/>
      <c r="R87" s="41">
        <f t="shared" si="45"/>
        <v>799.99</v>
      </c>
      <c r="S87" s="37"/>
      <c r="T87" s="41">
        <f>0</f>
        <v>0</v>
      </c>
      <c r="U87" s="37"/>
      <c r="V87" s="41">
        <f t="shared" si="39"/>
        <v>19.999749999999999</v>
      </c>
      <c r="W87" s="37"/>
      <c r="X87" s="41">
        <f t="shared" si="46"/>
        <v>19.999749999999999</v>
      </c>
      <c r="Y87" s="41"/>
      <c r="Z87" s="41">
        <f t="shared" si="47"/>
        <v>799.99</v>
      </c>
      <c r="AA87" s="37"/>
      <c r="AB87" s="39">
        <f>0</f>
        <v>0</v>
      </c>
      <c r="AC87" s="39"/>
      <c r="AE87" s="45">
        <v>35</v>
      </c>
      <c r="AF87" s="45"/>
      <c r="AG87" s="49">
        <f t="shared" si="48"/>
        <v>102.90191960981898</v>
      </c>
      <c r="AH87" s="45"/>
      <c r="AI87" s="49">
        <f t="shared" si="40"/>
        <v>50.164685809785958</v>
      </c>
      <c r="AJ87" s="45"/>
      <c r="AK87" s="49">
        <f t="shared" si="41"/>
        <v>2.5725479902454742</v>
      </c>
      <c r="AL87" s="45"/>
      <c r="AM87" s="49">
        <f t="shared" si="36"/>
        <v>52.737233800031433</v>
      </c>
      <c r="AN87" s="49"/>
      <c r="AO87" s="49">
        <f t="shared" si="49"/>
        <v>52.737233800033017</v>
      </c>
      <c r="AP87" s="45"/>
      <c r="AQ87" s="47">
        <f>0</f>
        <v>0</v>
      </c>
      <c r="AR87" s="47"/>
      <c r="AT87" s="54">
        <v>35</v>
      </c>
      <c r="AU87" s="54"/>
      <c r="AV87" s="58">
        <f t="shared" si="50"/>
        <v>65.456937232609903</v>
      </c>
      <c r="AW87" s="54"/>
      <c r="AX87" s="58">
        <f t="shared" si="42"/>
        <v>32.324413448203416</v>
      </c>
      <c r="AY87" s="54"/>
      <c r="AZ87" s="58">
        <f t="shared" si="43"/>
        <v>1.6364234308152474</v>
      </c>
      <c r="BA87" s="54"/>
      <c r="BB87" s="58">
        <f t="shared" si="37"/>
        <v>33.960836879018665</v>
      </c>
      <c r="BC87" s="58"/>
      <c r="BD87" s="58">
        <f t="shared" si="51"/>
        <v>33.132523784406487</v>
      </c>
      <c r="BE87" s="54"/>
      <c r="BF87" s="56">
        <f>0</f>
        <v>0</v>
      </c>
      <c r="BG87" s="56"/>
    </row>
    <row r="88" spans="1:59" x14ac:dyDescent="0.25">
      <c r="A88" s="28">
        <v>36</v>
      </c>
      <c r="B88" s="28"/>
      <c r="C88" s="35">
        <f t="shared" si="44"/>
        <v>22.221944444444134</v>
      </c>
      <c r="D88" s="28"/>
      <c r="E88" s="35">
        <f t="shared" si="38"/>
        <v>22.221944444444446</v>
      </c>
      <c r="F88" s="28"/>
      <c r="G88" s="35">
        <f>C88*Automovil!$E$4</f>
        <v>0.23147858796295973</v>
      </c>
      <c r="H88" s="28"/>
      <c r="I88" s="35">
        <f t="shared" si="34"/>
        <v>22.453423032407407</v>
      </c>
      <c r="J88" s="35"/>
      <c r="K88" s="35">
        <f t="shared" si="35"/>
        <v>-3.1263880373444408E-13</v>
      </c>
      <c r="L88" s="28"/>
      <c r="M88" s="32">
        <f>0</f>
        <v>0</v>
      </c>
      <c r="N88" s="32"/>
      <c r="P88" s="38">
        <v>36</v>
      </c>
      <c r="Q88" s="38"/>
      <c r="R88" s="43">
        <f t="shared" si="45"/>
        <v>799.99</v>
      </c>
      <c r="S88" s="38"/>
      <c r="T88" s="43">
        <f>C4</f>
        <v>799.99</v>
      </c>
      <c r="U88" s="38"/>
      <c r="V88" s="43">
        <f t="shared" si="39"/>
        <v>19.999749999999999</v>
      </c>
      <c r="W88" s="38"/>
      <c r="X88" s="43">
        <f t="shared" si="46"/>
        <v>819.98974999999996</v>
      </c>
      <c r="Y88" s="43"/>
      <c r="Z88" s="43">
        <f t="shared" si="47"/>
        <v>0</v>
      </c>
      <c r="AA88" s="38"/>
      <c r="AB88" s="40">
        <f>0</f>
        <v>0</v>
      </c>
      <c r="AC88" s="40"/>
      <c r="AE88" s="46">
        <v>36</v>
      </c>
      <c r="AF88" s="46"/>
      <c r="AG88" s="52">
        <f t="shared" si="48"/>
        <v>52.737233800033017</v>
      </c>
      <c r="AH88" s="46"/>
      <c r="AI88" s="52">
        <f t="shared" si="40"/>
        <v>52.737233800031397</v>
      </c>
      <c r="AJ88" s="46"/>
      <c r="AK88" s="52">
        <f t="shared" si="41"/>
        <v>1.3184308450008253</v>
      </c>
      <c r="AL88" s="46"/>
      <c r="AM88" s="52">
        <f t="shared" si="36"/>
        <v>54.055664645032223</v>
      </c>
      <c r="AN88" s="52"/>
      <c r="AO88" s="52">
        <f t="shared" si="49"/>
        <v>1.6200374375330284E-12</v>
      </c>
      <c r="AP88" s="46"/>
      <c r="AQ88" s="48">
        <f>0</f>
        <v>0</v>
      </c>
      <c r="AR88" s="48"/>
      <c r="AT88" s="55">
        <v>36</v>
      </c>
      <c r="AU88" s="55"/>
      <c r="AV88" s="60">
        <f t="shared" si="50"/>
        <v>33.132523784406487</v>
      </c>
      <c r="AW88" s="55"/>
      <c r="AX88" s="60">
        <f t="shared" si="42"/>
        <v>33.132523784408505</v>
      </c>
      <c r="AY88" s="55"/>
      <c r="AZ88" s="60">
        <f t="shared" si="43"/>
        <v>0.82831309461016212</v>
      </c>
      <c r="BA88" s="55"/>
      <c r="BB88" s="60">
        <f t="shared" si="37"/>
        <v>33.960836879018665</v>
      </c>
      <c r="BC88" s="60"/>
      <c r="BD88" s="60">
        <f t="shared" si="51"/>
        <v>-2.0179413695586845E-12</v>
      </c>
      <c r="BE88" s="55"/>
      <c r="BF88" s="57">
        <f>0</f>
        <v>0</v>
      </c>
      <c r="BG88" s="57"/>
    </row>
    <row r="89" spans="1:59" ht="15.75" x14ac:dyDescent="0.3">
      <c r="A89" s="34" t="s">
        <v>38</v>
      </c>
      <c r="B89" s="34"/>
      <c r="C89" s="34"/>
      <c r="D89" s="34"/>
      <c r="E89" s="34"/>
      <c r="F89" s="34"/>
      <c r="G89" s="33">
        <f>SUM(G53:H88)</f>
        <v>154.16473958333319</v>
      </c>
      <c r="H89" s="27"/>
      <c r="I89" s="33">
        <f>SUM(I53:I88)</f>
        <v>954.15473958333337</v>
      </c>
      <c r="J89" s="27"/>
      <c r="K89" s="5"/>
      <c r="L89" s="5"/>
      <c r="M89" s="27"/>
      <c r="N89" s="27"/>
      <c r="P89" s="42" t="s">
        <v>38</v>
      </c>
      <c r="Q89" s="42"/>
      <c r="R89" s="42"/>
      <c r="S89" s="42"/>
      <c r="T89" s="42"/>
      <c r="U89" s="42"/>
      <c r="V89" s="42"/>
      <c r="W89" s="42"/>
      <c r="X89" s="41">
        <f>SUM(X53:X88)</f>
        <v>1519.9809999999995</v>
      </c>
      <c r="Y89" s="37"/>
      <c r="Z89" s="6"/>
      <c r="AA89" s="6"/>
      <c r="AB89" s="39"/>
      <c r="AC89" s="39"/>
      <c r="AE89" s="51" t="s">
        <v>38</v>
      </c>
      <c r="AF89" s="51"/>
      <c r="AG89" s="51"/>
      <c r="AH89" s="51"/>
      <c r="AI89" s="51"/>
      <c r="AJ89" s="51"/>
      <c r="AK89" s="51"/>
      <c r="AL89" s="51"/>
      <c r="AM89" s="49">
        <f>SUM(AM53:AM88)</f>
        <v>1305.1825282241014</v>
      </c>
      <c r="AN89" s="45"/>
      <c r="AO89" s="7"/>
      <c r="AP89" s="7"/>
      <c r="AQ89" s="47"/>
      <c r="AR89" s="47"/>
      <c r="AT89" s="59" t="s">
        <v>38</v>
      </c>
      <c r="AU89" s="59"/>
      <c r="AV89" s="59"/>
      <c r="AW89" s="59"/>
      <c r="AX89" s="59"/>
      <c r="AY89" s="59"/>
      <c r="AZ89" s="59"/>
      <c r="BA89" s="59"/>
      <c r="BB89" s="58">
        <f>SUM(BB53:BB88)</f>
        <v>1222.5901276446714</v>
      </c>
      <c r="BC89" s="54"/>
      <c r="BD89" s="8"/>
      <c r="BE89" s="54"/>
      <c r="BF89" s="54"/>
      <c r="BG89" s="54"/>
    </row>
    <row r="90" spans="1:59" x14ac:dyDescent="0.25">
      <c r="A90" s="3"/>
      <c r="B90" s="3"/>
      <c r="C90" s="3"/>
      <c r="D90" s="3"/>
      <c r="E90" s="3"/>
      <c r="F90" s="3"/>
      <c r="G90" s="3"/>
      <c r="H90" s="3"/>
      <c r="I90" s="3"/>
      <c r="J90" s="3"/>
      <c r="K90" s="3"/>
      <c r="L90" s="3"/>
      <c r="M90" s="3"/>
      <c r="N90" s="3"/>
      <c r="P90" s="3"/>
      <c r="Q90" s="3"/>
      <c r="R90" s="3"/>
      <c r="S90" s="3"/>
      <c r="T90" s="3"/>
      <c r="U90" s="3"/>
      <c r="V90" s="3"/>
      <c r="W90" s="3"/>
      <c r="X90" s="3"/>
      <c r="Y90" s="3"/>
      <c r="Z90" s="3"/>
      <c r="AA90" s="3"/>
      <c r="AB90" s="72"/>
      <c r="AC90" s="72"/>
      <c r="AE90" s="3"/>
      <c r="AF90" s="3"/>
      <c r="AG90" s="3"/>
      <c r="AH90" s="3"/>
      <c r="AI90" s="3"/>
      <c r="AJ90" s="3"/>
      <c r="AK90" s="3"/>
      <c r="AL90" s="3"/>
      <c r="AM90" s="3"/>
      <c r="AN90" s="3"/>
      <c r="AO90" s="3"/>
      <c r="AP90" s="3"/>
      <c r="AQ90" s="72"/>
      <c r="AR90" s="72"/>
      <c r="AT90" s="3"/>
      <c r="AU90" s="3"/>
      <c r="AV90" s="3"/>
      <c r="AW90" s="3"/>
      <c r="AX90" s="3"/>
      <c r="AY90" s="3"/>
      <c r="AZ90" s="3"/>
      <c r="BA90" s="3"/>
      <c r="BB90" s="3"/>
      <c r="BC90" s="3"/>
      <c r="BD90" s="3"/>
      <c r="BE90" s="3"/>
      <c r="BF90" s="3"/>
      <c r="BG90" s="3"/>
    </row>
    <row r="91" spans="1:59" x14ac:dyDescent="0.25">
      <c r="A91" s="27" t="s">
        <v>42</v>
      </c>
      <c r="B91" s="27"/>
      <c r="C91" s="27"/>
      <c r="D91" s="27"/>
      <c r="E91" s="27"/>
      <c r="F91" s="27"/>
      <c r="G91" s="27"/>
      <c r="H91" s="27"/>
      <c r="I91" s="27"/>
      <c r="J91" s="27"/>
      <c r="K91" s="27"/>
      <c r="L91" s="27"/>
      <c r="M91" s="27"/>
      <c r="N91" s="27"/>
      <c r="P91" s="37" t="s">
        <v>42</v>
      </c>
      <c r="Q91" s="37"/>
      <c r="R91" s="37"/>
      <c r="S91" s="37"/>
      <c r="T91" s="37"/>
      <c r="U91" s="37"/>
      <c r="V91" s="37"/>
      <c r="W91" s="37"/>
      <c r="X91" s="37"/>
      <c r="Y91" s="37"/>
      <c r="Z91" s="37"/>
      <c r="AA91" s="37"/>
      <c r="AB91" s="39"/>
      <c r="AC91" s="39"/>
      <c r="AE91" s="45" t="s">
        <v>42</v>
      </c>
      <c r="AF91" s="45"/>
      <c r="AG91" s="45"/>
      <c r="AH91" s="45"/>
      <c r="AI91" s="45"/>
      <c r="AJ91" s="45"/>
      <c r="AK91" s="45"/>
      <c r="AL91" s="45"/>
      <c r="AM91" s="45"/>
      <c r="AN91" s="45"/>
      <c r="AO91" s="45"/>
      <c r="AP91" s="45"/>
      <c r="AQ91" s="47"/>
      <c r="AR91" s="47"/>
      <c r="AT91" s="54" t="s">
        <v>42</v>
      </c>
      <c r="AU91" s="54"/>
      <c r="AV91" s="54"/>
      <c r="AW91" s="54"/>
      <c r="AX91" s="54"/>
      <c r="AY91" s="54"/>
      <c r="AZ91" s="54"/>
      <c r="BA91" s="54"/>
      <c r="BB91" s="54"/>
      <c r="BC91" s="54"/>
      <c r="BD91" s="54"/>
      <c r="BE91" s="54"/>
      <c r="BF91" s="54"/>
      <c r="BG91" s="54"/>
    </row>
    <row r="92" spans="1:59" x14ac:dyDescent="0.25">
      <c r="A92" s="28" t="s">
        <v>29</v>
      </c>
      <c r="B92" s="28"/>
      <c r="C92" s="28" t="s">
        <v>30</v>
      </c>
      <c r="D92" s="28"/>
      <c r="E92" s="28" t="s">
        <v>31</v>
      </c>
      <c r="F92" s="28"/>
      <c r="G92" s="28" t="s">
        <v>32</v>
      </c>
      <c r="H92" s="28"/>
      <c r="I92" s="28" t="s">
        <v>33</v>
      </c>
      <c r="J92" s="28"/>
      <c r="K92" s="28" t="s">
        <v>34</v>
      </c>
      <c r="L92" s="28"/>
      <c r="M92" s="32" t="s">
        <v>58</v>
      </c>
      <c r="N92" s="32"/>
      <c r="P92" s="38" t="s">
        <v>29</v>
      </c>
      <c r="Q92" s="38"/>
      <c r="R92" s="38" t="s">
        <v>30</v>
      </c>
      <c r="S92" s="38"/>
      <c r="T92" s="38" t="s">
        <v>31</v>
      </c>
      <c r="U92" s="38"/>
      <c r="V92" s="38" t="s">
        <v>32</v>
      </c>
      <c r="W92" s="38"/>
      <c r="X92" s="38" t="s">
        <v>33</v>
      </c>
      <c r="Y92" s="38"/>
      <c r="Z92" s="38" t="s">
        <v>34</v>
      </c>
      <c r="AA92" s="38"/>
      <c r="AB92" s="40" t="s">
        <v>58</v>
      </c>
      <c r="AC92" s="40"/>
      <c r="AE92" s="46" t="s">
        <v>29</v>
      </c>
      <c r="AF92" s="46"/>
      <c r="AG92" s="46" t="s">
        <v>30</v>
      </c>
      <c r="AH92" s="46"/>
      <c r="AI92" s="46" t="s">
        <v>31</v>
      </c>
      <c r="AJ92" s="46"/>
      <c r="AK92" s="46" t="s">
        <v>32</v>
      </c>
      <c r="AL92" s="46"/>
      <c r="AM92" s="46" t="s">
        <v>33</v>
      </c>
      <c r="AN92" s="46"/>
      <c r="AO92" s="46" t="s">
        <v>34</v>
      </c>
      <c r="AP92" s="46"/>
      <c r="AQ92" s="48" t="s">
        <v>58</v>
      </c>
      <c r="AR92" s="48"/>
      <c r="AT92" s="55" t="s">
        <v>29</v>
      </c>
      <c r="AU92" s="55"/>
      <c r="AV92" s="55" t="s">
        <v>30</v>
      </c>
      <c r="AW92" s="55"/>
      <c r="AX92" s="55" t="s">
        <v>31</v>
      </c>
      <c r="AY92" s="55"/>
      <c r="AZ92" s="55" t="s">
        <v>32</v>
      </c>
      <c r="BA92" s="55"/>
      <c r="BB92" s="55" t="s">
        <v>33</v>
      </c>
      <c r="BC92" s="55"/>
      <c r="BD92" s="55" t="s">
        <v>34</v>
      </c>
      <c r="BE92" s="55"/>
      <c r="BF92" s="55" t="s">
        <v>58</v>
      </c>
      <c r="BG92" s="55"/>
    </row>
    <row r="93" spans="1:59" x14ac:dyDescent="0.25">
      <c r="A93" s="27">
        <v>1</v>
      </c>
      <c r="B93" s="27"/>
      <c r="C93" s="31">
        <f>C4-M93</f>
        <v>799.99</v>
      </c>
      <c r="D93" s="31"/>
      <c r="E93" s="31">
        <f>$C$4/48</f>
        <v>16.666458333333335</v>
      </c>
      <c r="F93" s="31"/>
      <c r="G93" s="31">
        <f>C4*$E$4</f>
        <v>19.999749999999999</v>
      </c>
      <c r="H93" s="31"/>
      <c r="I93" s="31">
        <f t="shared" ref="I93:I140" si="52">E93+G93</f>
        <v>36.66620833333333</v>
      </c>
      <c r="J93" s="31"/>
      <c r="K93" s="31">
        <f t="shared" ref="K93:K140" si="53">C93-E93</f>
        <v>783.32354166666664</v>
      </c>
      <c r="L93" s="31"/>
      <c r="M93" s="31">
        <f>0</f>
        <v>0</v>
      </c>
      <c r="N93" s="31"/>
      <c r="P93" s="37">
        <v>1</v>
      </c>
      <c r="Q93" s="37"/>
      <c r="R93" s="39">
        <f>C4-AB93</f>
        <v>799.99</v>
      </c>
      <c r="S93" s="39"/>
      <c r="T93" s="39">
        <f>0</f>
        <v>0</v>
      </c>
      <c r="U93" s="39"/>
      <c r="V93" s="39">
        <f>R93*$E$4</f>
        <v>19.999749999999999</v>
      </c>
      <c r="W93" s="39"/>
      <c r="X93" s="39">
        <f>T93+V93</f>
        <v>19.999749999999999</v>
      </c>
      <c r="Y93" s="39"/>
      <c r="Z93" s="39">
        <f>R93-T93</f>
        <v>799.99</v>
      </c>
      <c r="AA93" s="39"/>
      <c r="AB93" s="39">
        <f>0</f>
        <v>0</v>
      </c>
      <c r="AC93" s="39"/>
      <c r="AE93" s="45">
        <v>1</v>
      </c>
      <c r="AF93" s="45"/>
      <c r="AG93" s="47">
        <f>C4-AQ93</f>
        <v>799.99</v>
      </c>
      <c r="AH93" s="47"/>
      <c r="AI93" s="47">
        <f>AM93-AK93</f>
        <v>-2.9166302083333306</v>
      </c>
      <c r="AJ93" s="47"/>
      <c r="AK93" s="47">
        <f>AG93*$E$4</f>
        <v>19.999749999999999</v>
      </c>
      <c r="AL93" s="47"/>
      <c r="AM93" s="47">
        <f t="shared" ref="AM93:AM140" si="54">($AG$93/48)*((1+$E$4)^AE93)</f>
        <v>17.083119791666668</v>
      </c>
      <c r="AN93" s="47"/>
      <c r="AO93" s="47">
        <f>AG93-AI93</f>
        <v>802.90663020833335</v>
      </c>
      <c r="AP93" s="47"/>
      <c r="AQ93" s="47">
        <f>0</f>
        <v>0</v>
      </c>
      <c r="AR93" s="47"/>
      <c r="AT93" s="54">
        <v>1</v>
      </c>
      <c r="AU93" s="54"/>
      <c r="AV93" s="56">
        <f>C4-BF93</f>
        <v>799.99</v>
      </c>
      <c r="AW93" s="56"/>
      <c r="AX93" s="56">
        <f>BB93-AZ93</f>
        <v>8.8046849723995635</v>
      </c>
      <c r="AY93" s="56"/>
      <c r="AZ93" s="56">
        <f>AV93*$E$4</f>
        <v>19.999749999999999</v>
      </c>
      <c r="BA93" s="56"/>
      <c r="BB93" s="56">
        <f t="shared" ref="BB93:BB140" si="55">$AV$93*($E$4/(1-((1+$E$4)^(-48))))</f>
        <v>28.804434972399562</v>
      </c>
      <c r="BC93" s="56"/>
      <c r="BD93" s="56">
        <f>AV93-AX93</f>
        <v>791.1853150276005</v>
      </c>
      <c r="BE93" s="56"/>
      <c r="BF93" s="56">
        <f>0</f>
        <v>0</v>
      </c>
      <c r="BG93" s="56"/>
    </row>
    <row r="94" spans="1:59" x14ac:dyDescent="0.25">
      <c r="A94" s="28">
        <v>2</v>
      </c>
      <c r="B94" s="28"/>
      <c r="C94" s="32">
        <f t="shared" ref="C94:C140" si="56">K93-M94</f>
        <v>783.32354166666664</v>
      </c>
      <c r="D94" s="32"/>
      <c r="E94" s="32">
        <f t="shared" ref="E94:E140" si="57">$C$4/48</f>
        <v>16.666458333333335</v>
      </c>
      <c r="F94" s="32"/>
      <c r="G94" s="32">
        <f t="shared" ref="G94:G140" si="58">C94*$E$4</f>
        <v>19.583088541666665</v>
      </c>
      <c r="H94" s="32"/>
      <c r="I94" s="32">
        <f t="shared" si="52"/>
        <v>36.249546875</v>
      </c>
      <c r="J94" s="32"/>
      <c r="K94" s="32">
        <f t="shared" si="53"/>
        <v>766.65708333333328</v>
      </c>
      <c r="L94" s="32"/>
      <c r="M94" s="32">
        <f>0</f>
        <v>0</v>
      </c>
      <c r="N94" s="32"/>
      <c r="P94" s="38">
        <v>2</v>
      </c>
      <c r="Q94" s="38"/>
      <c r="R94" s="40">
        <f>Z93-AB94</f>
        <v>799.99</v>
      </c>
      <c r="S94" s="40"/>
      <c r="T94" s="40">
        <f>0</f>
        <v>0</v>
      </c>
      <c r="U94" s="40"/>
      <c r="V94" s="40">
        <f>R94*$E$4</f>
        <v>19.999749999999999</v>
      </c>
      <c r="W94" s="40"/>
      <c r="X94" s="40">
        <f t="shared" ref="X94:X140" si="59">T94+V94</f>
        <v>19.999749999999999</v>
      </c>
      <c r="Y94" s="40"/>
      <c r="Z94" s="40">
        <f t="shared" ref="Z94:Z140" si="60">R94-T94</f>
        <v>799.99</v>
      </c>
      <c r="AA94" s="40"/>
      <c r="AB94" s="40">
        <f>0</f>
        <v>0</v>
      </c>
      <c r="AC94" s="40"/>
      <c r="AE94" s="46">
        <v>2</v>
      </c>
      <c r="AF94" s="46"/>
      <c r="AG94" s="48">
        <f>AO93-AQ94</f>
        <v>802.90663020833335</v>
      </c>
      <c r="AH94" s="48"/>
      <c r="AI94" s="48">
        <f t="shared" ref="AI94:AI140" si="61">AM94-AK94</f>
        <v>-2.5624679687499992</v>
      </c>
      <c r="AJ94" s="48"/>
      <c r="AK94" s="48">
        <f>AG94*$E$4</f>
        <v>20.072665755208334</v>
      </c>
      <c r="AL94" s="48"/>
      <c r="AM94" s="48">
        <f t="shared" si="54"/>
        <v>17.510197786458335</v>
      </c>
      <c r="AN94" s="48"/>
      <c r="AO94" s="48">
        <f t="shared" ref="AO94:AO140" si="62">AG94-AI94</f>
        <v>805.46909817708331</v>
      </c>
      <c r="AP94" s="48"/>
      <c r="AQ94" s="48">
        <f>0</f>
        <v>0</v>
      </c>
      <c r="AR94" s="48"/>
      <c r="AT94" s="55">
        <v>2</v>
      </c>
      <c r="AU94" s="55"/>
      <c r="AV94" s="57">
        <f>BD93-BF94</f>
        <v>791.1853150276005</v>
      </c>
      <c r="AW94" s="57"/>
      <c r="AX94" s="57">
        <f t="shared" ref="AX94:AX140" si="63">BB94-AZ94</f>
        <v>9.0248020967095499</v>
      </c>
      <c r="AY94" s="57"/>
      <c r="AZ94" s="57">
        <f>AV94*$E$4</f>
        <v>19.779632875690012</v>
      </c>
      <c r="BA94" s="57"/>
      <c r="BB94" s="57">
        <f t="shared" si="55"/>
        <v>28.804434972399562</v>
      </c>
      <c r="BC94" s="57"/>
      <c r="BD94" s="57">
        <f t="shared" ref="BD94:BD140" si="64">AV94-AX94</f>
        <v>782.16051293089095</v>
      </c>
      <c r="BE94" s="57"/>
      <c r="BF94" s="57">
        <f>0</f>
        <v>0</v>
      </c>
      <c r="BG94" s="57"/>
    </row>
    <row r="95" spans="1:59" x14ac:dyDescent="0.25">
      <c r="A95" s="27">
        <v>3</v>
      </c>
      <c r="B95" s="27"/>
      <c r="C95" s="31">
        <f t="shared" si="56"/>
        <v>766.65708333333328</v>
      </c>
      <c r="D95" s="31"/>
      <c r="E95" s="31">
        <f t="shared" si="57"/>
        <v>16.666458333333335</v>
      </c>
      <c r="F95" s="31"/>
      <c r="G95" s="31">
        <f t="shared" si="58"/>
        <v>19.166427083333332</v>
      </c>
      <c r="H95" s="31"/>
      <c r="I95" s="31">
        <f t="shared" si="52"/>
        <v>35.83288541666667</v>
      </c>
      <c r="J95" s="31"/>
      <c r="K95" s="31">
        <f t="shared" si="53"/>
        <v>749.99062499999991</v>
      </c>
      <c r="L95" s="31"/>
      <c r="M95" s="31">
        <f>0</f>
        <v>0</v>
      </c>
      <c r="N95" s="31"/>
      <c r="P95" s="37">
        <v>3</v>
      </c>
      <c r="Q95" s="37"/>
      <c r="R95" s="39">
        <f t="shared" ref="R95:R140" si="65">Z94-AB95</f>
        <v>799.99</v>
      </c>
      <c r="S95" s="39"/>
      <c r="T95" s="39">
        <f>0</f>
        <v>0</v>
      </c>
      <c r="U95" s="39"/>
      <c r="V95" s="39">
        <f t="shared" ref="V95:V140" si="66">R95*$E$4</f>
        <v>19.999749999999999</v>
      </c>
      <c r="W95" s="39"/>
      <c r="X95" s="39">
        <f t="shared" si="59"/>
        <v>19.999749999999999</v>
      </c>
      <c r="Y95" s="39"/>
      <c r="Z95" s="39">
        <f t="shared" si="60"/>
        <v>799.99</v>
      </c>
      <c r="AA95" s="39"/>
      <c r="AB95" s="39">
        <f>0</f>
        <v>0</v>
      </c>
      <c r="AC95" s="39"/>
      <c r="AE95" s="45">
        <v>3</v>
      </c>
      <c r="AF95" s="45"/>
      <c r="AG95" s="47">
        <f t="shared" ref="AG95:AG140" si="67">AO94-AQ95</f>
        <v>805.46909817708331</v>
      </c>
      <c r="AH95" s="47"/>
      <c r="AI95" s="47">
        <f t="shared" si="61"/>
        <v>-2.1887747233072901</v>
      </c>
      <c r="AJ95" s="47"/>
      <c r="AK95" s="47">
        <f t="shared" ref="AK95:AK140" si="68">AG95*$E$4</f>
        <v>20.136727454427081</v>
      </c>
      <c r="AL95" s="47"/>
      <c r="AM95" s="47">
        <f t="shared" si="54"/>
        <v>17.947952731119791</v>
      </c>
      <c r="AN95" s="47"/>
      <c r="AO95" s="47">
        <f t="shared" si="62"/>
        <v>807.65787290039066</v>
      </c>
      <c r="AP95" s="47"/>
      <c r="AQ95" s="47">
        <f>0</f>
        <v>0</v>
      </c>
      <c r="AR95" s="47"/>
      <c r="AT95" s="54">
        <v>3</v>
      </c>
      <c r="AU95" s="54"/>
      <c r="AV95" s="56">
        <f t="shared" ref="AV95:AV140" si="69">BD94-BF95</f>
        <v>782.16051293089095</v>
      </c>
      <c r="AW95" s="56"/>
      <c r="AX95" s="56">
        <f t="shared" si="63"/>
        <v>9.2504221491272887</v>
      </c>
      <c r="AY95" s="56"/>
      <c r="AZ95" s="56">
        <f t="shared" ref="AZ95:AZ140" si="70">AV95*$E$4</f>
        <v>19.554012823272274</v>
      </c>
      <c r="BA95" s="56"/>
      <c r="BB95" s="56">
        <f t="shared" si="55"/>
        <v>28.804434972399562</v>
      </c>
      <c r="BC95" s="56"/>
      <c r="BD95" s="56">
        <f t="shared" si="64"/>
        <v>772.91009078176364</v>
      </c>
      <c r="BE95" s="56"/>
      <c r="BF95" s="56">
        <f>0</f>
        <v>0</v>
      </c>
      <c r="BG95" s="56"/>
    </row>
    <row r="96" spans="1:59" x14ac:dyDescent="0.25">
      <c r="A96" s="28">
        <v>4</v>
      </c>
      <c r="B96" s="28"/>
      <c r="C96" s="32">
        <f t="shared" si="56"/>
        <v>749.99062499999991</v>
      </c>
      <c r="D96" s="32"/>
      <c r="E96" s="32">
        <f t="shared" si="57"/>
        <v>16.666458333333335</v>
      </c>
      <c r="F96" s="32"/>
      <c r="G96" s="32">
        <f t="shared" si="58"/>
        <v>18.749765624999995</v>
      </c>
      <c r="H96" s="32"/>
      <c r="I96" s="32">
        <f t="shared" si="52"/>
        <v>35.416223958333333</v>
      </c>
      <c r="J96" s="32"/>
      <c r="K96" s="32">
        <f t="shared" si="53"/>
        <v>733.32416666666654</v>
      </c>
      <c r="L96" s="32"/>
      <c r="M96" s="32">
        <f>0</f>
        <v>0</v>
      </c>
      <c r="N96" s="32"/>
      <c r="P96" s="38">
        <v>4</v>
      </c>
      <c r="Q96" s="38"/>
      <c r="R96" s="40">
        <f t="shared" si="65"/>
        <v>799.99</v>
      </c>
      <c r="S96" s="40"/>
      <c r="T96" s="40">
        <f>0</f>
        <v>0</v>
      </c>
      <c r="U96" s="40"/>
      <c r="V96" s="40">
        <f t="shared" si="66"/>
        <v>19.999749999999999</v>
      </c>
      <c r="W96" s="40"/>
      <c r="X96" s="40">
        <f t="shared" si="59"/>
        <v>19.999749999999999</v>
      </c>
      <c r="Y96" s="40"/>
      <c r="Z96" s="40">
        <f t="shared" si="60"/>
        <v>799.99</v>
      </c>
      <c r="AA96" s="40"/>
      <c r="AB96" s="40">
        <f>0</f>
        <v>0</v>
      </c>
      <c r="AC96" s="40"/>
      <c r="AE96" s="46">
        <v>4</v>
      </c>
      <c r="AF96" s="46"/>
      <c r="AG96" s="48">
        <f t="shared" si="67"/>
        <v>807.65787290039066</v>
      </c>
      <c r="AH96" s="48"/>
      <c r="AI96" s="48">
        <f t="shared" si="61"/>
        <v>-1.7947952731119798</v>
      </c>
      <c r="AJ96" s="48"/>
      <c r="AK96" s="48">
        <f t="shared" si="68"/>
        <v>20.191446822509764</v>
      </c>
      <c r="AL96" s="48"/>
      <c r="AM96" s="48">
        <f t="shared" si="54"/>
        <v>18.396651549397784</v>
      </c>
      <c r="AN96" s="48"/>
      <c r="AO96" s="48">
        <f t="shared" si="62"/>
        <v>809.45266817350262</v>
      </c>
      <c r="AP96" s="48"/>
      <c r="AQ96" s="48">
        <f>0</f>
        <v>0</v>
      </c>
      <c r="AR96" s="48"/>
      <c r="AT96" s="55">
        <v>4</v>
      </c>
      <c r="AU96" s="55"/>
      <c r="AV96" s="57">
        <f t="shared" si="69"/>
        <v>772.91009078176364</v>
      </c>
      <c r="AW96" s="57"/>
      <c r="AX96" s="57">
        <f t="shared" si="63"/>
        <v>9.4816827028554727</v>
      </c>
      <c r="AY96" s="57"/>
      <c r="AZ96" s="57">
        <f t="shared" si="70"/>
        <v>19.32275226954409</v>
      </c>
      <c r="BA96" s="57"/>
      <c r="BB96" s="57">
        <f t="shared" si="55"/>
        <v>28.804434972399562</v>
      </c>
      <c r="BC96" s="57"/>
      <c r="BD96" s="57">
        <f t="shared" si="64"/>
        <v>763.42840807890821</v>
      </c>
      <c r="BE96" s="57"/>
      <c r="BF96" s="57">
        <f>0</f>
        <v>0</v>
      </c>
      <c r="BG96" s="57"/>
    </row>
    <row r="97" spans="1:59" x14ac:dyDescent="0.25">
      <c r="A97" s="27">
        <v>5</v>
      </c>
      <c r="B97" s="27"/>
      <c r="C97" s="31">
        <f t="shared" si="56"/>
        <v>733.32416666666654</v>
      </c>
      <c r="D97" s="31"/>
      <c r="E97" s="31">
        <f t="shared" si="57"/>
        <v>16.666458333333335</v>
      </c>
      <c r="F97" s="31"/>
      <c r="G97" s="31">
        <f t="shared" si="58"/>
        <v>18.333104166666661</v>
      </c>
      <c r="H97" s="31"/>
      <c r="I97" s="31">
        <f t="shared" si="52"/>
        <v>34.999562499999996</v>
      </c>
      <c r="J97" s="31"/>
      <c r="K97" s="31">
        <f t="shared" si="53"/>
        <v>716.65770833333318</v>
      </c>
      <c r="L97" s="31"/>
      <c r="M97" s="31">
        <f>0</f>
        <v>0</v>
      </c>
      <c r="N97" s="31"/>
      <c r="P97" s="37">
        <v>5</v>
      </c>
      <c r="Q97" s="37"/>
      <c r="R97" s="39">
        <f t="shared" si="65"/>
        <v>799.99</v>
      </c>
      <c r="S97" s="39"/>
      <c r="T97" s="39">
        <f>0</f>
        <v>0</v>
      </c>
      <c r="U97" s="39"/>
      <c r="V97" s="39">
        <f t="shared" si="66"/>
        <v>19.999749999999999</v>
      </c>
      <c r="W97" s="39"/>
      <c r="X97" s="39">
        <f t="shared" si="59"/>
        <v>19.999749999999999</v>
      </c>
      <c r="Y97" s="39"/>
      <c r="Z97" s="39">
        <f t="shared" si="60"/>
        <v>799.99</v>
      </c>
      <c r="AA97" s="39"/>
      <c r="AB97" s="39">
        <f>0</f>
        <v>0</v>
      </c>
      <c r="AC97" s="39"/>
      <c r="AE97" s="45">
        <v>5</v>
      </c>
      <c r="AF97" s="45"/>
      <c r="AG97" s="47">
        <f t="shared" si="67"/>
        <v>809.45266817350262</v>
      </c>
      <c r="AH97" s="47"/>
      <c r="AI97" s="47">
        <f t="shared" si="61"/>
        <v>-1.3797488662048387</v>
      </c>
      <c r="AJ97" s="47"/>
      <c r="AK97" s="47">
        <f t="shared" si="68"/>
        <v>20.236316704337565</v>
      </c>
      <c r="AL97" s="47"/>
      <c r="AM97" s="47">
        <f t="shared" si="54"/>
        <v>18.856567838132726</v>
      </c>
      <c r="AN97" s="47"/>
      <c r="AO97" s="47">
        <f t="shared" si="62"/>
        <v>810.83241703970748</v>
      </c>
      <c r="AP97" s="47"/>
      <c r="AQ97" s="47">
        <f>0</f>
        <v>0</v>
      </c>
      <c r="AR97" s="47"/>
      <c r="AT97" s="54">
        <v>5</v>
      </c>
      <c r="AU97" s="54"/>
      <c r="AV97" s="56">
        <f t="shared" si="69"/>
        <v>763.42840807890821</v>
      </c>
      <c r="AW97" s="56"/>
      <c r="AX97" s="56">
        <f t="shared" si="63"/>
        <v>9.71872477042686</v>
      </c>
      <c r="AY97" s="56"/>
      <c r="AZ97" s="56">
        <f t="shared" si="70"/>
        <v>19.085710201972702</v>
      </c>
      <c r="BA97" s="56"/>
      <c r="BB97" s="56">
        <f t="shared" si="55"/>
        <v>28.804434972399562</v>
      </c>
      <c r="BC97" s="56"/>
      <c r="BD97" s="56">
        <f t="shared" si="64"/>
        <v>753.70968330848132</v>
      </c>
      <c r="BE97" s="56"/>
      <c r="BF97" s="56">
        <f>0</f>
        <v>0</v>
      </c>
      <c r="BG97" s="56"/>
    </row>
    <row r="98" spans="1:59" x14ac:dyDescent="0.25">
      <c r="A98" s="28">
        <v>6</v>
      </c>
      <c r="B98" s="28"/>
      <c r="C98" s="32">
        <f t="shared" si="56"/>
        <v>716.65770833333318</v>
      </c>
      <c r="D98" s="32"/>
      <c r="E98" s="32">
        <f t="shared" si="57"/>
        <v>16.666458333333335</v>
      </c>
      <c r="F98" s="32"/>
      <c r="G98" s="32">
        <f t="shared" si="58"/>
        <v>17.916442708333328</v>
      </c>
      <c r="H98" s="32"/>
      <c r="I98" s="32">
        <f t="shared" si="52"/>
        <v>34.582901041666659</v>
      </c>
      <c r="J98" s="32"/>
      <c r="K98" s="32">
        <f t="shared" si="53"/>
        <v>699.99124999999981</v>
      </c>
      <c r="L98" s="32"/>
      <c r="M98" s="32">
        <f>0</f>
        <v>0</v>
      </c>
      <c r="N98" s="32"/>
      <c r="P98" s="38">
        <v>6</v>
      </c>
      <c r="Q98" s="38"/>
      <c r="R98" s="40">
        <f t="shared" si="65"/>
        <v>799.99</v>
      </c>
      <c r="S98" s="40"/>
      <c r="T98" s="40">
        <f>0</f>
        <v>0</v>
      </c>
      <c r="U98" s="40"/>
      <c r="V98" s="40">
        <f t="shared" si="66"/>
        <v>19.999749999999999</v>
      </c>
      <c r="W98" s="40"/>
      <c r="X98" s="40">
        <f t="shared" si="59"/>
        <v>19.999749999999999</v>
      </c>
      <c r="Y98" s="40"/>
      <c r="Z98" s="40">
        <f t="shared" si="60"/>
        <v>799.99</v>
      </c>
      <c r="AA98" s="40"/>
      <c r="AB98" s="40">
        <f>0</f>
        <v>0</v>
      </c>
      <c r="AC98" s="40"/>
      <c r="AE98" s="46">
        <v>6</v>
      </c>
      <c r="AF98" s="46"/>
      <c r="AG98" s="48">
        <f t="shared" si="67"/>
        <v>810.83241703970748</v>
      </c>
      <c r="AH98" s="48"/>
      <c r="AI98" s="48">
        <f t="shared" si="61"/>
        <v>-0.94282839190664092</v>
      </c>
      <c r="AJ98" s="48"/>
      <c r="AK98" s="48">
        <f t="shared" si="68"/>
        <v>20.270810425992686</v>
      </c>
      <c r="AL98" s="48"/>
      <c r="AM98" s="48">
        <f t="shared" si="54"/>
        <v>19.327982034086045</v>
      </c>
      <c r="AN98" s="48"/>
      <c r="AO98" s="48">
        <f t="shared" si="62"/>
        <v>811.77524543161417</v>
      </c>
      <c r="AP98" s="48"/>
      <c r="AQ98" s="48">
        <f>0</f>
        <v>0</v>
      </c>
      <c r="AR98" s="48"/>
      <c r="AT98" s="55">
        <v>6</v>
      </c>
      <c r="AU98" s="55"/>
      <c r="AV98" s="57">
        <f t="shared" si="69"/>
        <v>753.70968330848132</v>
      </c>
      <c r="AW98" s="57"/>
      <c r="AX98" s="57">
        <f t="shared" si="63"/>
        <v>9.9616928896875301</v>
      </c>
      <c r="AY98" s="57"/>
      <c r="AZ98" s="57">
        <f t="shared" si="70"/>
        <v>18.842742082712032</v>
      </c>
      <c r="BA98" s="57"/>
      <c r="BB98" s="57">
        <f t="shared" si="55"/>
        <v>28.804434972399562</v>
      </c>
      <c r="BC98" s="57"/>
      <c r="BD98" s="57">
        <f t="shared" si="64"/>
        <v>743.74799041879373</v>
      </c>
      <c r="BE98" s="57"/>
      <c r="BF98" s="57">
        <f>0</f>
        <v>0</v>
      </c>
      <c r="BG98" s="57"/>
    </row>
    <row r="99" spans="1:59" x14ac:dyDescent="0.25">
      <c r="A99" s="27">
        <v>7</v>
      </c>
      <c r="B99" s="27"/>
      <c r="C99" s="31">
        <f t="shared" si="56"/>
        <v>699.99124999999981</v>
      </c>
      <c r="D99" s="31"/>
      <c r="E99" s="31">
        <f t="shared" si="57"/>
        <v>16.666458333333335</v>
      </c>
      <c r="F99" s="31"/>
      <c r="G99" s="31">
        <f t="shared" si="58"/>
        <v>17.499781249999995</v>
      </c>
      <c r="H99" s="31"/>
      <c r="I99" s="31">
        <f t="shared" si="52"/>
        <v>34.166239583333329</v>
      </c>
      <c r="J99" s="31"/>
      <c r="K99" s="31">
        <f t="shared" si="53"/>
        <v>683.32479166666644</v>
      </c>
      <c r="L99" s="31"/>
      <c r="M99" s="31">
        <f>0</f>
        <v>0</v>
      </c>
      <c r="N99" s="31"/>
      <c r="P99" s="37">
        <v>7</v>
      </c>
      <c r="Q99" s="37"/>
      <c r="R99" s="39">
        <f t="shared" si="65"/>
        <v>799.99</v>
      </c>
      <c r="S99" s="39"/>
      <c r="T99" s="39">
        <f>0</f>
        <v>0</v>
      </c>
      <c r="U99" s="39"/>
      <c r="V99" s="39">
        <f t="shared" si="66"/>
        <v>19.999749999999999</v>
      </c>
      <c r="W99" s="39"/>
      <c r="X99" s="39">
        <f t="shared" si="59"/>
        <v>19.999749999999999</v>
      </c>
      <c r="Y99" s="39"/>
      <c r="Z99" s="39">
        <f t="shared" si="60"/>
        <v>799.99</v>
      </c>
      <c r="AA99" s="39"/>
      <c r="AB99" s="39">
        <f>0</f>
        <v>0</v>
      </c>
      <c r="AC99" s="39"/>
      <c r="AE99" s="45">
        <v>7</v>
      </c>
      <c r="AF99" s="45"/>
      <c r="AG99" s="47">
        <f t="shared" si="67"/>
        <v>811.77524543161417</v>
      </c>
      <c r="AH99" s="47"/>
      <c r="AI99" s="47">
        <f t="shared" si="61"/>
        <v>-0.48319955085215582</v>
      </c>
      <c r="AJ99" s="47"/>
      <c r="AK99" s="47">
        <f t="shared" si="68"/>
        <v>20.294381135790353</v>
      </c>
      <c r="AL99" s="47"/>
      <c r="AM99" s="47">
        <f t="shared" si="54"/>
        <v>19.811181584938197</v>
      </c>
      <c r="AN99" s="47"/>
      <c r="AO99" s="47">
        <f t="shared" si="62"/>
        <v>812.25844498246636</v>
      </c>
      <c r="AP99" s="47"/>
      <c r="AQ99" s="47">
        <f>0</f>
        <v>0</v>
      </c>
      <c r="AR99" s="47"/>
      <c r="AT99" s="54">
        <v>7</v>
      </c>
      <c r="AU99" s="54"/>
      <c r="AV99" s="56">
        <f t="shared" si="69"/>
        <v>743.74799041879373</v>
      </c>
      <c r="AW99" s="56"/>
      <c r="AX99" s="56">
        <f t="shared" si="63"/>
        <v>10.21073521192972</v>
      </c>
      <c r="AY99" s="56"/>
      <c r="AZ99" s="56">
        <f t="shared" si="70"/>
        <v>18.593699760469843</v>
      </c>
      <c r="BA99" s="56"/>
      <c r="BB99" s="56">
        <f t="shared" si="55"/>
        <v>28.804434972399562</v>
      </c>
      <c r="BC99" s="56"/>
      <c r="BD99" s="56">
        <f t="shared" si="64"/>
        <v>733.53725520686396</v>
      </c>
      <c r="BE99" s="56"/>
      <c r="BF99" s="56">
        <f>0</f>
        <v>0</v>
      </c>
      <c r="BG99" s="56"/>
    </row>
    <row r="100" spans="1:59" x14ac:dyDescent="0.25">
      <c r="A100" s="28">
        <v>8</v>
      </c>
      <c r="B100" s="28"/>
      <c r="C100" s="32">
        <f t="shared" si="56"/>
        <v>683.32479166666644</v>
      </c>
      <c r="D100" s="32"/>
      <c r="E100" s="32">
        <f t="shared" si="57"/>
        <v>16.666458333333335</v>
      </c>
      <c r="F100" s="32"/>
      <c r="G100" s="32">
        <f t="shared" si="58"/>
        <v>17.083119791666661</v>
      </c>
      <c r="H100" s="32"/>
      <c r="I100" s="32">
        <f t="shared" si="52"/>
        <v>33.749578124999999</v>
      </c>
      <c r="J100" s="32"/>
      <c r="K100" s="32">
        <f t="shared" si="53"/>
        <v>666.65833333333308</v>
      </c>
      <c r="L100" s="32"/>
      <c r="M100" s="32">
        <f>0</f>
        <v>0</v>
      </c>
      <c r="N100" s="32"/>
      <c r="P100" s="38">
        <v>8</v>
      </c>
      <c r="Q100" s="38"/>
      <c r="R100" s="40">
        <f t="shared" si="65"/>
        <v>799.99</v>
      </c>
      <c r="S100" s="40"/>
      <c r="T100" s="40">
        <f>0</f>
        <v>0</v>
      </c>
      <c r="U100" s="40"/>
      <c r="V100" s="40">
        <f t="shared" si="66"/>
        <v>19.999749999999999</v>
      </c>
      <c r="W100" s="40"/>
      <c r="X100" s="40">
        <f t="shared" si="59"/>
        <v>19.999749999999999</v>
      </c>
      <c r="Y100" s="40"/>
      <c r="Z100" s="40">
        <f t="shared" si="60"/>
        <v>799.99</v>
      </c>
      <c r="AA100" s="40"/>
      <c r="AB100" s="40">
        <f>0</f>
        <v>0</v>
      </c>
      <c r="AC100" s="40"/>
      <c r="AE100" s="46">
        <v>8</v>
      </c>
      <c r="AF100" s="46"/>
      <c r="AG100" s="48">
        <f t="shared" si="67"/>
        <v>812.25844498246636</v>
      </c>
      <c r="AH100" s="48"/>
      <c r="AI100" s="48">
        <f t="shared" si="61"/>
        <v>0</v>
      </c>
      <c r="AJ100" s="48"/>
      <c r="AK100" s="48">
        <f t="shared" si="68"/>
        <v>20.306461124561658</v>
      </c>
      <c r="AL100" s="48"/>
      <c r="AM100" s="48">
        <f t="shared" si="54"/>
        <v>20.30646112456165</v>
      </c>
      <c r="AN100" s="48"/>
      <c r="AO100" s="48">
        <f t="shared" si="62"/>
        <v>812.25844498246636</v>
      </c>
      <c r="AP100" s="48"/>
      <c r="AQ100" s="48">
        <f>0</f>
        <v>0</v>
      </c>
      <c r="AR100" s="48"/>
      <c r="AT100" s="55">
        <v>8</v>
      </c>
      <c r="AU100" s="55"/>
      <c r="AV100" s="57">
        <f t="shared" si="69"/>
        <v>733.53725520686396</v>
      </c>
      <c r="AW100" s="57"/>
      <c r="AX100" s="57">
        <f t="shared" si="63"/>
        <v>10.466003592227963</v>
      </c>
      <c r="AY100" s="57"/>
      <c r="AZ100" s="57">
        <f t="shared" si="70"/>
        <v>18.338431380171599</v>
      </c>
      <c r="BA100" s="57"/>
      <c r="BB100" s="57">
        <f t="shared" si="55"/>
        <v>28.804434972399562</v>
      </c>
      <c r="BC100" s="57"/>
      <c r="BD100" s="57">
        <f t="shared" si="64"/>
        <v>723.07125161463603</v>
      </c>
      <c r="BE100" s="57"/>
      <c r="BF100" s="57">
        <f>0</f>
        <v>0</v>
      </c>
      <c r="BG100" s="57"/>
    </row>
    <row r="101" spans="1:59" x14ac:dyDescent="0.25">
      <c r="A101" s="27">
        <v>9</v>
      </c>
      <c r="B101" s="27"/>
      <c r="C101" s="31">
        <f t="shared" si="56"/>
        <v>666.65833333333308</v>
      </c>
      <c r="D101" s="31"/>
      <c r="E101" s="31">
        <f t="shared" si="57"/>
        <v>16.666458333333335</v>
      </c>
      <c r="F101" s="31"/>
      <c r="G101" s="31">
        <f t="shared" si="58"/>
        <v>16.666458333333324</v>
      </c>
      <c r="H101" s="31"/>
      <c r="I101" s="31">
        <f t="shared" si="52"/>
        <v>33.332916666666662</v>
      </c>
      <c r="J101" s="31"/>
      <c r="K101" s="31">
        <f t="shared" si="53"/>
        <v>649.99187499999971</v>
      </c>
      <c r="L101" s="31"/>
      <c r="M101" s="31">
        <f>0</f>
        <v>0</v>
      </c>
      <c r="N101" s="31"/>
      <c r="P101" s="37">
        <v>9</v>
      </c>
      <c r="Q101" s="37"/>
      <c r="R101" s="39">
        <f t="shared" si="65"/>
        <v>799.99</v>
      </c>
      <c r="S101" s="39"/>
      <c r="T101" s="39">
        <f>0</f>
        <v>0</v>
      </c>
      <c r="U101" s="39"/>
      <c r="V101" s="39">
        <f t="shared" si="66"/>
        <v>19.999749999999999</v>
      </c>
      <c r="W101" s="39"/>
      <c r="X101" s="39">
        <f t="shared" si="59"/>
        <v>19.999749999999999</v>
      </c>
      <c r="Y101" s="39"/>
      <c r="Z101" s="39">
        <f t="shared" si="60"/>
        <v>799.99</v>
      </c>
      <c r="AA101" s="39"/>
      <c r="AB101" s="39">
        <f>0</f>
        <v>0</v>
      </c>
      <c r="AC101" s="39"/>
      <c r="AE101" s="45">
        <v>9</v>
      </c>
      <c r="AF101" s="45"/>
      <c r="AG101" s="47">
        <f t="shared" si="67"/>
        <v>812.25844498246636</v>
      </c>
      <c r="AH101" s="47"/>
      <c r="AI101" s="47">
        <f t="shared" si="61"/>
        <v>0.50766152811402776</v>
      </c>
      <c r="AJ101" s="47"/>
      <c r="AK101" s="47">
        <f t="shared" si="68"/>
        <v>20.306461124561658</v>
      </c>
      <c r="AL101" s="47"/>
      <c r="AM101" s="47">
        <f t="shared" si="54"/>
        <v>20.814122652675685</v>
      </c>
      <c r="AN101" s="47"/>
      <c r="AO101" s="47">
        <f t="shared" si="62"/>
        <v>811.75078345435236</v>
      </c>
      <c r="AP101" s="47"/>
      <c r="AQ101" s="47">
        <f>0</f>
        <v>0</v>
      </c>
      <c r="AR101" s="47"/>
      <c r="AT101" s="54">
        <v>9</v>
      </c>
      <c r="AU101" s="54"/>
      <c r="AV101" s="56">
        <f t="shared" si="69"/>
        <v>723.07125161463603</v>
      </c>
      <c r="AW101" s="56"/>
      <c r="AX101" s="56">
        <f t="shared" si="63"/>
        <v>10.727653682033662</v>
      </c>
      <c r="AY101" s="56"/>
      <c r="AZ101" s="56">
        <f t="shared" si="70"/>
        <v>18.076781290365901</v>
      </c>
      <c r="BA101" s="56"/>
      <c r="BB101" s="56">
        <f t="shared" si="55"/>
        <v>28.804434972399562</v>
      </c>
      <c r="BC101" s="56"/>
      <c r="BD101" s="56">
        <f t="shared" si="64"/>
        <v>712.34359793260239</v>
      </c>
      <c r="BE101" s="56"/>
      <c r="BF101" s="56">
        <f>0</f>
        <v>0</v>
      </c>
      <c r="BG101" s="56"/>
    </row>
    <row r="102" spans="1:59" x14ac:dyDescent="0.25">
      <c r="A102" s="28">
        <v>10</v>
      </c>
      <c r="B102" s="28"/>
      <c r="C102" s="32">
        <f t="shared" si="56"/>
        <v>649.99187499999971</v>
      </c>
      <c r="D102" s="32"/>
      <c r="E102" s="32">
        <f t="shared" si="57"/>
        <v>16.666458333333335</v>
      </c>
      <c r="F102" s="32"/>
      <c r="G102" s="32">
        <f t="shared" si="58"/>
        <v>16.249796874999991</v>
      </c>
      <c r="H102" s="32"/>
      <c r="I102" s="32">
        <f t="shared" si="52"/>
        <v>32.916255208333325</v>
      </c>
      <c r="J102" s="32"/>
      <c r="K102" s="32">
        <f t="shared" si="53"/>
        <v>633.32541666666634</v>
      </c>
      <c r="L102" s="32"/>
      <c r="M102" s="32">
        <f>0</f>
        <v>0</v>
      </c>
      <c r="N102" s="32"/>
      <c r="P102" s="38">
        <v>10</v>
      </c>
      <c r="Q102" s="38"/>
      <c r="R102" s="40">
        <f t="shared" si="65"/>
        <v>799.99</v>
      </c>
      <c r="S102" s="40"/>
      <c r="T102" s="40">
        <f>0</f>
        <v>0</v>
      </c>
      <c r="U102" s="40"/>
      <c r="V102" s="40">
        <f t="shared" si="66"/>
        <v>19.999749999999999</v>
      </c>
      <c r="W102" s="40"/>
      <c r="X102" s="40">
        <f t="shared" si="59"/>
        <v>19.999749999999999</v>
      </c>
      <c r="Y102" s="40"/>
      <c r="Z102" s="40">
        <f t="shared" si="60"/>
        <v>799.99</v>
      </c>
      <c r="AA102" s="40"/>
      <c r="AB102" s="40">
        <f>0</f>
        <v>0</v>
      </c>
      <c r="AC102" s="40"/>
      <c r="AE102" s="46">
        <v>10</v>
      </c>
      <c r="AF102" s="46"/>
      <c r="AG102" s="48">
        <f t="shared" si="67"/>
        <v>811.75078345435236</v>
      </c>
      <c r="AH102" s="48"/>
      <c r="AI102" s="48">
        <f t="shared" si="61"/>
        <v>1.0407061326337725</v>
      </c>
      <c r="AJ102" s="48"/>
      <c r="AK102" s="48">
        <f t="shared" si="68"/>
        <v>20.293769586358806</v>
      </c>
      <c r="AL102" s="48"/>
      <c r="AM102" s="48">
        <f t="shared" si="54"/>
        <v>21.334475718992579</v>
      </c>
      <c r="AN102" s="48"/>
      <c r="AO102" s="48">
        <f t="shared" si="62"/>
        <v>810.71007732171859</v>
      </c>
      <c r="AP102" s="48"/>
      <c r="AQ102" s="48">
        <f>0</f>
        <v>0</v>
      </c>
      <c r="AR102" s="48"/>
      <c r="AT102" s="55">
        <v>10</v>
      </c>
      <c r="AU102" s="55"/>
      <c r="AV102" s="57">
        <f t="shared" si="69"/>
        <v>712.34359793260239</v>
      </c>
      <c r="AW102" s="57"/>
      <c r="AX102" s="57">
        <f t="shared" si="63"/>
        <v>10.995845024084502</v>
      </c>
      <c r="AY102" s="57"/>
      <c r="AZ102" s="57">
        <f t="shared" si="70"/>
        <v>17.80858994831506</v>
      </c>
      <c r="BA102" s="57"/>
      <c r="BB102" s="57">
        <f t="shared" si="55"/>
        <v>28.804434972399562</v>
      </c>
      <c r="BC102" s="57"/>
      <c r="BD102" s="57">
        <f t="shared" si="64"/>
        <v>701.34775290851792</v>
      </c>
      <c r="BE102" s="57"/>
      <c r="BF102" s="57">
        <f>0</f>
        <v>0</v>
      </c>
      <c r="BG102" s="57"/>
    </row>
    <row r="103" spans="1:59" x14ac:dyDescent="0.25">
      <c r="A103" s="27">
        <v>11</v>
      </c>
      <c r="B103" s="27"/>
      <c r="C103" s="31">
        <f t="shared" si="56"/>
        <v>633.32541666666634</v>
      </c>
      <c r="D103" s="31"/>
      <c r="E103" s="31">
        <f t="shared" si="57"/>
        <v>16.666458333333335</v>
      </c>
      <c r="F103" s="31"/>
      <c r="G103" s="31">
        <f t="shared" si="58"/>
        <v>15.833135416666657</v>
      </c>
      <c r="H103" s="31"/>
      <c r="I103" s="31">
        <f t="shared" si="52"/>
        <v>32.499593749999988</v>
      </c>
      <c r="J103" s="31"/>
      <c r="K103" s="31">
        <f t="shared" si="53"/>
        <v>616.65895833333298</v>
      </c>
      <c r="L103" s="31"/>
      <c r="M103" s="31">
        <f>0</f>
        <v>0</v>
      </c>
      <c r="N103" s="31"/>
      <c r="P103" s="37">
        <v>11</v>
      </c>
      <c r="Q103" s="37"/>
      <c r="R103" s="39">
        <f t="shared" si="65"/>
        <v>799.99</v>
      </c>
      <c r="S103" s="39"/>
      <c r="T103" s="39">
        <f>0</f>
        <v>0</v>
      </c>
      <c r="U103" s="39"/>
      <c r="V103" s="39">
        <f t="shared" si="66"/>
        <v>19.999749999999999</v>
      </c>
      <c r="W103" s="39"/>
      <c r="X103" s="39">
        <f t="shared" si="59"/>
        <v>19.999749999999999</v>
      </c>
      <c r="Y103" s="39"/>
      <c r="Z103" s="39">
        <f t="shared" si="60"/>
        <v>799.99</v>
      </c>
      <c r="AA103" s="39"/>
      <c r="AB103" s="39">
        <f>0</f>
        <v>0</v>
      </c>
      <c r="AC103" s="39"/>
      <c r="AE103" s="45">
        <v>11</v>
      </c>
      <c r="AF103" s="45"/>
      <c r="AG103" s="47">
        <f t="shared" si="67"/>
        <v>810.71007732171859</v>
      </c>
      <c r="AH103" s="47"/>
      <c r="AI103" s="47">
        <f t="shared" si="61"/>
        <v>1.6000856789244295</v>
      </c>
      <c r="AJ103" s="47"/>
      <c r="AK103" s="47">
        <f t="shared" si="68"/>
        <v>20.267751933042963</v>
      </c>
      <c r="AL103" s="47"/>
      <c r="AM103" s="47">
        <f t="shared" si="54"/>
        <v>21.867837611967392</v>
      </c>
      <c r="AN103" s="47"/>
      <c r="AO103" s="47">
        <f t="shared" si="62"/>
        <v>809.10999164279417</v>
      </c>
      <c r="AP103" s="47"/>
      <c r="AQ103" s="47">
        <f>0</f>
        <v>0</v>
      </c>
      <c r="AR103" s="47"/>
      <c r="AT103" s="54">
        <v>11</v>
      </c>
      <c r="AU103" s="54"/>
      <c r="AV103" s="56">
        <f t="shared" si="69"/>
        <v>701.34775290851792</v>
      </c>
      <c r="AW103" s="56"/>
      <c r="AX103" s="56">
        <f t="shared" si="63"/>
        <v>11.270741149686614</v>
      </c>
      <c r="AY103" s="56"/>
      <c r="AZ103" s="56">
        <f t="shared" si="70"/>
        <v>17.533693822712948</v>
      </c>
      <c r="BA103" s="56"/>
      <c r="BB103" s="56">
        <f t="shared" si="55"/>
        <v>28.804434972399562</v>
      </c>
      <c r="BC103" s="56"/>
      <c r="BD103" s="56">
        <f t="shared" si="64"/>
        <v>690.0770117588313</v>
      </c>
      <c r="BE103" s="56"/>
      <c r="BF103" s="56">
        <f>0</f>
        <v>0</v>
      </c>
      <c r="BG103" s="56"/>
    </row>
    <row r="104" spans="1:59" x14ac:dyDescent="0.25">
      <c r="A104" s="28">
        <v>12</v>
      </c>
      <c r="B104" s="28"/>
      <c r="C104" s="32">
        <f t="shared" si="56"/>
        <v>616.65895833333298</v>
      </c>
      <c r="D104" s="32"/>
      <c r="E104" s="32">
        <f t="shared" si="57"/>
        <v>16.666458333333335</v>
      </c>
      <c r="F104" s="32"/>
      <c r="G104" s="32">
        <f t="shared" si="58"/>
        <v>15.416473958333324</v>
      </c>
      <c r="H104" s="32"/>
      <c r="I104" s="32">
        <f t="shared" si="52"/>
        <v>32.082932291666658</v>
      </c>
      <c r="J104" s="32"/>
      <c r="K104" s="32">
        <f t="shared" si="53"/>
        <v>599.99249999999961</v>
      </c>
      <c r="L104" s="32"/>
      <c r="M104" s="32">
        <f>0</f>
        <v>0</v>
      </c>
      <c r="N104" s="32"/>
      <c r="P104" s="38">
        <v>12</v>
      </c>
      <c r="Q104" s="38"/>
      <c r="R104" s="40">
        <f t="shared" si="65"/>
        <v>799.99</v>
      </c>
      <c r="S104" s="40"/>
      <c r="T104" s="40">
        <f>0</f>
        <v>0</v>
      </c>
      <c r="U104" s="40"/>
      <c r="V104" s="40">
        <f t="shared" si="66"/>
        <v>19.999749999999999</v>
      </c>
      <c r="W104" s="40"/>
      <c r="X104" s="40">
        <f t="shared" si="59"/>
        <v>19.999749999999999</v>
      </c>
      <c r="Y104" s="40"/>
      <c r="Z104" s="40">
        <f t="shared" si="60"/>
        <v>799.99</v>
      </c>
      <c r="AA104" s="40"/>
      <c r="AB104" s="40">
        <f>0</f>
        <v>0</v>
      </c>
      <c r="AC104" s="40"/>
      <c r="AE104" s="46">
        <v>12</v>
      </c>
      <c r="AF104" s="46"/>
      <c r="AG104" s="48">
        <f t="shared" si="67"/>
        <v>809.10999164279417</v>
      </c>
      <c r="AH104" s="48"/>
      <c r="AI104" s="48">
        <f t="shared" si="61"/>
        <v>2.1867837611967218</v>
      </c>
      <c r="AJ104" s="48"/>
      <c r="AK104" s="48">
        <f t="shared" si="68"/>
        <v>20.227749791069854</v>
      </c>
      <c r="AL104" s="48"/>
      <c r="AM104" s="48">
        <f t="shared" si="54"/>
        <v>22.414533552266576</v>
      </c>
      <c r="AN104" s="48"/>
      <c r="AO104" s="48">
        <f t="shared" si="62"/>
        <v>806.92320788159748</v>
      </c>
      <c r="AP104" s="48"/>
      <c r="AQ104" s="48">
        <f>0</f>
        <v>0</v>
      </c>
      <c r="AR104" s="48"/>
      <c r="AT104" s="55">
        <v>12</v>
      </c>
      <c r="AU104" s="55"/>
      <c r="AV104" s="57">
        <f t="shared" si="69"/>
        <v>690.0770117588313</v>
      </c>
      <c r="AW104" s="57"/>
      <c r="AX104" s="57">
        <f t="shared" si="63"/>
        <v>11.55250967842878</v>
      </c>
      <c r="AY104" s="57"/>
      <c r="AZ104" s="57">
        <f t="shared" si="70"/>
        <v>17.251925293970782</v>
      </c>
      <c r="BA104" s="57"/>
      <c r="BB104" s="57">
        <f t="shared" si="55"/>
        <v>28.804434972399562</v>
      </c>
      <c r="BC104" s="57"/>
      <c r="BD104" s="57">
        <f t="shared" si="64"/>
        <v>678.5245020804025</v>
      </c>
      <c r="BE104" s="57"/>
      <c r="BF104" s="57">
        <f>0</f>
        <v>0</v>
      </c>
      <c r="BG104" s="57"/>
    </row>
    <row r="105" spans="1:59" x14ac:dyDescent="0.25">
      <c r="A105" s="27">
        <v>13</v>
      </c>
      <c r="B105" s="27"/>
      <c r="C105" s="31">
        <f t="shared" si="56"/>
        <v>599.99249999999961</v>
      </c>
      <c r="D105" s="31"/>
      <c r="E105" s="31">
        <f t="shared" si="57"/>
        <v>16.666458333333335</v>
      </c>
      <c r="F105" s="31"/>
      <c r="G105" s="31">
        <f t="shared" si="58"/>
        <v>14.999812499999988</v>
      </c>
      <c r="H105" s="31"/>
      <c r="I105" s="31">
        <f t="shared" si="52"/>
        <v>31.666270833333321</v>
      </c>
      <c r="J105" s="31"/>
      <c r="K105" s="31">
        <f t="shared" si="53"/>
        <v>583.32604166666624</v>
      </c>
      <c r="L105" s="31"/>
      <c r="M105" s="31">
        <f>0</f>
        <v>0</v>
      </c>
      <c r="N105" s="31"/>
      <c r="P105" s="37">
        <v>13</v>
      </c>
      <c r="Q105" s="37"/>
      <c r="R105" s="39">
        <f t="shared" si="65"/>
        <v>799.99</v>
      </c>
      <c r="S105" s="39"/>
      <c r="T105" s="39">
        <f>0</f>
        <v>0</v>
      </c>
      <c r="U105" s="39"/>
      <c r="V105" s="39">
        <f t="shared" si="66"/>
        <v>19.999749999999999</v>
      </c>
      <c r="W105" s="39"/>
      <c r="X105" s="39">
        <f t="shared" si="59"/>
        <v>19.999749999999999</v>
      </c>
      <c r="Y105" s="39"/>
      <c r="Z105" s="39">
        <f t="shared" si="60"/>
        <v>799.99</v>
      </c>
      <c r="AA105" s="39"/>
      <c r="AB105" s="39">
        <f>0</f>
        <v>0</v>
      </c>
      <c r="AC105" s="39"/>
      <c r="AE105" s="45">
        <v>13</v>
      </c>
      <c r="AF105" s="45"/>
      <c r="AG105" s="47">
        <f t="shared" si="67"/>
        <v>806.92320788159748</v>
      </c>
      <c r="AH105" s="47"/>
      <c r="AI105" s="47">
        <f t="shared" si="61"/>
        <v>2.8018166940333025</v>
      </c>
      <c r="AJ105" s="47"/>
      <c r="AK105" s="47">
        <f t="shared" si="68"/>
        <v>20.173080197039937</v>
      </c>
      <c r="AL105" s="47"/>
      <c r="AM105" s="47">
        <f t="shared" si="54"/>
        <v>22.974896891073239</v>
      </c>
      <c r="AN105" s="47"/>
      <c r="AO105" s="47">
        <f t="shared" si="62"/>
        <v>804.1213911875642</v>
      </c>
      <c r="AP105" s="47"/>
      <c r="AQ105" s="47">
        <f>0</f>
        <v>0</v>
      </c>
      <c r="AR105" s="47"/>
      <c r="AT105" s="54">
        <v>13</v>
      </c>
      <c r="AU105" s="54"/>
      <c r="AV105" s="56">
        <f t="shared" si="69"/>
        <v>678.5245020804025</v>
      </c>
      <c r="AW105" s="56"/>
      <c r="AX105" s="56">
        <f t="shared" si="63"/>
        <v>11.841322420389503</v>
      </c>
      <c r="AY105" s="56"/>
      <c r="AZ105" s="56">
        <f t="shared" si="70"/>
        <v>16.96311255201006</v>
      </c>
      <c r="BA105" s="56"/>
      <c r="BB105" s="56">
        <f t="shared" si="55"/>
        <v>28.804434972399562</v>
      </c>
      <c r="BC105" s="56"/>
      <c r="BD105" s="56">
        <f t="shared" si="64"/>
        <v>666.68317966001302</v>
      </c>
      <c r="BE105" s="56"/>
      <c r="BF105" s="56">
        <f>0</f>
        <v>0</v>
      </c>
      <c r="BG105" s="56"/>
    </row>
    <row r="106" spans="1:59" x14ac:dyDescent="0.25">
      <c r="A106" s="28">
        <v>14</v>
      </c>
      <c r="B106" s="28"/>
      <c r="C106" s="32">
        <f t="shared" si="56"/>
        <v>583.32604166666624</v>
      </c>
      <c r="D106" s="32"/>
      <c r="E106" s="32">
        <f t="shared" si="57"/>
        <v>16.666458333333335</v>
      </c>
      <c r="F106" s="32"/>
      <c r="G106" s="32">
        <f t="shared" si="58"/>
        <v>14.583151041666655</v>
      </c>
      <c r="H106" s="32"/>
      <c r="I106" s="32">
        <f t="shared" si="52"/>
        <v>31.249609374999991</v>
      </c>
      <c r="J106" s="32"/>
      <c r="K106" s="32">
        <f t="shared" si="53"/>
        <v>566.65958333333288</v>
      </c>
      <c r="L106" s="32"/>
      <c r="M106" s="32">
        <f>0</f>
        <v>0</v>
      </c>
      <c r="N106" s="32"/>
      <c r="P106" s="38">
        <v>14</v>
      </c>
      <c r="Q106" s="38"/>
      <c r="R106" s="40">
        <f t="shared" si="65"/>
        <v>799.99</v>
      </c>
      <c r="S106" s="40"/>
      <c r="T106" s="40">
        <f>0</f>
        <v>0</v>
      </c>
      <c r="U106" s="40"/>
      <c r="V106" s="40">
        <f t="shared" si="66"/>
        <v>19.999749999999999</v>
      </c>
      <c r="W106" s="40"/>
      <c r="X106" s="40">
        <f t="shared" si="59"/>
        <v>19.999749999999999</v>
      </c>
      <c r="Y106" s="40"/>
      <c r="Z106" s="40">
        <f t="shared" si="60"/>
        <v>799.99</v>
      </c>
      <c r="AA106" s="40"/>
      <c r="AB106" s="40">
        <f>0</f>
        <v>0</v>
      </c>
      <c r="AC106" s="40"/>
      <c r="AE106" s="46">
        <v>14</v>
      </c>
      <c r="AF106" s="46"/>
      <c r="AG106" s="48">
        <f t="shared" si="67"/>
        <v>804.1213911875642</v>
      </c>
      <c r="AH106" s="48"/>
      <c r="AI106" s="48">
        <f t="shared" si="61"/>
        <v>3.446234533660963</v>
      </c>
      <c r="AJ106" s="48"/>
      <c r="AK106" s="48">
        <f t="shared" si="68"/>
        <v>20.103034779689104</v>
      </c>
      <c r="AL106" s="48"/>
      <c r="AM106" s="48">
        <f t="shared" si="54"/>
        <v>23.549269313350067</v>
      </c>
      <c r="AN106" s="48"/>
      <c r="AO106" s="48">
        <f t="shared" si="62"/>
        <v>800.67515665390329</v>
      </c>
      <c r="AP106" s="48"/>
      <c r="AQ106" s="48">
        <f>0</f>
        <v>0</v>
      </c>
      <c r="AR106" s="48"/>
      <c r="AT106" s="55">
        <v>14</v>
      </c>
      <c r="AU106" s="55"/>
      <c r="AV106" s="57">
        <f t="shared" si="69"/>
        <v>666.68317966001302</v>
      </c>
      <c r="AW106" s="57"/>
      <c r="AX106" s="57">
        <f t="shared" si="63"/>
        <v>12.137355480899238</v>
      </c>
      <c r="AY106" s="57"/>
      <c r="AZ106" s="57">
        <f t="shared" si="70"/>
        <v>16.667079491500324</v>
      </c>
      <c r="BA106" s="57"/>
      <c r="BB106" s="57">
        <f t="shared" si="55"/>
        <v>28.804434972399562</v>
      </c>
      <c r="BC106" s="57"/>
      <c r="BD106" s="57">
        <f t="shared" si="64"/>
        <v>654.54582417911377</v>
      </c>
      <c r="BE106" s="57"/>
      <c r="BF106" s="57">
        <f>0</f>
        <v>0</v>
      </c>
      <c r="BG106" s="57"/>
    </row>
    <row r="107" spans="1:59" x14ac:dyDescent="0.25">
      <c r="A107" s="27">
        <v>15</v>
      </c>
      <c r="B107" s="27"/>
      <c r="C107" s="31">
        <f t="shared" si="56"/>
        <v>566.65958333333288</v>
      </c>
      <c r="D107" s="31"/>
      <c r="E107" s="31">
        <f t="shared" si="57"/>
        <v>16.666458333333335</v>
      </c>
      <c r="F107" s="31"/>
      <c r="G107" s="31">
        <f t="shared" si="58"/>
        <v>14.166489583333322</v>
      </c>
      <c r="H107" s="31"/>
      <c r="I107" s="31">
        <f t="shared" si="52"/>
        <v>30.832947916666654</v>
      </c>
      <c r="J107" s="31"/>
      <c r="K107" s="31">
        <f t="shared" si="53"/>
        <v>549.99312499999951</v>
      </c>
      <c r="L107" s="31"/>
      <c r="M107" s="31">
        <f>0</f>
        <v>0</v>
      </c>
      <c r="N107" s="31"/>
      <c r="P107" s="37">
        <v>15</v>
      </c>
      <c r="Q107" s="37"/>
      <c r="R107" s="39">
        <f t="shared" si="65"/>
        <v>799.99</v>
      </c>
      <c r="S107" s="39"/>
      <c r="T107" s="39">
        <f>0</f>
        <v>0</v>
      </c>
      <c r="U107" s="39"/>
      <c r="V107" s="39">
        <f t="shared" si="66"/>
        <v>19.999749999999999</v>
      </c>
      <c r="W107" s="39"/>
      <c r="X107" s="39">
        <f t="shared" si="59"/>
        <v>19.999749999999999</v>
      </c>
      <c r="Y107" s="39"/>
      <c r="Z107" s="39">
        <f t="shared" si="60"/>
        <v>799.99</v>
      </c>
      <c r="AA107" s="39"/>
      <c r="AB107" s="39">
        <f>0</f>
        <v>0</v>
      </c>
      <c r="AC107" s="39"/>
      <c r="AE107" s="45">
        <v>15</v>
      </c>
      <c r="AF107" s="45"/>
      <c r="AG107" s="47">
        <f t="shared" si="67"/>
        <v>800.67515665390329</v>
      </c>
      <c r="AH107" s="47"/>
      <c r="AI107" s="47">
        <f t="shared" si="61"/>
        <v>4.1211221298362446</v>
      </c>
      <c r="AJ107" s="47"/>
      <c r="AK107" s="47">
        <f t="shared" si="68"/>
        <v>20.016878916347579</v>
      </c>
      <c r="AL107" s="47"/>
      <c r="AM107" s="47">
        <f t="shared" si="54"/>
        <v>24.138001046183824</v>
      </c>
      <c r="AN107" s="47"/>
      <c r="AO107" s="47">
        <f t="shared" si="62"/>
        <v>796.55403452406699</v>
      </c>
      <c r="AP107" s="47"/>
      <c r="AQ107" s="47">
        <f>0</f>
        <v>0</v>
      </c>
      <c r="AR107" s="47"/>
      <c r="AT107" s="54">
        <v>15</v>
      </c>
      <c r="AU107" s="54"/>
      <c r="AV107" s="56">
        <f t="shared" si="69"/>
        <v>654.54582417911377</v>
      </c>
      <c r="AW107" s="56"/>
      <c r="AX107" s="56">
        <f t="shared" si="63"/>
        <v>12.44078936792172</v>
      </c>
      <c r="AY107" s="56"/>
      <c r="AZ107" s="56">
        <f t="shared" si="70"/>
        <v>16.363645604477842</v>
      </c>
      <c r="BA107" s="56"/>
      <c r="BB107" s="56">
        <f t="shared" si="55"/>
        <v>28.804434972399562</v>
      </c>
      <c r="BC107" s="56"/>
      <c r="BD107" s="56">
        <f t="shared" si="64"/>
        <v>642.10503481119201</v>
      </c>
      <c r="BE107" s="56"/>
      <c r="BF107" s="56">
        <f>0</f>
        <v>0</v>
      </c>
      <c r="BG107" s="56"/>
    </row>
    <row r="108" spans="1:59" x14ac:dyDescent="0.25">
      <c r="A108" s="28">
        <v>16</v>
      </c>
      <c r="B108" s="28"/>
      <c r="C108" s="32">
        <f t="shared" si="56"/>
        <v>549.99312499999951</v>
      </c>
      <c r="D108" s="32"/>
      <c r="E108" s="32">
        <f t="shared" si="57"/>
        <v>16.666458333333335</v>
      </c>
      <c r="F108" s="32"/>
      <c r="G108" s="32">
        <f t="shared" si="58"/>
        <v>13.749828124999986</v>
      </c>
      <c r="H108" s="32"/>
      <c r="I108" s="32">
        <f t="shared" si="52"/>
        <v>30.416286458333321</v>
      </c>
      <c r="J108" s="32"/>
      <c r="K108" s="32">
        <f t="shared" si="53"/>
        <v>533.32666666666614</v>
      </c>
      <c r="L108" s="32"/>
      <c r="M108" s="32">
        <f>0</f>
        <v>0</v>
      </c>
      <c r="N108" s="32"/>
      <c r="P108" s="38">
        <v>16</v>
      </c>
      <c r="Q108" s="38"/>
      <c r="R108" s="40">
        <f t="shared" si="65"/>
        <v>799.99</v>
      </c>
      <c r="S108" s="40"/>
      <c r="T108" s="40">
        <f>0</f>
        <v>0</v>
      </c>
      <c r="U108" s="40"/>
      <c r="V108" s="40">
        <f t="shared" si="66"/>
        <v>19.999749999999999</v>
      </c>
      <c r="W108" s="40"/>
      <c r="X108" s="40">
        <f t="shared" si="59"/>
        <v>19.999749999999999</v>
      </c>
      <c r="Y108" s="40"/>
      <c r="Z108" s="40">
        <f t="shared" si="60"/>
        <v>799.99</v>
      </c>
      <c r="AA108" s="40"/>
      <c r="AB108" s="40">
        <f>0</f>
        <v>0</v>
      </c>
      <c r="AC108" s="40"/>
      <c r="AE108" s="46">
        <v>16</v>
      </c>
      <c r="AF108" s="46"/>
      <c r="AG108" s="48">
        <f t="shared" si="67"/>
        <v>796.55403452406699</v>
      </c>
      <c r="AH108" s="48"/>
      <c r="AI108" s="48">
        <f t="shared" si="61"/>
        <v>4.8276002092367456</v>
      </c>
      <c r="AJ108" s="48"/>
      <c r="AK108" s="48">
        <f t="shared" si="68"/>
        <v>19.913850863101672</v>
      </c>
      <c r="AL108" s="48"/>
      <c r="AM108" s="48">
        <f t="shared" si="54"/>
        <v>24.741451072338418</v>
      </c>
      <c r="AN108" s="48"/>
      <c r="AO108" s="48">
        <f t="shared" si="62"/>
        <v>791.72643431483027</v>
      </c>
      <c r="AP108" s="48"/>
      <c r="AQ108" s="48">
        <f>0</f>
        <v>0</v>
      </c>
      <c r="AR108" s="48"/>
      <c r="AT108" s="55">
        <v>16</v>
      </c>
      <c r="AU108" s="55"/>
      <c r="AV108" s="57">
        <f t="shared" si="69"/>
        <v>642.10503481119201</v>
      </c>
      <c r="AW108" s="57"/>
      <c r="AX108" s="57">
        <f t="shared" si="63"/>
        <v>12.751809102119765</v>
      </c>
      <c r="AY108" s="57"/>
      <c r="AZ108" s="57">
        <f t="shared" si="70"/>
        <v>16.052625870279797</v>
      </c>
      <c r="BA108" s="57"/>
      <c r="BB108" s="57">
        <f t="shared" si="55"/>
        <v>28.804434972399562</v>
      </c>
      <c r="BC108" s="57"/>
      <c r="BD108" s="57">
        <f t="shared" si="64"/>
        <v>629.35322570907226</v>
      </c>
      <c r="BE108" s="57"/>
      <c r="BF108" s="57">
        <f>0</f>
        <v>0</v>
      </c>
      <c r="BG108" s="57"/>
    </row>
    <row r="109" spans="1:59" x14ac:dyDescent="0.25">
      <c r="A109" s="27">
        <v>17</v>
      </c>
      <c r="B109" s="27"/>
      <c r="C109" s="31">
        <f t="shared" si="56"/>
        <v>533.32666666666614</v>
      </c>
      <c r="D109" s="31"/>
      <c r="E109" s="31">
        <f t="shared" si="57"/>
        <v>16.666458333333335</v>
      </c>
      <c r="F109" s="31"/>
      <c r="G109" s="31">
        <f t="shared" si="58"/>
        <v>13.333166666666653</v>
      </c>
      <c r="H109" s="31"/>
      <c r="I109" s="31">
        <f t="shared" si="52"/>
        <v>29.999624999999988</v>
      </c>
      <c r="J109" s="31"/>
      <c r="K109" s="31">
        <f t="shared" si="53"/>
        <v>516.66020833333278</v>
      </c>
      <c r="L109" s="31"/>
      <c r="M109" s="31">
        <f>0</f>
        <v>0</v>
      </c>
      <c r="N109" s="31"/>
      <c r="P109" s="37">
        <v>17</v>
      </c>
      <c r="Q109" s="37"/>
      <c r="R109" s="39">
        <f t="shared" si="65"/>
        <v>799.99</v>
      </c>
      <c r="S109" s="39"/>
      <c r="T109" s="39">
        <f>0</f>
        <v>0</v>
      </c>
      <c r="U109" s="39"/>
      <c r="V109" s="39">
        <f t="shared" si="66"/>
        <v>19.999749999999999</v>
      </c>
      <c r="W109" s="39"/>
      <c r="X109" s="39">
        <f t="shared" si="59"/>
        <v>19.999749999999999</v>
      </c>
      <c r="Y109" s="39"/>
      <c r="Z109" s="39">
        <f t="shared" si="60"/>
        <v>799.99</v>
      </c>
      <c r="AA109" s="39"/>
      <c r="AB109" s="39">
        <f>0</f>
        <v>0</v>
      </c>
      <c r="AC109" s="39"/>
      <c r="AE109" s="45">
        <v>17</v>
      </c>
      <c r="AF109" s="45"/>
      <c r="AG109" s="47">
        <f t="shared" si="67"/>
        <v>791.72643431483027</v>
      </c>
      <c r="AH109" s="47"/>
      <c r="AI109" s="47">
        <f t="shared" si="61"/>
        <v>5.5668264912761174</v>
      </c>
      <c r="AJ109" s="47"/>
      <c r="AK109" s="47">
        <f t="shared" si="68"/>
        <v>19.793160857870756</v>
      </c>
      <c r="AL109" s="47"/>
      <c r="AM109" s="47">
        <f t="shared" si="54"/>
        <v>25.359987349146873</v>
      </c>
      <c r="AN109" s="47"/>
      <c r="AO109" s="47">
        <f t="shared" si="62"/>
        <v>786.1596078235541</v>
      </c>
      <c r="AP109" s="47"/>
      <c r="AQ109" s="47">
        <f>0</f>
        <v>0</v>
      </c>
      <c r="AR109" s="47"/>
      <c r="AT109" s="54">
        <v>17</v>
      </c>
      <c r="AU109" s="54"/>
      <c r="AV109" s="56">
        <f t="shared" si="69"/>
        <v>629.35322570907226</v>
      </c>
      <c r="AW109" s="56"/>
      <c r="AX109" s="56">
        <f t="shared" si="63"/>
        <v>13.070604329672758</v>
      </c>
      <c r="AY109" s="56"/>
      <c r="AZ109" s="56">
        <f t="shared" si="70"/>
        <v>15.733830642726804</v>
      </c>
      <c r="BA109" s="56"/>
      <c r="BB109" s="56">
        <f t="shared" si="55"/>
        <v>28.804434972399562</v>
      </c>
      <c r="BC109" s="56"/>
      <c r="BD109" s="56">
        <f t="shared" si="64"/>
        <v>616.28262137939953</v>
      </c>
      <c r="BE109" s="56"/>
      <c r="BF109" s="56">
        <f>0</f>
        <v>0</v>
      </c>
      <c r="BG109" s="56"/>
    </row>
    <row r="110" spans="1:59" x14ac:dyDescent="0.25">
      <c r="A110" s="28">
        <v>18</v>
      </c>
      <c r="B110" s="28"/>
      <c r="C110" s="32">
        <f t="shared" si="56"/>
        <v>516.66020833333278</v>
      </c>
      <c r="D110" s="32"/>
      <c r="E110" s="32">
        <f t="shared" si="57"/>
        <v>16.666458333333335</v>
      </c>
      <c r="F110" s="32"/>
      <c r="G110" s="32">
        <f t="shared" si="58"/>
        <v>12.916505208333318</v>
      </c>
      <c r="H110" s="32"/>
      <c r="I110" s="32">
        <f t="shared" si="52"/>
        <v>29.582963541666651</v>
      </c>
      <c r="J110" s="32"/>
      <c r="K110" s="32">
        <f t="shared" si="53"/>
        <v>499.99374999999947</v>
      </c>
      <c r="L110" s="32"/>
      <c r="M110" s="32">
        <f>0</f>
        <v>0</v>
      </c>
      <c r="N110" s="32"/>
      <c r="P110" s="38">
        <v>18</v>
      </c>
      <c r="Q110" s="38"/>
      <c r="R110" s="40">
        <f t="shared" si="65"/>
        <v>799.99</v>
      </c>
      <c r="S110" s="40"/>
      <c r="T110" s="40">
        <f>0</f>
        <v>0</v>
      </c>
      <c r="U110" s="40"/>
      <c r="V110" s="40">
        <f t="shared" si="66"/>
        <v>19.999749999999999</v>
      </c>
      <c r="W110" s="40"/>
      <c r="X110" s="40">
        <f t="shared" si="59"/>
        <v>19.999749999999999</v>
      </c>
      <c r="Y110" s="40"/>
      <c r="Z110" s="40">
        <f t="shared" si="60"/>
        <v>799.99</v>
      </c>
      <c r="AA110" s="40"/>
      <c r="AB110" s="40">
        <f>0</f>
        <v>0</v>
      </c>
      <c r="AC110" s="40"/>
      <c r="AE110" s="46">
        <v>18</v>
      </c>
      <c r="AF110" s="46"/>
      <c r="AG110" s="48">
        <f t="shared" si="67"/>
        <v>786.1596078235541</v>
      </c>
      <c r="AH110" s="48"/>
      <c r="AI110" s="48">
        <f t="shared" si="61"/>
        <v>6.3399968372866979</v>
      </c>
      <c r="AJ110" s="48"/>
      <c r="AK110" s="48">
        <f t="shared" si="68"/>
        <v>19.65399019558885</v>
      </c>
      <c r="AL110" s="48"/>
      <c r="AM110" s="48">
        <f t="shared" si="54"/>
        <v>25.993987032875548</v>
      </c>
      <c r="AN110" s="48"/>
      <c r="AO110" s="48">
        <f t="shared" si="62"/>
        <v>779.81961098626743</v>
      </c>
      <c r="AP110" s="48"/>
      <c r="AQ110" s="48">
        <f>0</f>
        <v>0</v>
      </c>
      <c r="AR110" s="48"/>
      <c r="AT110" s="55">
        <v>18</v>
      </c>
      <c r="AU110" s="55"/>
      <c r="AV110" s="57">
        <f t="shared" si="69"/>
        <v>616.28262137939953</v>
      </c>
      <c r="AW110" s="57"/>
      <c r="AX110" s="57">
        <f t="shared" si="63"/>
        <v>13.397369437914575</v>
      </c>
      <c r="AY110" s="57"/>
      <c r="AZ110" s="57">
        <f t="shared" si="70"/>
        <v>15.407065534484987</v>
      </c>
      <c r="BA110" s="57"/>
      <c r="BB110" s="57">
        <f t="shared" si="55"/>
        <v>28.804434972399562</v>
      </c>
      <c r="BC110" s="57"/>
      <c r="BD110" s="57">
        <f t="shared" si="64"/>
        <v>602.88525194148497</v>
      </c>
      <c r="BE110" s="57"/>
      <c r="BF110" s="57">
        <f>0</f>
        <v>0</v>
      </c>
      <c r="BG110" s="57"/>
    </row>
    <row r="111" spans="1:59" x14ac:dyDescent="0.25">
      <c r="A111" s="27">
        <v>19</v>
      </c>
      <c r="B111" s="27"/>
      <c r="C111" s="31">
        <f t="shared" si="56"/>
        <v>499.99374999999947</v>
      </c>
      <c r="D111" s="31"/>
      <c r="E111" s="31">
        <f t="shared" si="57"/>
        <v>16.666458333333335</v>
      </c>
      <c r="F111" s="31"/>
      <c r="G111" s="31">
        <f t="shared" si="58"/>
        <v>12.499843749999986</v>
      </c>
      <c r="H111" s="31"/>
      <c r="I111" s="31">
        <f t="shared" si="52"/>
        <v>29.166302083333321</v>
      </c>
      <c r="J111" s="31"/>
      <c r="K111" s="31">
        <f t="shared" si="53"/>
        <v>483.32729166666616</v>
      </c>
      <c r="L111" s="31"/>
      <c r="M111" s="31">
        <f>0</f>
        <v>0</v>
      </c>
      <c r="N111" s="31"/>
      <c r="P111" s="37">
        <v>19</v>
      </c>
      <c r="Q111" s="37"/>
      <c r="R111" s="39">
        <f t="shared" si="65"/>
        <v>799.99</v>
      </c>
      <c r="S111" s="39"/>
      <c r="T111" s="39">
        <f>0</f>
        <v>0</v>
      </c>
      <c r="U111" s="39"/>
      <c r="V111" s="39">
        <f t="shared" si="66"/>
        <v>19.999749999999999</v>
      </c>
      <c r="W111" s="39"/>
      <c r="X111" s="39">
        <f t="shared" si="59"/>
        <v>19.999749999999999</v>
      </c>
      <c r="Y111" s="39"/>
      <c r="Z111" s="39">
        <f t="shared" si="60"/>
        <v>799.99</v>
      </c>
      <c r="AA111" s="39"/>
      <c r="AB111" s="39">
        <f>0</f>
        <v>0</v>
      </c>
      <c r="AC111" s="39"/>
      <c r="AE111" s="45">
        <v>19</v>
      </c>
      <c r="AF111" s="45"/>
      <c r="AG111" s="47">
        <f t="shared" si="67"/>
        <v>779.81961098626743</v>
      </c>
      <c r="AH111" s="47"/>
      <c r="AI111" s="47">
        <f t="shared" si="61"/>
        <v>7.1483464340407501</v>
      </c>
      <c r="AJ111" s="47"/>
      <c r="AK111" s="47">
        <f t="shared" si="68"/>
        <v>19.495490274656685</v>
      </c>
      <c r="AL111" s="47"/>
      <c r="AM111" s="47">
        <f t="shared" si="54"/>
        <v>26.643836708697435</v>
      </c>
      <c r="AN111" s="47"/>
      <c r="AO111" s="47">
        <f t="shared" si="62"/>
        <v>772.67126455222672</v>
      </c>
      <c r="AP111" s="47"/>
      <c r="AQ111" s="47">
        <f>0</f>
        <v>0</v>
      </c>
      <c r="AR111" s="47"/>
      <c r="AT111" s="54">
        <v>19</v>
      </c>
      <c r="AU111" s="54"/>
      <c r="AV111" s="56">
        <f t="shared" si="69"/>
        <v>602.88525194148497</v>
      </c>
      <c r="AW111" s="56"/>
      <c r="AX111" s="56">
        <f t="shared" si="63"/>
        <v>13.73230367386244</v>
      </c>
      <c r="AY111" s="56"/>
      <c r="AZ111" s="56">
        <f t="shared" si="70"/>
        <v>15.072131298537123</v>
      </c>
      <c r="BA111" s="56"/>
      <c r="BB111" s="56">
        <f t="shared" si="55"/>
        <v>28.804434972399562</v>
      </c>
      <c r="BC111" s="56"/>
      <c r="BD111" s="56">
        <f t="shared" si="64"/>
        <v>589.15294826762249</v>
      </c>
      <c r="BE111" s="56"/>
      <c r="BF111" s="56">
        <f>0</f>
        <v>0</v>
      </c>
      <c r="BG111" s="56"/>
    </row>
    <row r="112" spans="1:59" x14ac:dyDescent="0.25">
      <c r="A112" s="28">
        <v>20</v>
      </c>
      <c r="B112" s="28"/>
      <c r="C112" s="32">
        <f t="shared" si="56"/>
        <v>483.32729166666616</v>
      </c>
      <c r="D112" s="32"/>
      <c r="E112" s="32">
        <f t="shared" si="57"/>
        <v>16.666458333333335</v>
      </c>
      <c r="F112" s="32"/>
      <c r="G112" s="32">
        <f t="shared" si="58"/>
        <v>12.083182291666652</v>
      </c>
      <c r="H112" s="32"/>
      <c r="I112" s="32">
        <f t="shared" si="52"/>
        <v>28.749640624999987</v>
      </c>
      <c r="J112" s="32"/>
      <c r="K112" s="32">
        <f t="shared" si="53"/>
        <v>466.66083333333285</v>
      </c>
      <c r="L112" s="32"/>
      <c r="M112" s="32">
        <f>0</f>
        <v>0</v>
      </c>
      <c r="N112" s="32"/>
      <c r="P112" s="38">
        <v>20</v>
      </c>
      <c r="Q112" s="38"/>
      <c r="R112" s="40">
        <f t="shared" si="65"/>
        <v>799.99</v>
      </c>
      <c r="S112" s="40"/>
      <c r="T112" s="40">
        <f>0</f>
        <v>0</v>
      </c>
      <c r="U112" s="40"/>
      <c r="V112" s="40">
        <f t="shared" si="66"/>
        <v>19.999749999999999</v>
      </c>
      <c r="W112" s="40"/>
      <c r="X112" s="40">
        <f t="shared" si="59"/>
        <v>19.999749999999999</v>
      </c>
      <c r="Y112" s="40"/>
      <c r="Z112" s="40">
        <f t="shared" si="60"/>
        <v>799.99</v>
      </c>
      <c r="AA112" s="40"/>
      <c r="AB112" s="40">
        <f>0</f>
        <v>0</v>
      </c>
      <c r="AC112" s="40"/>
      <c r="AE112" s="46">
        <v>20</v>
      </c>
      <c r="AF112" s="46"/>
      <c r="AG112" s="48">
        <f t="shared" si="67"/>
        <v>772.67126455222672</v>
      </c>
      <c r="AH112" s="48"/>
      <c r="AI112" s="48">
        <f t="shared" si="61"/>
        <v>7.9931510126092</v>
      </c>
      <c r="AJ112" s="48"/>
      <c r="AK112" s="48">
        <f t="shared" si="68"/>
        <v>19.316781613805666</v>
      </c>
      <c r="AL112" s="48"/>
      <c r="AM112" s="48">
        <f t="shared" si="54"/>
        <v>27.309932626414867</v>
      </c>
      <c r="AN112" s="48"/>
      <c r="AO112" s="48">
        <f t="shared" si="62"/>
        <v>764.67811353961747</v>
      </c>
      <c r="AP112" s="48"/>
      <c r="AQ112" s="48">
        <f>0</f>
        <v>0</v>
      </c>
      <c r="AR112" s="48"/>
      <c r="AT112" s="55">
        <v>20</v>
      </c>
      <c r="AU112" s="55"/>
      <c r="AV112" s="57">
        <f t="shared" si="69"/>
        <v>589.15294826762249</v>
      </c>
      <c r="AW112" s="57"/>
      <c r="AX112" s="57">
        <f t="shared" si="63"/>
        <v>14.075611265709002</v>
      </c>
      <c r="AY112" s="57"/>
      <c r="AZ112" s="57">
        <f t="shared" si="70"/>
        <v>14.728823706690561</v>
      </c>
      <c r="BA112" s="57"/>
      <c r="BB112" s="57">
        <f t="shared" si="55"/>
        <v>28.804434972399562</v>
      </c>
      <c r="BC112" s="57"/>
      <c r="BD112" s="57">
        <f t="shared" si="64"/>
        <v>575.07733700191352</v>
      </c>
      <c r="BE112" s="57"/>
      <c r="BF112" s="57">
        <f>0</f>
        <v>0</v>
      </c>
      <c r="BG112" s="57"/>
    </row>
    <row r="113" spans="1:59" x14ac:dyDescent="0.25">
      <c r="A113" s="27">
        <v>21</v>
      </c>
      <c r="B113" s="27"/>
      <c r="C113" s="31">
        <f t="shared" si="56"/>
        <v>466.66083333333285</v>
      </c>
      <c r="D113" s="31"/>
      <c r="E113" s="31">
        <f t="shared" si="57"/>
        <v>16.666458333333335</v>
      </c>
      <c r="F113" s="31"/>
      <c r="G113" s="31">
        <f t="shared" si="58"/>
        <v>11.666520833333321</v>
      </c>
      <c r="H113" s="31"/>
      <c r="I113" s="31">
        <f t="shared" si="52"/>
        <v>28.332979166666654</v>
      </c>
      <c r="J113" s="31"/>
      <c r="K113" s="31">
        <f t="shared" si="53"/>
        <v>449.99437499999954</v>
      </c>
      <c r="L113" s="31"/>
      <c r="M113" s="31">
        <f>0</f>
        <v>0</v>
      </c>
      <c r="N113" s="31"/>
      <c r="P113" s="37">
        <v>21</v>
      </c>
      <c r="Q113" s="37"/>
      <c r="R113" s="39">
        <f t="shared" si="65"/>
        <v>799.99</v>
      </c>
      <c r="S113" s="39"/>
      <c r="T113" s="39">
        <f>0</f>
        <v>0</v>
      </c>
      <c r="U113" s="39"/>
      <c r="V113" s="39">
        <f t="shared" si="66"/>
        <v>19.999749999999999</v>
      </c>
      <c r="W113" s="39"/>
      <c r="X113" s="39">
        <f t="shared" si="59"/>
        <v>19.999749999999999</v>
      </c>
      <c r="Y113" s="39"/>
      <c r="Z113" s="39">
        <f t="shared" si="60"/>
        <v>799.99</v>
      </c>
      <c r="AA113" s="39"/>
      <c r="AB113" s="39">
        <f>0</f>
        <v>0</v>
      </c>
      <c r="AC113" s="39"/>
      <c r="AE113" s="45">
        <v>21</v>
      </c>
      <c r="AF113" s="45"/>
      <c r="AG113" s="47">
        <f t="shared" si="67"/>
        <v>764.67811353961747</v>
      </c>
      <c r="AH113" s="47"/>
      <c r="AI113" s="47">
        <f t="shared" si="61"/>
        <v>8.8757281035848017</v>
      </c>
      <c r="AJ113" s="47"/>
      <c r="AK113" s="47">
        <f t="shared" si="68"/>
        <v>19.116952838490434</v>
      </c>
      <c r="AL113" s="47"/>
      <c r="AM113" s="47">
        <f t="shared" si="54"/>
        <v>27.992680942075236</v>
      </c>
      <c r="AN113" s="47"/>
      <c r="AO113" s="47">
        <f t="shared" si="62"/>
        <v>755.80238543603264</v>
      </c>
      <c r="AP113" s="47"/>
      <c r="AQ113" s="47">
        <f>0</f>
        <v>0</v>
      </c>
      <c r="AR113" s="47"/>
      <c r="AT113" s="54">
        <v>21</v>
      </c>
      <c r="AU113" s="54"/>
      <c r="AV113" s="56">
        <f t="shared" si="69"/>
        <v>575.07733700191352</v>
      </c>
      <c r="AW113" s="56"/>
      <c r="AX113" s="56">
        <f t="shared" si="63"/>
        <v>14.427501547351726</v>
      </c>
      <c r="AY113" s="56"/>
      <c r="AZ113" s="56">
        <f t="shared" si="70"/>
        <v>14.376933425047836</v>
      </c>
      <c r="BA113" s="56"/>
      <c r="BB113" s="56">
        <f t="shared" si="55"/>
        <v>28.804434972399562</v>
      </c>
      <c r="BC113" s="56"/>
      <c r="BD113" s="56">
        <f t="shared" si="64"/>
        <v>560.64983545456175</v>
      </c>
      <c r="BE113" s="56"/>
      <c r="BF113" s="56">
        <f>0</f>
        <v>0</v>
      </c>
      <c r="BG113" s="56"/>
    </row>
    <row r="114" spans="1:59" x14ac:dyDescent="0.25">
      <c r="A114" s="28">
        <v>22</v>
      </c>
      <c r="B114" s="28"/>
      <c r="C114" s="32">
        <f t="shared" si="56"/>
        <v>449.99437499999954</v>
      </c>
      <c r="D114" s="32"/>
      <c r="E114" s="32">
        <f t="shared" si="57"/>
        <v>16.666458333333335</v>
      </c>
      <c r="F114" s="32"/>
      <c r="G114" s="32">
        <f t="shared" si="58"/>
        <v>11.249859374999987</v>
      </c>
      <c r="H114" s="32"/>
      <c r="I114" s="32">
        <f t="shared" si="52"/>
        <v>27.916317708333324</v>
      </c>
      <c r="J114" s="32"/>
      <c r="K114" s="32">
        <f t="shared" si="53"/>
        <v>433.32791666666623</v>
      </c>
      <c r="L114" s="32"/>
      <c r="M114" s="32">
        <f>0</f>
        <v>0</v>
      </c>
      <c r="N114" s="32"/>
      <c r="P114" s="38">
        <v>22</v>
      </c>
      <c r="Q114" s="38"/>
      <c r="R114" s="40">
        <f t="shared" si="65"/>
        <v>799.99</v>
      </c>
      <c r="S114" s="40"/>
      <c r="T114" s="40">
        <f>0</f>
        <v>0</v>
      </c>
      <c r="U114" s="40"/>
      <c r="V114" s="40">
        <f t="shared" si="66"/>
        <v>19.999749999999999</v>
      </c>
      <c r="W114" s="40"/>
      <c r="X114" s="40">
        <f t="shared" si="59"/>
        <v>19.999749999999999</v>
      </c>
      <c r="Y114" s="40"/>
      <c r="Z114" s="40">
        <f t="shared" si="60"/>
        <v>799.99</v>
      </c>
      <c r="AA114" s="40"/>
      <c r="AB114" s="40">
        <f>0</f>
        <v>0</v>
      </c>
      <c r="AC114" s="40"/>
      <c r="AE114" s="46">
        <v>22</v>
      </c>
      <c r="AF114" s="46"/>
      <c r="AG114" s="48">
        <f t="shared" si="67"/>
        <v>755.80238543603264</v>
      </c>
      <c r="AH114" s="48"/>
      <c r="AI114" s="48">
        <f t="shared" si="61"/>
        <v>9.797438329726301</v>
      </c>
      <c r="AJ114" s="48"/>
      <c r="AK114" s="48">
        <f t="shared" si="68"/>
        <v>18.895059635900814</v>
      </c>
      <c r="AL114" s="48"/>
      <c r="AM114" s="48">
        <f t="shared" si="54"/>
        <v>28.692497965627116</v>
      </c>
      <c r="AN114" s="48"/>
      <c r="AO114" s="48">
        <f t="shared" si="62"/>
        <v>746.0049471063063</v>
      </c>
      <c r="AP114" s="48"/>
      <c r="AQ114" s="48">
        <f>0</f>
        <v>0</v>
      </c>
      <c r="AR114" s="48"/>
      <c r="AT114" s="55">
        <v>22</v>
      </c>
      <c r="AU114" s="55"/>
      <c r="AV114" s="57">
        <f t="shared" si="69"/>
        <v>560.64983545456175</v>
      </c>
      <c r="AW114" s="57"/>
      <c r="AX114" s="57">
        <f t="shared" si="63"/>
        <v>14.788189086035519</v>
      </c>
      <c r="AY114" s="57"/>
      <c r="AZ114" s="57">
        <f t="shared" si="70"/>
        <v>14.016245886364043</v>
      </c>
      <c r="BA114" s="57"/>
      <c r="BB114" s="57">
        <f t="shared" si="55"/>
        <v>28.804434972399562</v>
      </c>
      <c r="BC114" s="57"/>
      <c r="BD114" s="57">
        <f t="shared" si="64"/>
        <v>545.86164636852618</v>
      </c>
      <c r="BE114" s="57"/>
      <c r="BF114" s="57">
        <f>0</f>
        <v>0</v>
      </c>
      <c r="BG114" s="57"/>
    </row>
    <row r="115" spans="1:59" x14ac:dyDescent="0.25">
      <c r="A115" s="27">
        <v>23</v>
      </c>
      <c r="B115" s="27"/>
      <c r="C115" s="31">
        <f t="shared" si="56"/>
        <v>433.32791666666623</v>
      </c>
      <c r="D115" s="31"/>
      <c r="E115" s="31">
        <f t="shared" si="57"/>
        <v>16.666458333333335</v>
      </c>
      <c r="F115" s="31"/>
      <c r="G115" s="31">
        <f t="shared" si="58"/>
        <v>10.833197916666654</v>
      </c>
      <c r="H115" s="31"/>
      <c r="I115" s="31">
        <f t="shared" si="52"/>
        <v>27.499656249999987</v>
      </c>
      <c r="J115" s="31"/>
      <c r="K115" s="31">
        <f t="shared" si="53"/>
        <v>416.66145833333292</v>
      </c>
      <c r="L115" s="31"/>
      <c r="M115" s="31">
        <f>0</f>
        <v>0</v>
      </c>
      <c r="N115" s="31"/>
      <c r="P115" s="37">
        <v>23</v>
      </c>
      <c r="Q115" s="37"/>
      <c r="R115" s="39">
        <f t="shared" si="65"/>
        <v>799.99</v>
      </c>
      <c r="S115" s="39"/>
      <c r="T115" s="39">
        <f>0</f>
        <v>0</v>
      </c>
      <c r="U115" s="39"/>
      <c r="V115" s="39">
        <f t="shared" si="66"/>
        <v>19.999749999999999</v>
      </c>
      <c r="W115" s="39"/>
      <c r="X115" s="39">
        <f t="shared" si="59"/>
        <v>19.999749999999999</v>
      </c>
      <c r="Y115" s="39"/>
      <c r="Z115" s="39">
        <f t="shared" si="60"/>
        <v>799.99</v>
      </c>
      <c r="AA115" s="39"/>
      <c r="AB115" s="39">
        <f>0</f>
        <v>0</v>
      </c>
      <c r="AC115" s="39"/>
      <c r="AE115" s="45">
        <v>23</v>
      </c>
      <c r="AF115" s="45"/>
      <c r="AG115" s="47">
        <f t="shared" si="67"/>
        <v>746.0049471063063</v>
      </c>
      <c r="AH115" s="47"/>
      <c r="AI115" s="47">
        <f t="shared" si="61"/>
        <v>10.759686737110137</v>
      </c>
      <c r="AJ115" s="47"/>
      <c r="AK115" s="47">
        <f t="shared" si="68"/>
        <v>18.650123677657657</v>
      </c>
      <c r="AL115" s="47"/>
      <c r="AM115" s="47">
        <f t="shared" si="54"/>
        <v>29.409810414767794</v>
      </c>
      <c r="AN115" s="47"/>
      <c r="AO115" s="47">
        <f t="shared" si="62"/>
        <v>735.24526036919622</v>
      </c>
      <c r="AP115" s="47"/>
      <c r="AQ115" s="47">
        <f>0</f>
        <v>0</v>
      </c>
      <c r="AR115" s="47"/>
      <c r="AT115" s="54">
        <v>23</v>
      </c>
      <c r="AU115" s="54"/>
      <c r="AV115" s="56">
        <f t="shared" si="69"/>
        <v>545.86164636852618</v>
      </c>
      <c r="AW115" s="56"/>
      <c r="AX115" s="56">
        <f t="shared" si="63"/>
        <v>15.157893813186408</v>
      </c>
      <c r="AY115" s="56"/>
      <c r="AZ115" s="56">
        <f t="shared" si="70"/>
        <v>13.646541159213154</v>
      </c>
      <c r="BA115" s="56"/>
      <c r="BB115" s="56">
        <f t="shared" si="55"/>
        <v>28.804434972399562</v>
      </c>
      <c r="BC115" s="56"/>
      <c r="BD115" s="56">
        <f t="shared" si="64"/>
        <v>530.70375255533975</v>
      </c>
      <c r="BE115" s="56"/>
      <c r="BF115" s="56">
        <f>0</f>
        <v>0</v>
      </c>
      <c r="BG115" s="56"/>
    </row>
    <row r="116" spans="1:59" x14ac:dyDescent="0.25">
      <c r="A116" s="28">
        <v>24</v>
      </c>
      <c r="B116" s="28"/>
      <c r="C116" s="32">
        <f t="shared" si="56"/>
        <v>416.66145833333292</v>
      </c>
      <c r="D116" s="32"/>
      <c r="E116" s="32">
        <f t="shared" si="57"/>
        <v>16.666458333333335</v>
      </c>
      <c r="F116" s="32"/>
      <c r="G116" s="32">
        <f t="shared" si="58"/>
        <v>10.416536458333322</v>
      </c>
      <c r="H116" s="32"/>
      <c r="I116" s="32">
        <f t="shared" si="52"/>
        <v>27.082994791666657</v>
      </c>
      <c r="J116" s="32"/>
      <c r="K116" s="32">
        <f t="shared" si="53"/>
        <v>399.99499999999961</v>
      </c>
      <c r="L116" s="32"/>
      <c r="M116" s="32">
        <f>0</f>
        <v>0</v>
      </c>
      <c r="N116" s="32"/>
      <c r="P116" s="38">
        <v>24</v>
      </c>
      <c r="Q116" s="38"/>
      <c r="R116" s="40">
        <f t="shared" si="65"/>
        <v>799.99</v>
      </c>
      <c r="S116" s="40"/>
      <c r="T116" s="40">
        <f>0</f>
        <v>0</v>
      </c>
      <c r="U116" s="40"/>
      <c r="V116" s="40">
        <f t="shared" si="66"/>
        <v>19.999749999999999</v>
      </c>
      <c r="W116" s="40"/>
      <c r="X116" s="40">
        <f t="shared" si="59"/>
        <v>19.999749999999999</v>
      </c>
      <c r="Y116" s="40"/>
      <c r="Z116" s="40">
        <f t="shared" si="60"/>
        <v>799.99</v>
      </c>
      <c r="AA116" s="40"/>
      <c r="AB116" s="40">
        <f>0</f>
        <v>0</v>
      </c>
      <c r="AC116" s="40"/>
      <c r="AE116" s="46">
        <v>24</v>
      </c>
      <c r="AF116" s="46"/>
      <c r="AG116" s="48">
        <f t="shared" si="67"/>
        <v>735.24526036919622</v>
      </c>
      <c r="AH116" s="48"/>
      <c r="AI116" s="48">
        <f t="shared" si="61"/>
        <v>11.763924165907085</v>
      </c>
      <c r="AJ116" s="48"/>
      <c r="AK116" s="48">
        <f t="shared" si="68"/>
        <v>18.381131509229903</v>
      </c>
      <c r="AL116" s="48"/>
      <c r="AM116" s="48">
        <f t="shared" si="54"/>
        <v>30.145055675136987</v>
      </c>
      <c r="AN116" s="48"/>
      <c r="AO116" s="48">
        <f t="shared" si="62"/>
        <v>723.48133620328917</v>
      </c>
      <c r="AP116" s="48"/>
      <c r="AQ116" s="48">
        <f>0</f>
        <v>0</v>
      </c>
      <c r="AR116" s="48"/>
      <c r="AT116" s="55">
        <v>24</v>
      </c>
      <c r="AU116" s="55"/>
      <c r="AV116" s="57">
        <f t="shared" si="69"/>
        <v>530.70375255533975</v>
      </c>
      <c r="AW116" s="57"/>
      <c r="AX116" s="57">
        <f t="shared" si="63"/>
        <v>15.53684115851607</v>
      </c>
      <c r="AY116" s="57"/>
      <c r="AZ116" s="57">
        <f t="shared" si="70"/>
        <v>13.267593813883492</v>
      </c>
      <c r="BA116" s="57"/>
      <c r="BB116" s="57">
        <f t="shared" si="55"/>
        <v>28.804434972399562</v>
      </c>
      <c r="BC116" s="57"/>
      <c r="BD116" s="57">
        <f t="shared" si="64"/>
        <v>515.16691139682371</v>
      </c>
      <c r="BE116" s="57"/>
      <c r="BF116" s="57">
        <f>0</f>
        <v>0</v>
      </c>
      <c r="BG116" s="57"/>
    </row>
    <row r="117" spans="1:59" x14ac:dyDescent="0.25">
      <c r="A117" s="27">
        <v>25</v>
      </c>
      <c r="B117" s="27"/>
      <c r="C117" s="31">
        <f t="shared" si="56"/>
        <v>399.99499999999961</v>
      </c>
      <c r="D117" s="31"/>
      <c r="E117" s="31">
        <f t="shared" si="57"/>
        <v>16.666458333333335</v>
      </c>
      <c r="F117" s="31"/>
      <c r="G117" s="31">
        <f t="shared" si="58"/>
        <v>9.9998749999999887</v>
      </c>
      <c r="H117" s="31"/>
      <c r="I117" s="31">
        <f t="shared" si="52"/>
        <v>26.666333333333323</v>
      </c>
      <c r="J117" s="31"/>
      <c r="K117" s="31">
        <f t="shared" si="53"/>
        <v>383.3285416666663</v>
      </c>
      <c r="L117" s="31"/>
      <c r="M117" s="31">
        <f>0</f>
        <v>0</v>
      </c>
      <c r="N117" s="31"/>
      <c r="P117" s="37">
        <v>25</v>
      </c>
      <c r="Q117" s="37"/>
      <c r="R117" s="39">
        <f t="shared" si="65"/>
        <v>799.99</v>
      </c>
      <c r="S117" s="39"/>
      <c r="T117" s="39">
        <f>0</f>
        <v>0</v>
      </c>
      <c r="U117" s="39"/>
      <c r="V117" s="39">
        <f t="shared" si="66"/>
        <v>19.999749999999999</v>
      </c>
      <c r="W117" s="39"/>
      <c r="X117" s="39">
        <f t="shared" si="59"/>
        <v>19.999749999999999</v>
      </c>
      <c r="Y117" s="39"/>
      <c r="Z117" s="39">
        <f t="shared" si="60"/>
        <v>799.99</v>
      </c>
      <c r="AA117" s="39"/>
      <c r="AB117" s="39">
        <f>0</f>
        <v>0</v>
      </c>
      <c r="AC117" s="39"/>
      <c r="AE117" s="45">
        <v>25</v>
      </c>
      <c r="AF117" s="45"/>
      <c r="AG117" s="47">
        <f t="shared" si="67"/>
        <v>723.48133620328917</v>
      </c>
      <c r="AH117" s="47"/>
      <c r="AI117" s="47">
        <f t="shared" si="61"/>
        <v>12.81164866193318</v>
      </c>
      <c r="AJ117" s="47"/>
      <c r="AK117" s="47">
        <f t="shared" si="68"/>
        <v>18.087033405082227</v>
      </c>
      <c r="AL117" s="47"/>
      <c r="AM117" s="47">
        <f t="shared" si="54"/>
        <v>30.898682067015407</v>
      </c>
      <c r="AN117" s="47"/>
      <c r="AO117" s="47">
        <f t="shared" si="62"/>
        <v>710.66968754135598</v>
      </c>
      <c r="AP117" s="47"/>
      <c r="AQ117" s="47">
        <f>0</f>
        <v>0</v>
      </c>
      <c r="AR117" s="47"/>
      <c r="AT117" s="54">
        <v>25</v>
      </c>
      <c r="AU117" s="54"/>
      <c r="AV117" s="56">
        <f t="shared" si="69"/>
        <v>515.16691139682371</v>
      </c>
      <c r="AW117" s="56"/>
      <c r="AX117" s="56">
        <f t="shared" si="63"/>
        <v>15.925262187478971</v>
      </c>
      <c r="AY117" s="56"/>
      <c r="AZ117" s="56">
        <f t="shared" si="70"/>
        <v>12.879172784920591</v>
      </c>
      <c r="BA117" s="56"/>
      <c r="BB117" s="56">
        <f t="shared" si="55"/>
        <v>28.804434972399562</v>
      </c>
      <c r="BC117" s="56"/>
      <c r="BD117" s="56">
        <f t="shared" si="64"/>
        <v>499.24164920934476</v>
      </c>
      <c r="BE117" s="56"/>
      <c r="BF117" s="56">
        <f>0</f>
        <v>0</v>
      </c>
      <c r="BG117" s="56"/>
    </row>
    <row r="118" spans="1:59" x14ac:dyDescent="0.25">
      <c r="A118" s="28">
        <v>26</v>
      </c>
      <c r="B118" s="28"/>
      <c r="C118" s="32">
        <f t="shared" si="56"/>
        <v>383.3285416666663</v>
      </c>
      <c r="D118" s="32"/>
      <c r="E118" s="32">
        <f t="shared" si="57"/>
        <v>16.666458333333335</v>
      </c>
      <c r="F118" s="32"/>
      <c r="G118" s="32">
        <f t="shared" si="58"/>
        <v>9.5832135416666571</v>
      </c>
      <c r="H118" s="32"/>
      <c r="I118" s="32">
        <f t="shared" si="52"/>
        <v>26.24967187499999</v>
      </c>
      <c r="J118" s="32"/>
      <c r="K118" s="32">
        <f t="shared" si="53"/>
        <v>366.66208333333299</v>
      </c>
      <c r="L118" s="32"/>
      <c r="M118" s="32">
        <f>0</f>
        <v>0</v>
      </c>
      <c r="N118" s="32"/>
      <c r="P118" s="38">
        <v>26</v>
      </c>
      <c r="Q118" s="38"/>
      <c r="R118" s="40">
        <f t="shared" si="65"/>
        <v>799.99</v>
      </c>
      <c r="S118" s="40"/>
      <c r="T118" s="40">
        <f>0</f>
        <v>0</v>
      </c>
      <c r="U118" s="40"/>
      <c r="V118" s="40">
        <f t="shared" si="66"/>
        <v>19.999749999999999</v>
      </c>
      <c r="W118" s="40"/>
      <c r="X118" s="40">
        <f t="shared" si="59"/>
        <v>19.999749999999999</v>
      </c>
      <c r="Y118" s="40"/>
      <c r="Z118" s="40">
        <f t="shared" si="60"/>
        <v>799.99</v>
      </c>
      <c r="AA118" s="40"/>
      <c r="AB118" s="40">
        <f>0</f>
        <v>0</v>
      </c>
      <c r="AC118" s="40"/>
      <c r="AE118" s="46">
        <v>26</v>
      </c>
      <c r="AF118" s="46"/>
      <c r="AG118" s="48">
        <f t="shared" si="67"/>
        <v>710.66968754135598</v>
      </c>
      <c r="AH118" s="48"/>
      <c r="AI118" s="48">
        <f t="shared" si="61"/>
        <v>13.904406930156895</v>
      </c>
      <c r="AJ118" s="48"/>
      <c r="AK118" s="48">
        <f t="shared" si="68"/>
        <v>17.766742188533897</v>
      </c>
      <c r="AL118" s="48"/>
      <c r="AM118" s="48">
        <f t="shared" si="54"/>
        <v>31.671149118690792</v>
      </c>
      <c r="AN118" s="48"/>
      <c r="AO118" s="48">
        <f t="shared" si="62"/>
        <v>696.76528061119905</v>
      </c>
      <c r="AP118" s="48"/>
      <c r="AQ118" s="48">
        <f>0</f>
        <v>0</v>
      </c>
      <c r="AR118" s="48"/>
      <c r="AT118" s="55">
        <v>26</v>
      </c>
      <c r="AU118" s="55"/>
      <c r="AV118" s="57">
        <f t="shared" si="69"/>
        <v>499.24164920934476</v>
      </c>
      <c r="AW118" s="57"/>
      <c r="AX118" s="57">
        <f t="shared" si="63"/>
        <v>16.323393742165944</v>
      </c>
      <c r="AY118" s="57"/>
      <c r="AZ118" s="57">
        <f t="shared" si="70"/>
        <v>12.481041230233618</v>
      </c>
      <c r="BA118" s="57"/>
      <c r="BB118" s="57">
        <f t="shared" si="55"/>
        <v>28.804434972399562</v>
      </c>
      <c r="BC118" s="57"/>
      <c r="BD118" s="57">
        <f t="shared" si="64"/>
        <v>482.91825546717882</v>
      </c>
      <c r="BE118" s="57"/>
      <c r="BF118" s="57">
        <f>0</f>
        <v>0</v>
      </c>
      <c r="BG118" s="57"/>
    </row>
    <row r="119" spans="1:59" x14ac:dyDescent="0.25">
      <c r="A119" s="27">
        <v>27</v>
      </c>
      <c r="B119" s="27"/>
      <c r="C119" s="31">
        <f t="shared" si="56"/>
        <v>366.66208333333299</v>
      </c>
      <c r="D119" s="31"/>
      <c r="E119" s="31">
        <f t="shared" si="57"/>
        <v>16.666458333333335</v>
      </c>
      <c r="F119" s="31"/>
      <c r="G119" s="31">
        <f t="shared" si="58"/>
        <v>9.1665520833333236</v>
      </c>
      <c r="H119" s="31"/>
      <c r="I119" s="31">
        <f t="shared" si="52"/>
        <v>25.83301041666666</v>
      </c>
      <c r="J119" s="31"/>
      <c r="K119" s="31">
        <f t="shared" si="53"/>
        <v>349.99562499999968</v>
      </c>
      <c r="L119" s="31"/>
      <c r="M119" s="31">
        <f>0</f>
        <v>0</v>
      </c>
      <c r="N119" s="31"/>
      <c r="P119" s="37">
        <v>27</v>
      </c>
      <c r="Q119" s="37"/>
      <c r="R119" s="39">
        <f t="shared" si="65"/>
        <v>799.99</v>
      </c>
      <c r="S119" s="39"/>
      <c r="T119" s="39">
        <f>0</f>
        <v>0</v>
      </c>
      <c r="U119" s="39"/>
      <c r="V119" s="39">
        <f t="shared" si="66"/>
        <v>19.999749999999999</v>
      </c>
      <c r="W119" s="39"/>
      <c r="X119" s="39">
        <f t="shared" si="59"/>
        <v>19.999749999999999</v>
      </c>
      <c r="Y119" s="39"/>
      <c r="Z119" s="39">
        <f t="shared" si="60"/>
        <v>799.99</v>
      </c>
      <c r="AA119" s="39"/>
      <c r="AB119" s="39">
        <f>0</f>
        <v>0</v>
      </c>
      <c r="AC119" s="39"/>
      <c r="AE119" s="45">
        <v>27</v>
      </c>
      <c r="AF119" s="45"/>
      <c r="AG119" s="47">
        <f t="shared" si="67"/>
        <v>696.76528061119905</v>
      </c>
      <c r="AH119" s="47"/>
      <c r="AI119" s="47">
        <f t="shared" si="61"/>
        <v>15.043795831378088</v>
      </c>
      <c r="AJ119" s="47"/>
      <c r="AK119" s="47">
        <f t="shared" si="68"/>
        <v>17.419132015279974</v>
      </c>
      <c r="AL119" s="47"/>
      <c r="AM119" s="47">
        <f t="shared" si="54"/>
        <v>32.462927846658062</v>
      </c>
      <c r="AN119" s="47"/>
      <c r="AO119" s="47">
        <f t="shared" si="62"/>
        <v>681.72148477982091</v>
      </c>
      <c r="AP119" s="47"/>
      <c r="AQ119" s="47">
        <f>0</f>
        <v>0</v>
      </c>
      <c r="AR119" s="47"/>
      <c r="AT119" s="54">
        <v>27</v>
      </c>
      <c r="AU119" s="54"/>
      <c r="AV119" s="56">
        <f t="shared" si="69"/>
        <v>482.91825546717882</v>
      </c>
      <c r="AW119" s="56"/>
      <c r="AX119" s="56">
        <f t="shared" si="63"/>
        <v>16.73147858572009</v>
      </c>
      <c r="AY119" s="56"/>
      <c r="AZ119" s="56">
        <f t="shared" si="70"/>
        <v>12.07295638667947</v>
      </c>
      <c r="BA119" s="56"/>
      <c r="BB119" s="56">
        <f t="shared" si="55"/>
        <v>28.804434972399562</v>
      </c>
      <c r="BC119" s="56"/>
      <c r="BD119" s="56">
        <f t="shared" si="64"/>
        <v>466.18677688145874</v>
      </c>
      <c r="BE119" s="56"/>
      <c r="BF119" s="56">
        <f>0</f>
        <v>0</v>
      </c>
      <c r="BG119" s="56"/>
    </row>
    <row r="120" spans="1:59" x14ac:dyDescent="0.25">
      <c r="A120" s="28">
        <v>28</v>
      </c>
      <c r="B120" s="28"/>
      <c r="C120" s="32">
        <f t="shared" si="56"/>
        <v>349.99562499999968</v>
      </c>
      <c r="D120" s="32"/>
      <c r="E120" s="32">
        <f t="shared" si="57"/>
        <v>16.666458333333335</v>
      </c>
      <c r="F120" s="32"/>
      <c r="G120" s="32">
        <f t="shared" si="58"/>
        <v>8.7498906249999919</v>
      </c>
      <c r="H120" s="32"/>
      <c r="I120" s="32">
        <f t="shared" si="52"/>
        <v>25.416348958333327</v>
      </c>
      <c r="J120" s="32"/>
      <c r="K120" s="32">
        <f t="shared" si="53"/>
        <v>333.32916666666637</v>
      </c>
      <c r="L120" s="32"/>
      <c r="M120" s="32">
        <f>0</f>
        <v>0</v>
      </c>
      <c r="N120" s="32"/>
      <c r="P120" s="38">
        <v>28</v>
      </c>
      <c r="Q120" s="38"/>
      <c r="R120" s="40">
        <f t="shared" si="65"/>
        <v>799.99</v>
      </c>
      <c r="S120" s="40"/>
      <c r="T120" s="40">
        <f>0</f>
        <v>0</v>
      </c>
      <c r="U120" s="40"/>
      <c r="V120" s="40">
        <f t="shared" si="66"/>
        <v>19.999749999999999</v>
      </c>
      <c r="W120" s="40"/>
      <c r="X120" s="40">
        <f t="shared" si="59"/>
        <v>19.999749999999999</v>
      </c>
      <c r="Y120" s="40"/>
      <c r="Z120" s="40">
        <f t="shared" si="60"/>
        <v>799.99</v>
      </c>
      <c r="AA120" s="40"/>
      <c r="AB120" s="40">
        <f>0</f>
        <v>0</v>
      </c>
      <c r="AC120" s="40"/>
      <c r="AE120" s="46">
        <v>28</v>
      </c>
      <c r="AF120" s="46"/>
      <c r="AG120" s="48">
        <f t="shared" si="67"/>
        <v>681.72148477982091</v>
      </c>
      <c r="AH120" s="48"/>
      <c r="AI120" s="48">
        <f t="shared" si="61"/>
        <v>16.231463923328988</v>
      </c>
      <c r="AJ120" s="48"/>
      <c r="AK120" s="48">
        <f t="shared" si="68"/>
        <v>17.043037119495523</v>
      </c>
      <c r="AL120" s="48"/>
      <c r="AM120" s="48">
        <f t="shared" si="54"/>
        <v>33.274501042824511</v>
      </c>
      <c r="AN120" s="48"/>
      <c r="AO120" s="48">
        <f t="shared" si="62"/>
        <v>665.49002085649192</v>
      </c>
      <c r="AP120" s="48"/>
      <c r="AQ120" s="48">
        <f>0</f>
        <v>0</v>
      </c>
      <c r="AR120" s="48"/>
      <c r="AT120" s="55">
        <v>28</v>
      </c>
      <c r="AU120" s="55"/>
      <c r="AV120" s="57">
        <f t="shared" si="69"/>
        <v>466.18677688145874</v>
      </c>
      <c r="AW120" s="57"/>
      <c r="AX120" s="57">
        <f t="shared" si="63"/>
        <v>17.149765550363092</v>
      </c>
      <c r="AY120" s="57"/>
      <c r="AZ120" s="57">
        <f t="shared" si="70"/>
        <v>11.654669422036468</v>
      </c>
      <c r="BA120" s="57"/>
      <c r="BB120" s="57">
        <f t="shared" si="55"/>
        <v>28.804434972399562</v>
      </c>
      <c r="BC120" s="57"/>
      <c r="BD120" s="57">
        <f t="shared" si="64"/>
        <v>449.03701133109564</v>
      </c>
      <c r="BE120" s="57"/>
      <c r="BF120" s="57">
        <f>0</f>
        <v>0</v>
      </c>
      <c r="BG120" s="57"/>
    </row>
    <row r="121" spans="1:59" x14ac:dyDescent="0.25">
      <c r="A121" s="27">
        <v>29</v>
      </c>
      <c r="B121" s="27"/>
      <c r="C121" s="31">
        <f t="shared" si="56"/>
        <v>333.32916666666637</v>
      </c>
      <c r="D121" s="31"/>
      <c r="E121" s="31">
        <f t="shared" si="57"/>
        <v>16.666458333333335</v>
      </c>
      <c r="F121" s="31"/>
      <c r="G121" s="31">
        <f t="shared" si="58"/>
        <v>8.3332291666666585</v>
      </c>
      <c r="H121" s="31"/>
      <c r="I121" s="31">
        <f t="shared" si="52"/>
        <v>24.999687499999993</v>
      </c>
      <c r="J121" s="31"/>
      <c r="K121" s="31">
        <f t="shared" si="53"/>
        <v>316.66270833333306</v>
      </c>
      <c r="L121" s="31"/>
      <c r="M121" s="31">
        <f>0</f>
        <v>0</v>
      </c>
      <c r="N121" s="31"/>
      <c r="P121" s="37">
        <v>29</v>
      </c>
      <c r="Q121" s="37"/>
      <c r="R121" s="39">
        <f t="shared" si="65"/>
        <v>799.99</v>
      </c>
      <c r="S121" s="39"/>
      <c r="T121" s="39">
        <f>0</f>
        <v>0</v>
      </c>
      <c r="U121" s="39"/>
      <c r="V121" s="39">
        <f t="shared" si="66"/>
        <v>19.999749999999999</v>
      </c>
      <c r="W121" s="39"/>
      <c r="X121" s="39">
        <f t="shared" si="59"/>
        <v>19.999749999999999</v>
      </c>
      <c r="Y121" s="39"/>
      <c r="Z121" s="39">
        <f t="shared" si="60"/>
        <v>799.99</v>
      </c>
      <c r="AA121" s="39"/>
      <c r="AB121" s="39">
        <f>0</f>
        <v>0</v>
      </c>
      <c r="AC121" s="39"/>
      <c r="AE121" s="45">
        <v>29</v>
      </c>
      <c r="AF121" s="45"/>
      <c r="AG121" s="47">
        <f t="shared" si="67"/>
        <v>665.49002085649192</v>
      </c>
      <c r="AH121" s="47"/>
      <c r="AI121" s="47">
        <f t="shared" si="61"/>
        <v>17.469113047482828</v>
      </c>
      <c r="AJ121" s="47"/>
      <c r="AK121" s="47">
        <f t="shared" si="68"/>
        <v>16.637250521412298</v>
      </c>
      <c r="AL121" s="47"/>
      <c r="AM121" s="47">
        <f t="shared" si="54"/>
        <v>34.106363568895127</v>
      </c>
      <c r="AN121" s="47"/>
      <c r="AO121" s="47">
        <f t="shared" si="62"/>
        <v>648.02090780900915</v>
      </c>
      <c r="AP121" s="47"/>
      <c r="AQ121" s="47">
        <f>0</f>
        <v>0</v>
      </c>
      <c r="AR121" s="47"/>
      <c r="AT121" s="54">
        <v>29</v>
      </c>
      <c r="AU121" s="54"/>
      <c r="AV121" s="56">
        <f t="shared" si="69"/>
        <v>449.03701133109564</v>
      </c>
      <c r="AW121" s="56"/>
      <c r="AX121" s="56">
        <f t="shared" si="63"/>
        <v>17.578509689122171</v>
      </c>
      <c r="AY121" s="56"/>
      <c r="AZ121" s="56">
        <f t="shared" si="70"/>
        <v>11.225925283277389</v>
      </c>
      <c r="BA121" s="56"/>
      <c r="BB121" s="56">
        <f t="shared" si="55"/>
        <v>28.804434972399562</v>
      </c>
      <c r="BC121" s="56"/>
      <c r="BD121" s="56">
        <f t="shared" si="64"/>
        <v>431.4585016419735</v>
      </c>
      <c r="BE121" s="56"/>
      <c r="BF121" s="56">
        <f>0</f>
        <v>0</v>
      </c>
      <c r="BG121" s="56"/>
    </row>
    <row r="122" spans="1:59" x14ac:dyDescent="0.25">
      <c r="A122" s="28">
        <v>30</v>
      </c>
      <c r="B122" s="28"/>
      <c r="C122" s="32">
        <f t="shared" si="56"/>
        <v>316.66270833333306</v>
      </c>
      <c r="D122" s="32"/>
      <c r="E122" s="32">
        <f t="shared" si="57"/>
        <v>16.666458333333335</v>
      </c>
      <c r="F122" s="32"/>
      <c r="G122" s="32">
        <f t="shared" si="58"/>
        <v>7.9165677083333259</v>
      </c>
      <c r="H122" s="32"/>
      <c r="I122" s="32">
        <f t="shared" si="52"/>
        <v>24.58302604166666</v>
      </c>
      <c r="J122" s="32"/>
      <c r="K122" s="32">
        <f t="shared" si="53"/>
        <v>299.99624999999975</v>
      </c>
      <c r="L122" s="32"/>
      <c r="M122" s="32">
        <f>0</f>
        <v>0</v>
      </c>
      <c r="N122" s="32"/>
      <c r="P122" s="38">
        <v>30</v>
      </c>
      <c r="Q122" s="38"/>
      <c r="R122" s="40">
        <f t="shared" si="65"/>
        <v>799.99</v>
      </c>
      <c r="S122" s="40"/>
      <c r="T122" s="40">
        <f>0</f>
        <v>0</v>
      </c>
      <c r="U122" s="40"/>
      <c r="V122" s="40">
        <f t="shared" si="66"/>
        <v>19.999749999999999</v>
      </c>
      <c r="W122" s="40"/>
      <c r="X122" s="40">
        <f t="shared" si="59"/>
        <v>19.999749999999999</v>
      </c>
      <c r="Y122" s="40"/>
      <c r="Z122" s="40">
        <f t="shared" si="60"/>
        <v>799.99</v>
      </c>
      <c r="AA122" s="40"/>
      <c r="AB122" s="40">
        <f>0</f>
        <v>0</v>
      </c>
      <c r="AC122" s="40"/>
      <c r="AE122" s="46">
        <v>30</v>
      </c>
      <c r="AF122" s="46"/>
      <c r="AG122" s="48">
        <f t="shared" si="67"/>
        <v>648.02090780900915</v>
      </c>
      <c r="AH122" s="48"/>
      <c r="AI122" s="48">
        <f t="shared" si="61"/>
        <v>18.75849996289227</v>
      </c>
      <c r="AJ122" s="48"/>
      <c r="AK122" s="48">
        <f t="shared" si="68"/>
        <v>16.200522695225228</v>
      </c>
      <c r="AL122" s="48"/>
      <c r="AM122" s="48">
        <f t="shared" si="54"/>
        <v>34.959022658117497</v>
      </c>
      <c r="AN122" s="48"/>
      <c r="AO122" s="48">
        <f t="shared" si="62"/>
        <v>629.26240784611684</v>
      </c>
      <c r="AP122" s="48"/>
      <c r="AQ122" s="48">
        <f>0</f>
        <v>0</v>
      </c>
      <c r="AR122" s="48"/>
      <c r="AT122" s="55">
        <v>30</v>
      </c>
      <c r="AU122" s="55"/>
      <c r="AV122" s="57">
        <f t="shared" si="69"/>
        <v>431.4585016419735</v>
      </c>
      <c r="AW122" s="57"/>
      <c r="AX122" s="57">
        <f t="shared" si="63"/>
        <v>18.017972431350223</v>
      </c>
      <c r="AY122" s="57"/>
      <c r="AZ122" s="57">
        <f t="shared" si="70"/>
        <v>10.786462541049337</v>
      </c>
      <c r="BA122" s="57"/>
      <c r="BB122" s="57">
        <f t="shared" si="55"/>
        <v>28.804434972399562</v>
      </c>
      <c r="BC122" s="57"/>
      <c r="BD122" s="57">
        <f t="shared" si="64"/>
        <v>413.44052921062325</v>
      </c>
      <c r="BE122" s="57"/>
      <c r="BF122" s="57">
        <f>0</f>
        <v>0</v>
      </c>
      <c r="BG122" s="57"/>
    </row>
    <row r="123" spans="1:59" x14ac:dyDescent="0.25">
      <c r="A123" s="27">
        <v>31</v>
      </c>
      <c r="B123" s="27"/>
      <c r="C123" s="31">
        <f t="shared" si="56"/>
        <v>299.99624999999975</v>
      </c>
      <c r="D123" s="31"/>
      <c r="E123" s="31">
        <f t="shared" si="57"/>
        <v>16.666458333333335</v>
      </c>
      <c r="F123" s="31"/>
      <c r="G123" s="31">
        <f t="shared" si="58"/>
        <v>7.4999062499999933</v>
      </c>
      <c r="H123" s="31"/>
      <c r="I123" s="31">
        <f t="shared" si="52"/>
        <v>24.166364583333326</v>
      </c>
      <c r="J123" s="31"/>
      <c r="K123" s="31">
        <f t="shared" si="53"/>
        <v>283.32979166666644</v>
      </c>
      <c r="L123" s="31"/>
      <c r="M123" s="31">
        <f>0</f>
        <v>0</v>
      </c>
      <c r="N123" s="31"/>
      <c r="P123" s="37">
        <v>31</v>
      </c>
      <c r="Q123" s="37"/>
      <c r="R123" s="39">
        <f t="shared" si="65"/>
        <v>799.99</v>
      </c>
      <c r="S123" s="39"/>
      <c r="T123" s="39">
        <f>0</f>
        <v>0</v>
      </c>
      <c r="U123" s="39"/>
      <c r="V123" s="39">
        <f t="shared" si="66"/>
        <v>19.999749999999999</v>
      </c>
      <c r="W123" s="39"/>
      <c r="X123" s="39">
        <f t="shared" si="59"/>
        <v>19.999749999999999</v>
      </c>
      <c r="Y123" s="39"/>
      <c r="Z123" s="39">
        <f t="shared" si="60"/>
        <v>799.99</v>
      </c>
      <c r="AA123" s="39"/>
      <c r="AB123" s="39">
        <f>0</f>
        <v>0</v>
      </c>
      <c r="AC123" s="39"/>
      <c r="AE123" s="45">
        <v>31</v>
      </c>
      <c r="AF123" s="45"/>
      <c r="AG123" s="47">
        <f t="shared" si="67"/>
        <v>629.26240784611684</v>
      </c>
      <c r="AH123" s="47"/>
      <c r="AI123" s="47">
        <f t="shared" si="61"/>
        <v>20.101438028417519</v>
      </c>
      <c r="AJ123" s="47"/>
      <c r="AK123" s="47">
        <f t="shared" si="68"/>
        <v>15.73156019615292</v>
      </c>
      <c r="AL123" s="47"/>
      <c r="AM123" s="47">
        <f t="shared" si="54"/>
        <v>35.832998224570439</v>
      </c>
      <c r="AN123" s="47"/>
      <c r="AO123" s="47">
        <f t="shared" si="62"/>
        <v>609.16096981769931</v>
      </c>
      <c r="AP123" s="47"/>
      <c r="AQ123" s="47">
        <f>0</f>
        <v>0</v>
      </c>
      <c r="AR123" s="47"/>
      <c r="AT123" s="54">
        <v>31</v>
      </c>
      <c r="AU123" s="54"/>
      <c r="AV123" s="56">
        <f t="shared" si="69"/>
        <v>413.44052921062325</v>
      </c>
      <c r="AW123" s="56"/>
      <c r="AX123" s="56">
        <f t="shared" si="63"/>
        <v>18.468421742133984</v>
      </c>
      <c r="AY123" s="56"/>
      <c r="AZ123" s="56">
        <f t="shared" si="70"/>
        <v>10.33601323026558</v>
      </c>
      <c r="BA123" s="56"/>
      <c r="BB123" s="56">
        <f t="shared" si="55"/>
        <v>28.804434972399562</v>
      </c>
      <c r="BC123" s="56"/>
      <c r="BD123" s="56">
        <f t="shared" si="64"/>
        <v>394.9721074684893</v>
      </c>
      <c r="BE123" s="56"/>
      <c r="BF123" s="56">
        <f>0</f>
        <v>0</v>
      </c>
      <c r="BG123" s="56"/>
    </row>
    <row r="124" spans="1:59" x14ac:dyDescent="0.25">
      <c r="A124" s="28">
        <v>32</v>
      </c>
      <c r="B124" s="28"/>
      <c r="C124" s="32">
        <f t="shared" si="56"/>
        <v>283.32979166666644</v>
      </c>
      <c r="D124" s="32"/>
      <c r="E124" s="32">
        <f t="shared" si="57"/>
        <v>16.666458333333335</v>
      </c>
      <c r="F124" s="32"/>
      <c r="G124" s="32">
        <f t="shared" si="58"/>
        <v>7.0832447916666608</v>
      </c>
      <c r="H124" s="32"/>
      <c r="I124" s="32">
        <f t="shared" si="52"/>
        <v>23.749703124999996</v>
      </c>
      <c r="J124" s="32"/>
      <c r="K124" s="32">
        <f t="shared" si="53"/>
        <v>266.66333333333313</v>
      </c>
      <c r="L124" s="32"/>
      <c r="M124" s="32">
        <f>0</f>
        <v>0</v>
      </c>
      <c r="N124" s="32"/>
      <c r="P124" s="38">
        <v>32</v>
      </c>
      <c r="Q124" s="38"/>
      <c r="R124" s="40">
        <f t="shared" si="65"/>
        <v>799.99</v>
      </c>
      <c r="S124" s="40"/>
      <c r="T124" s="40">
        <f>0</f>
        <v>0</v>
      </c>
      <c r="U124" s="40"/>
      <c r="V124" s="40">
        <f t="shared" si="66"/>
        <v>19.999749999999999</v>
      </c>
      <c r="W124" s="40"/>
      <c r="X124" s="40">
        <f t="shared" si="59"/>
        <v>19.999749999999999</v>
      </c>
      <c r="Y124" s="40"/>
      <c r="Z124" s="40">
        <f t="shared" si="60"/>
        <v>799.99</v>
      </c>
      <c r="AA124" s="40"/>
      <c r="AB124" s="40">
        <f>0</f>
        <v>0</v>
      </c>
      <c r="AC124" s="40"/>
      <c r="AE124" s="46">
        <v>32</v>
      </c>
      <c r="AF124" s="46"/>
      <c r="AG124" s="48">
        <f t="shared" si="67"/>
        <v>609.16096981769931</v>
      </c>
      <c r="AH124" s="48"/>
      <c r="AI124" s="48">
        <f t="shared" si="61"/>
        <v>21.499798934742216</v>
      </c>
      <c r="AJ124" s="48"/>
      <c r="AK124" s="48">
        <f t="shared" si="68"/>
        <v>15.229024245442481</v>
      </c>
      <c r="AL124" s="48"/>
      <c r="AM124" s="48">
        <f t="shared" si="54"/>
        <v>36.728823180184698</v>
      </c>
      <c r="AN124" s="48"/>
      <c r="AO124" s="48">
        <f t="shared" si="62"/>
        <v>587.66117088295709</v>
      </c>
      <c r="AP124" s="48"/>
      <c r="AQ124" s="48">
        <f>0</f>
        <v>0</v>
      </c>
      <c r="AR124" s="48"/>
      <c r="AT124" s="55">
        <v>32</v>
      </c>
      <c r="AU124" s="55"/>
      <c r="AV124" s="57">
        <f t="shared" si="69"/>
        <v>394.9721074684893</v>
      </c>
      <c r="AW124" s="57"/>
      <c r="AX124" s="57">
        <f t="shared" si="63"/>
        <v>18.930132285687328</v>
      </c>
      <c r="AY124" s="57"/>
      <c r="AZ124" s="57">
        <f t="shared" si="70"/>
        <v>9.8743026867122321</v>
      </c>
      <c r="BA124" s="57"/>
      <c r="BB124" s="57">
        <f t="shared" si="55"/>
        <v>28.804434972399562</v>
      </c>
      <c r="BC124" s="57"/>
      <c r="BD124" s="57">
        <f t="shared" si="64"/>
        <v>376.04197518280199</v>
      </c>
      <c r="BE124" s="57"/>
      <c r="BF124" s="57">
        <f>0</f>
        <v>0</v>
      </c>
      <c r="BG124" s="57"/>
    </row>
    <row r="125" spans="1:59" x14ac:dyDescent="0.25">
      <c r="A125" s="27">
        <v>33</v>
      </c>
      <c r="B125" s="27"/>
      <c r="C125" s="31">
        <f t="shared" si="56"/>
        <v>266.66333333333313</v>
      </c>
      <c r="D125" s="31"/>
      <c r="E125" s="31">
        <f t="shared" si="57"/>
        <v>16.666458333333335</v>
      </c>
      <c r="F125" s="31"/>
      <c r="G125" s="31">
        <f t="shared" si="58"/>
        <v>6.6665833333333273</v>
      </c>
      <c r="H125" s="31"/>
      <c r="I125" s="31">
        <f t="shared" si="52"/>
        <v>23.333041666666663</v>
      </c>
      <c r="J125" s="31"/>
      <c r="K125" s="31">
        <f t="shared" si="53"/>
        <v>249.99687499999979</v>
      </c>
      <c r="L125" s="31"/>
      <c r="M125" s="31">
        <f>0</f>
        <v>0</v>
      </c>
      <c r="N125" s="31"/>
      <c r="P125" s="37">
        <v>33</v>
      </c>
      <c r="Q125" s="37"/>
      <c r="R125" s="39">
        <f t="shared" si="65"/>
        <v>799.99</v>
      </c>
      <c r="S125" s="39"/>
      <c r="T125" s="39">
        <f>0</f>
        <v>0</v>
      </c>
      <c r="U125" s="39"/>
      <c r="V125" s="39">
        <f t="shared" si="66"/>
        <v>19.999749999999999</v>
      </c>
      <c r="W125" s="39"/>
      <c r="X125" s="39">
        <f t="shared" si="59"/>
        <v>19.999749999999999</v>
      </c>
      <c r="Y125" s="39"/>
      <c r="Z125" s="39">
        <f t="shared" si="60"/>
        <v>799.99</v>
      </c>
      <c r="AA125" s="39"/>
      <c r="AB125" s="39">
        <f>0</f>
        <v>0</v>
      </c>
      <c r="AC125" s="39"/>
      <c r="AE125" s="45">
        <v>33</v>
      </c>
      <c r="AF125" s="45"/>
      <c r="AG125" s="47">
        <f t="shared" si="67"/>
        <v>587.66117088295709</v>
      </c>
      <c r="AH125" s="47"/>
      <c r="AI125" s="47">
        <f t="shared" si="61"/>
        <v>22.955514487615382</v>
      </c>
      <c r="AJ125" s="47"/>
      <c r="AK125" s="47">
        <f t="shared" si="68"/>
        <v>14.691529272073927</v>
      </c>
      <c r="AL125" s="47"/>
      <c r="AM125" s="47">
        <f t="shared" si="54"/>
        <v>37.647043759689311</v>
      </c>
      <c r="AN125" s="47"/>
      <c r="AO125" s="47">
        <f t="shared" si="62"/>
        <v>564.70565639534175</v>
      </c>
      <c r="AP125" s="47"/>
      <c r="AQ125" s="47">
        <f>0</f>
        <v>0</v>
      </c>
      <c r="AR125" s="47"/>
      <c r="AT125" s="54">
        <v>33</v>
      </c>
      <c r="AU125" s="54"/>
      <c r="AV125" s="56">
        <f t="shared" si="69"/>
        <v>376.04197518280199</v>
      </c>
      <c r="AW125" s="56"/>
      <c r="AX125" s="56">
        <f t="shared" si="63"/>
        <v>19.403385592829515</v>
      </c>
      <c r="AY125" s="56"/>
      <c r="AZ125" s="56">
        <f t="shared" si="70"/>
        <v>9.4010493795700487</v>
      </c>
      <c r="BA125" s="56"/>
      <c r="BB125" s="56">
        <f t="shared" si="55"/>
        <v>28.804434972399562</v>
      </c>
      <c r="BC125" s="56"/>
      <c r="BD125" s="56">
        <f t="shared" si="64"/>
        <v>356.63858958997247</v>
      </c>
      <c r="BE125" s="56"/>
      <c r="BF125" s="56">
        <f>0</f>
        <v>0</v>
      </c>
      <c r="BG125" s="56"/>
    </row>
    <row r="126" spans="1:59" x14ac:dyDescent="0.25">
      <c r="A126" s="28">
        <v>34</v>
      </c>
      <c r="B126" s="28"/>
      <c r="C126" s="32">
        <f t="shared" si="56"/>
        <v>249.99687499999979</v>
      </c>
      <c r="D126" s="32"/>
      <c r="E126" s="32">
        <f t="shared" si="57"/>
        <v>16.666458333333335</v>
      </c>
      <c r="F126" s="32"/>
      <c r="G126" s="32">
        <f t="shared" si="58"/>
        <v>6.2499218749999939</v>
      </c>
      <c r="H126" s="32"/>
      <c r="I126" s="32">
        <f t="shared" si="52"/>
        <v>22.916380208333329</v>
      </c>
      <c r="J126" s="32"/>
      <c r="K126" s="32">
        <f t="shared" si="53"/>
        <v>233.33041666666645</v>
      </c>
      <c r="L126" s="32"/>
      <c r="M126" s="32">
        <f>0</f>
        <v>0</v>
      </c>
      <c r="N126" s="32"/>
      <c r="P126" s="38">
        <v>34</v>
      </c>
      <c r="Q126" s="38"/>
      <c r="R126" s="40">
        <f t="shared" si="65"/>
        <v>799.99</v>
      </c>
      <c r="S126" s="40"/>
      <c r="T126" s="40">
        <f>0</f>
        <v>0</v>
      </c>
      <c r="U126" s="40"/>
      <c r="V126" s="40">
        <f t="shared" si="66"/>
        <v>19.999749999999999</v>
      </c>
      <c r="W126" s="40"/>
      <c r="X126" s="40">
        <f t="shared" si="59"/>
        <v>19.999749999999999</v>
      </c>
      <c r="Y126" s="40"/>
      <c r="Z126" s="40">
        <f t="shared" si="60"/>
        <v>799.99</v>
      </c>
      <c r="AA126" s="40"/>
      <c r="AB126" s="40">
        <f>0</f>
        <v>0</v>
      </c>
      <c r="AC126" s="40"/>
      <c r="AE126" s="46">
        <v>34</v>
      </c>
      <c r="AF126" s="46"/>
      <c r="AG126" s="48">
        <f t="shared" si="67"/>
        <v>564.70565639534175</v>
      </c>
      <c r="AH126" s="48"/>
      <c r="AI126" s="48">
        <f t="shared" si="61"/>
        <v>24.470578443798001</v>
      </c>
      <c r="AJ126" s="48"/>
      <c r="AK126" s="48">
        <f t="shared" si="68"/>
        <v>14.117641409883543</v>
      </c>
      <c r="AL126" s="48"/>
      <c r="AM126" s="48">
        <f t="shared" si="54"/>
        <v>38.588219853681544</v>
      </c>
      <c r="AN126" s="48"/>
      <c r="AO126" s="48">
        <f t="shared" si="62"/>
        <v>540.23507795154376</v>
      </c>
      <c r="AP126" s="48"/>
      <c r="AQ126" s="48">
        <f>0</f>
        <v>0</v>
      </c>
      <c r="AR126" s="48"/>
      <c r="AT126" s="55">
        <v>34</v>
      </c>
      <c r="AU126" s="55"/>
      <c r="AV126" s="57">
        <f t="shared" si="69"/>
        <v>356.63858958997247</v>
      </c>
      <c r="AW126" s="57"/>
      <c r="AX126" s="57">
        <f t="shared" si="63"/>
        <v>19.888470232650249</v>
      </c>
      <c r="AY126" s="57"/>
      <c r="AZ126" s="57">
        <f t="shared" si="70"/>
        <v>8.9159647397493114</v>
      </c>
      <c r="BA126" s="57"/>
      <c r="BB126" s="57">
        <f t="shared" si="55"/>
        <v>28.804434972399562</v>
      </c>
      <c r="BC126" s="57"/>
      <c r="BD126" s="57">
        <f t="shared" si="64"/>
        <v>336.75011935732221</v>
      </c>
      <c r="BE126" s="57"/>
      <c r="BF126" s="57">
        <f>0</f>
        <v>0</v>
      </c>
      <c r="BG126" s="57"/>
    </row>
    <row r="127" spans="1:59" x14ac:dyDescent="0.25">
      <c r="A127" s="27">
        <v>35</v>
      </c>
      <c r="B127" s="27"/>
      <c r="C127" s="31">
        <f t="shared" si="56"/>
        <v>233.33041666666645</v>
      </c>
      <c r="D127" s="31"/>
      <c r="E127" s="31">
        <f t="shared" si="57"/>
        <v>16.666458333333335</v>
      </c>
      <c r="F127" s="31"/>
      <c r="G127" s="31">
        <f t="shared" si="58"/>
        <v>5.8332604166666604</v>
      </c>
      <c r="H127" s="31"/>
      <c r="I127" s="31">
        <f t="shared" si="52"/>
        <v>22.499718749999996</v>
      </c>
      <c r="J127" s="31"/>
      <c r="K127" s="31">
        <f t="shared" si="53"/>
        <v>216.66395833333311</v>
      </c>
      <c r="L127" s="31"/>
      <c r="M127" s="31">
        <f>0</f>
        <v>0</v>
      </c>
      <c r="N127" s="31"/>
      <c r="P127" s="37">
        <v>35</v>
      </c>
      <c r="Q127" s="37"/>
      <c r="R127" s="39">
        <f t="shared" si="65"/>
        <v>799.99</v>
      </c>
      <c r="S127" s="39"/>
      <c r="T127" s="39">
        <f>0</f>
        <v>0</v>
      </c>
      <c r="U127" s="39"/>
      <c r="V127" s="39">
        <f t="shared" si="66"/>
        <v>19.999749999999999</v>
      </c>
      <c r="W127" s="39"/>
      <c r="X127" s="39">
        <f t="shared" si="59"/>
        <v>19.999749999999999</v>
      </c>
      <c r="Y127" s="39"/>
      <c r="Z127" s="39">
        <f t="shared" si="60"/>
        <v>799.99</v>
      </c>
      <c r="AA127" s="39"/>
      <c r="AB127" s="39">
        <f>0</f>
        <v>0</v>
      </c>
      <c r="AC127" s="39"/>
      <c r="AE127" s="45">
        <v>35</v>
      </c>
      <c r="AF127" s="45"/>
      <c r="AG127" s="47">
        <f t="shared" si="67"/>
        <v>540.23507795154376</v>
      </c>
      <c r="AH127" s="47"/>
      <c r="AI127" s="47">
        <f t="shared" si="61"/>
        <v>26.047048401234985</v>
      </c>
      <c r="AJ127" s="47"/>
      <c r="AK127" s="47">
        <f t="shared" si="68"/>
        <v>13.505876948788593</v>
      </c>
      <c r="AL127" s="47"/>
      <c r="AM127" s="47">
        <f t="shared" si="54"/>
        <v>39.552925350023578</v>
      </c>
      <c r="AN127" s="47"/>
      <c r="AO127" s="47">
        <f t="shared" si="62"/>
        <v>514.18802955030878</v>
      </c>
      <c r="AP127" s="47"/>
      <c r="AQ127" s="47">
        <f>0</f>
        <v>0</v>
      </c>
      <c r="AR127" s="47"/>
      <c r="AT127" s="54">
        <v>35</v>
      </c>
      <c r="AU127" s="54"/>
      <c r="AV127" s="56">
        <f t="shared" si="69"/>
        <v>336.75011935732221</v>
      </c>
      <c r="AW127" s="56"/>
      <c r="AX127" s="56">
        <f t="shared" si="63"/>
        <v>20.385681988466509</v>
      </c>
      <c r="AY127" s="56"/>
      <c r="AZ127" s="56">
        <f t="shared" si="70"/>
        <v>8.4187529839330537</v>
      </c>
      <c r="BA127" s="56"/>
      <c r="BB127" s="56">
        <f t="shared" si="55"/>
        <v>28.804434972399562</v>
      </c>
      <c r="BC127" s="56"/>
      <c r="BD127" s="56">
        <f t="shared" si="64"/>
        <v>316.3644373688557</v>
      </c>
      <c r="BE127" s="56"/>
      <c r="BF127" s="56">
        <f>0</f>
        <v>0</v>
      </c>
      <c r="BG127" s="56"/>
    </row>
    <row r="128" spans="1:59" x14ac:dyDescent="0.25">
      <c r="A128" s="28">
        <v>36</v>
      </c>
      <c r="B128" s="28"/>
      <c r="C128" s="32">
        <f t="shared" si="56"/>
        <v>216.66395833333311</v>
      </c>
      <c r="D128" s="32"/>
      <c r="E128" s="32">
        <f t="shared" si="57"/>
        <v>16.666458333333335</v>
      </c>
      <c r="F128" s="32"/>
      <c r="G128" s="32">
        <f t="shared" si="58"/>
        <v>5.4165989583333269</v>
      </c>
      <c r="H128" s="32"/>
      <c r="I128" s="32">
        <f t="shared" si="52"/>
        <v>22.083057291666663</v>
      </c>
      <c r="J128" s="32"/>
      <c r="K128" s="32">
        <f t="shared" si="53"/>
        <v>199.99749999999977</v>
      </c>
      <c r="L128" s="32"/>
      <c r="M128" s="32">
        <f>0</f>
        <v>0</v>
      </c>
      <c r="N128" s="32"/>
      <c r="P128" s="38">
        <v>36</v>
      </c>
      <c r="Q128" s="38"/>
      <c r="R128" s="40">
        <f t="shared" si="65"/>
        <v>799.99</v>
      </c>
      <c r="S128" s="40"/>
      <c r="T128" s="40">
        <f>0</f>
        <v>0</v>
      </c>
      <c r="U128" s="40"/>
      <c r="V128" s="40">
        <f t="shared" si="66"/>
        <v>19.999749999999999</v>
      </c>
      <c r="W128" s="40"/>
      <c r="X128" s="40">
        <f t="shared" si="59"/>
        <v>19.999749999999999</v>
      </c>
      <c r="Y128" s="40"/>
      <c r="Z128" s="40">
        <f t="shared" si="60"/>
        <v>799.99</v>
      </c>
      <c r="AA128" s="40"/>
      <c r="AB128" s="40">
        <f>0</f>
        <v>0</v>
      </c>
      <c r="AC128" s="40"/>
      <c r="AE128" s="46">
        <v>36</v>
      </c>
      <c r="AF128" s="46"/>
      <c r="AG128" s="48">
        <f t="shared" si="67"/>
        <v>514.18802955030878</v>
      </c>
      <c r="AH128" s="48"/>
      <c r="AI128" s="48">
        <f t="shared" si="61"/>
        <v>27.68704774501645</v>
      </c>
      <c r="AJ128" s="48"/>
      <c r="AK128" s="48">
        <f t="shared" si="68"/>
        <v>12.854700738757719</v>
      </c>
      <c r="AL128" s="48"/>
      <c r="AM128" s="48">
        <f t="shared" si="54"/>
        <v>40.541748483774171</v>
      </c>
      <c r="AN128" s="48"/>
      <c r="AO128" s="48">
        <f t="shared" si="62"/>
        <v>486.50098180529233</v>
      </c>
      <c r="AP128" s="48"/>
      <c r="AQ128" s="48">
        <f>0</f>
        <v>0</v>
      </c>
      <c r="AR128" s="48"/>
      <c r="AT128" s="55">
        <v>36</v>
      </c>
      <c r="AU128" s="55"/>
      <c r="AV128" s="57">
        <f t="shared" si="69"/>
        <v>316.3644373688557</v>
      </c>
      <c r="AW128" s="57"/>
      <c r="AX128" s="57">
        <f t="shared" si="63"/>
        <v>20.89532403817817</v>
      </c>
      <c r="AY128" s="57"/>
      <c r="AZ128" s="57">
        <f t="shared" si="70"/>
        <v>7.9091109342213919</v>
      </c>
      <c r="BA128" s="57"/>
      <c r="BB128" s="57">
        <f t="shared" si="55"/>
        <v>28.804434972399562</v>
      </c>
      <c r="BC128" s="57"/>
      <c r="BD128" s="57">
        <f t="shared" si="64"/>
        <v>295.46911333067754</v>
      </c>
      <c r="BE128" s="57"/>
      <c r="BF128" s="57">
        <f>0</f>
        <v>0</v>
      </c>
      <c r="BG128" s="57"/>
    </row>
    <row r="129" spans="1:59" x14ac:dyDescent="0.25">
      <c r="A129" s="27">
        <v>37</v>
      </c>
      <c r="B129" s="27"/>
      <c r="C129" s="31">
        <f t="shared" si="56"/>
        <v>199.99749999999977</v>
      </c>
      <c r="D129" s="31"/>
      <c r="E129" s="31">
        <f t="shared" si="57"/>
        <v>16.666458333333335</v>
      </c>
      <c r="F129" s="31"/>
      <c r="G129" s="31">
        <f t="shared" si="58"/>
        <v>4.9999374999999944</v>
      </c>
      <c r="H129" s="31"/>
      <c r="I129" s="31">
        <f t="shared" si="52"/>
        <v>21.666395833333329</v>
      </c>
      <c r="J129" s="31"/>
      <c r="K129" s="31">
        <f t="shared" si="53"/>
        <v>183.33104166666644</v>
      </c>
      <c r="L129" s="31"/>
      <c r="M129" s="31">
        <f>0</f>
        <v>0</v>
      </c>
      <c r="N129" s="31"/>
      <c r="P129" s="37">
        <v>37</v>
      </c>
      <c r="Q129" s="37"/>
      <c r="R129" s="39">
        <f t="shared" si="65"/>
        <v>799.99</v>
      </c>
      <c r="S129" s="39"/>
      <c r="T129" s="39">
        <f>0</f>
        <v>0</v>
      </c>
      <c r="U129" s="39"/>
      <c r="V129" s="39">
        <f t="shared" si="66"/>
        <v>19.999749999999999</v>
      </c>
      <c r="W129" s="39"/>
      <c r="X129" s="39">
        <f t="shared" si="59"/>
        <v>19.999749999999999</v>
      </c>
      <c r="Y129" s="39"/>
      <c r="Z129" s="39">
        <f t="shared" si="60"/>
        <v>799.99</v>
      </c>
      <c r="AA129" s="39"/>
      <c r="AB129" s="39">
        <f>0</f>
        <v>0</v>
      </c>
      <c r="AC129" s="39"/>
      <c r="AE129" s="45">
        <v>37</v>
      </c>
      <c r="AF129" s="45"/>
      <c r="AG129" s="47">
        <f t="shared" si="67"/>
        <v>486.50098180529233</v>
      </c>
      <c r="AH129" s="47"/>
      <c r="AI129" s="47">
        <f t="shared" si="61"/>
        <v>29.392767650736211</v>
      </c>
      <c r="AJ129" s="47"/>
      <c r="AK129" s="47">
        <f t="shared" si="68"/>
        <v>12.162524545132307</v>
      </c>
      <c r="AL129" s="47"/>
      <c r="AM129" s="47">
        <f t="shared" si="54"/>
        <v>41.555292195868518</v>
      </c>
      <c r="AN129" s="47"/>
      <c r="AO129" s="47">
        <f t="shared" si="62"/>
        <v>457.10821415455609</v>
      </c>
      <c r="AP129" s="47"/>
      <c r="AQ129" s="47">
        <f>0</f>
        <v>0</v>
      </c>
      <c r="AR129" s="47"/>
      <c r="AT129" s="54">
        <v>37</v>
      </c>
      <c r="AU129" s="54"/>
      <c r="AV129" s="56">
        <f t="shared" si="69"/>
        <v>295.46911333067754</v>
      </c>
      <c r="AW129" s="56"/>
      <c r="AX129" s="56">
        <f t="shared" si="63"/>
        <v>21.417707139132624</v>
      </c>
      <c r="AY129" s="56"/>
      <c r="AZ129" s="56">
        <f t="shared" si="70"/>
        <v>7.3867278332669377</v>
      </c>
      <c r="BA129" s="56"/>
      <c r="BB129" s="56">
        <f t="shared" si="55"/>
        <v>28.804434972399562</v>
      </c>
      <c r="BC129" s="56"/>
      <c r="BD129" s="56">
        <f t="shared" si="64"/>
        <v>274.05140619154491</v>
      </c>
      <c r="BE129" s="56"/>
      <c r="BF129" s="56">
        <f>0</f>
        <v>0</v>
      </c>
      <c r="BG129" s="56"/>
    </row>
    <row r="130" spans="1:59" x14ac:dyDescent="0.25">
      <c r="A130" s="28">
        <v>38</v>
      </c>
      <c r="B130" s="28"/>
      <c r="C130" s="32">
        <f t="shared" si="56"/>
        <v>183.33104166666644</v>
      </c>
      <c r="D130" s="32"/>
      <c r="E130" s="32">
        <f t="shared" si="57"/>
        <v>16.666458333333335</v>
      </c>
      <c r="F130" s="32"/>
      <c r="G130" s="32">
        <f t="shared" si="58"/>
        <v>4.5832760416666609</v>
      </c>
      <c r="H130" s="32"/>
      <c r="I130" s="32">
        <f t="shared" si="52"/>
        <v>21.249734374999996</v>
      </c>
      <c r="J130" s="32"/>
      <c r="K130" s="32">
        <f t="shared" si="53"/>
        <v>166.6645833333331</v>
      </c>
      <c r="L130" s="32"/>
      <c r="M130" s="32">
        <f>0</f>
        <v>0</v>
      </c>
      <c r="N130" s="32"/>
      <c r="P130" s="38">
        <v>38</v>
      </c>
      <c r="Q130" s="38"/>
      <c r="R130" s="40">
        <f t="shared" si="65"/>
        <v>799.99</v>
      </c>
      <c r="S130" s="40"/>
      <c r="T130" s="40">
        <f>0</f>
        <v>0</v>
      </c>
      <c r="U130" s="40"/>
      <c r="V130" s="40">
        <f t="shared" si="66"/>
        <v>19.999749999999999</v>
      </c>
      <c r="W130" s="40"/>
      <c r="X130" s="40">
        <f t="shared" si="59"/>
        <v>19.999749999999999</v>
      </c>
      <c r="Y130" s="40"/>
      <c r="Z130" s="40">
        <f t="shared" si="60"/>
        <v>799.99</v>
      </c>
      <c r="AA130" s="40"/>
      <c r="AB130" s="40">
        <f>0</f>
        <v>0</v>
      </c>
      <c r="AC130" s="40"/>
      <c r="AE130" s="46">
        <v>38</v>
      </c>
      <c r="AF130" s="46"/>
      <c r="AG130" s="48">
        <f t="shared" si="67"/>
        <v>457.10821415455609</v>
      </c>
      <c r="AH130" s="48"/>
      <c r="AI130" s="48">
        <f t="shared" si="61"/>
        <v>31.166469146901321</v>
      </c>
      <c r="AJ130" s="48"/>
      <c r="AK130" s="48">
        <f t="shared" si="68"/>
        <v>11.427705353863901</v>
      </c>
      <c r="AL130" s="48"/>
      <c r="AM130" s="48">
        <f t="shared" si="54"/>
        <v>42.59417450076522</v>
      </c>
      <c r="AN130" s="48"/>
      <c r="AO130" s="48">
        <f t="shared" si="62"/>
        <v>425.94174500765479</v>
      </c>
      <c r="AP130" s="48"/>
      <c r="AQ130" s="48">
        <f>0</f>
        <v>0</v>
      </c>
      <c r="AR130" s="48"/>
      <c r="AT130" s="55">
        <v>38</v>
      </c>
      <c r="AU130" s="55"/>
      <c r="AV130" s="57">
        <f t="shared" si="69"/>
        <v>274.05140619154491</v>
      </c>
      <c r="AW130" s="57"/>
      <c r="AX130" s="57">
        <f t="shared" si="63"/>
        <v>21.953149817610939</v>
      </c>
      <c r="AY130" s="57"/>
      <c r="AZ130" s="57">
        <f t="shared" si="70"/>
        <v>6.8512851547886227</v>
      </c>
      <c r="BA130" s="57"/>
      <c r="BB130" s="57">
        <f t="shared" si="55"/>
        <v>28.804434972399562</v>
      </c>
      <c r="BC130" s="57"/>
      <c r="BD130" s="57">
        <f t="shared" si="64"/>
        <v>252.09825637393396</v>
      </c>
      <c r="BE130" s="57"/>
      <c r="BF130" s="57">
        <f>0</f>
        <v>0</v>
      </c>
      <c r="BG130" s="57"/>
    </row>
    <row r="131" spans="1:59" x14ac:dyDescent="0.25">
      <c r="A131" s="27">
        <v>39</v>
      </c>
      <c r="B131" s="27"/>
      <c r="C131" s="31">
        <f t="shared" si="56"/>
        <v>166.6645833333331</v>
      </c>
      <c r="D131" s="31"/>
      <c r="E131" s="31">
        <f t="shared" si="57"/>
        <v>16.666458333333335</v>
      </c>
      <c r="F131" s="31"/>
      <c r="G131" s="31">
        <f t="shared" si="58"/>
        <v>4.1666145833333275</v>
      </c>
      <c r="H131" s="31"/>
      <c r="I131" s="31">
        <f t="shared" si="52"/>
        <v>20.833072916666662</v>
      </c>
      <c r="J131" s="31"/>
      <c r="K131" s="31">
        <f t="shared" si="53"/>
        <v>149.99812499999976</v>
      </c>
      <c r="L131" s="31"/>
      <c r="M131" s="31">
        <f>0</f>
        <v>0</v>
      </c>
      <c r="N131" s="31"/>
      <c r="P131" s="37">
        <v>39</v>
      </c>
      <c r="Q131" s="37"/>
      <c r="R131" s="39">
        <f t="shared" si="65"/>
        <v>799.99</v>
      </c>
      <c r="S131" s="39"/>
      <c r="T131" s="39">
        <f>0</f>
        <v>0</v>
      </c>
      <c r="U131" s="39"/>
      <c r="V131" s="39">
        <f t="shared" si="66"/>
        <v>19.999749999999999</v>
      </c>
      <c r="W131" s="39"/>
      <c r="X131" s="39">
        <f t="shared" si="59"/>
        <v>19.999749999999999</v>
      </c>
      <c r="Y131" s="39"/>
      <c r="Z131" s="39">
        <f t="shared" si="60"/>
        <v>799.99</v>
      </c>
      <c r="AA131" s="39"/>
      <c r="AB131" s="39">
        <f>0</f>
        <v>0</v>
      </c>
      <c r="AC131" s="39"/>
      <c r="AE131" s="45">
        <v>39</v>
      </c>
      <c r="AF131" s="45"/>
      <c r="AG131" s="47">
        <f t="shared" si="67"/>
        <v>425.94174500765479</v>
      </c>
      <c r="AH131" s="47"/>
      <c r="AI131" s="47">
        <f t="shared" si="61"/>
        <v>33.010485238092983</v>
      </c>
      <c r="AJ131" s="47"/>
      <c r="AK131" s="47">
        <f t="shared" si="68"/>
        <v>10.648543625191369</v>
      </c>
      <c r="AL131" s="47"/>
      <c r="AM131" s="47">
        <f t="shared" si="54"/>
        <v>43.659028863284355</v>
      </c>
      <c r="AN131" s="47"/>
      <c r="AO131" s="47">
        <f t="shared" si="62"/>
        <v>392.93125976956179</v>
      </c>
      <c r="AP131" s="47"/>
      <c r="AQ131" s="47">
        <f>0</f>
        <v>0</v>
      </c>
      <c r="AR131" s="47"/>
      <c r="AT131" s="54">
        <v>39</v>
      </c>
      <c r="AU131" s="54"/>
      <c r="AV131" s="56">
        <f t="shared" si="69"/>
        <v>252.09825637393396</v>
      </c>
      <c r="AW131" s="56"/>
      <c r="AX131" s="56">
        <f t="shared" si="63"/>
        <v>22.501978563051214</v>
      </c>
      <c r="AY131" s="56"/>
      <c r="AZ131" s="56">
        <f t="shared" si="70"/>
        <v>6.3024564093483484</v>
      </c>
      <c r="BA131" s="56"/>
      <c r="BB131" s="56">
        <f t="shared" si="55"/>
        <v>28.804434972399562</v>
      </c>
      <c r="BC131" s="56"/>
      <c r="BD131" s="56">
        <f t="shared" si="64"/>
        <v>229.59627781088275</v>
      </c>
      <c r="BE131" s="56"/>
      <c r="BF131" s="56">
        <f>0</f>
        <v>0</v>
      </c>
      <c r="BG131" s="56"/>
    </row>
    <row r="132" spans="1:59" x14ac:dyDescent="0.25">
      <c r="A132" s="28">
        <v>40</v>
      </c>
      <c r="B132" s="28"/>
      <c r="C132" s="32">
        <f t="shared" si="56"/>
        <v>149.99812499999976</v>
      </c>
      <c r="D132" s="32"/>
      <c r="E132" s="32">
        <f t="shared" si="57"/>
        <v>16.666458333333335</v>
      </c>
      <c r="F132" s="32"/>
      <c r="G132" s="32">
        <f t="shared" si="58"/>
        <v>3.7499531249999936</v>
      </c>
      <c r="H132" s="32"/>
      <c r="I132" s="32">
        <f t="shared" si="52"/>
        <v>20.416411458333329</v>
      </c>
      <c r="J132" s="32"/>
      <c r="K132" s="32">
        <f t="shared" si="53"/>
        <v>133.33166666666642</v>
      </c>
      <c r="L132" s="32"/>
      <c r="M132" s="32">
        <f>0</f>
        <v>0</v>
      </c>
      <c r="N132" s="32"/>
      <c r="P132" s="38">
        <v>40</v>
      </c>
      <c r="Q132" s="38"/>
      <c r="R132" s="40">
        <f t="shared" si="65"/>
        <v>799.99</v>
      </c>
      <c r="S132" s="40"/>
      <c r="T132" s="40">
        <f>0</f>
        <v>0</v>
      </c>
      <c r="U132" s="40"/>
      <c r="V132" s="40">
        <f t="shared" si="66"/>
        <v>19.999749999999999</v>
      </c>
      <c r="W132" s="40"/>
      <c r="X132" s="40">
        <f t="shared" si="59"/>
        <v>19.999749999999999</v>
      </c>
      <c r="Y132" s="40"/>
      <c r="Z132" s="40">
        <f t="shared" si="60"/>
        <v>799.99</v>
      </c>
      <c r="AA132" s="40"/>
      <c r="AB132" s="40">
        <f>0</f>
        <v>0</v>
      </c>
      <c r="AC132" s="40"/>
      <c r="AE132" s="46">
        <v>40</v>
      </c>
      <c r="AF132" s="46"/>
      <c r="AG132" s="48">
        <f t="shared" si="67"/>
        <v>392.93125976956179</v>
      </c>
      <c r="AH132" s="48"/>
      <c r="AI132" s="48">
        <f t="shared" si="61"/>
        <v>34.927223090627422</v>
      </c>
      <c r="AJ132" s="48"/>
      <c r="AK132" s="48">
        <f t="shared" si="68"/>
        <v>9.8232814942390441</v>
      </c>
      <c r="AL132" s="48"/>
      <c r="AM132" s="48">
        <f t="shared" si="54"/>
        <v>44.750504584866462</v>
      </c>
      <c r="AN132" s="48"/>
      <c r="AO132" s="48">
        <f t="shared" si="62"/>
        <v>358.00403667893437</v>
      </c>
      <c r="AP132" s="48"/>
      <c r="AQ132" s="48">
        <f>0</f>
        <v>0</v>
      </c>
      <c r="AR132" s="48"/>
      <c r="AT132" s="55">
        <v>40</v>
      </c>
      <c r="AU132" s="55"/>
      <c r="AV132" s="57">
        <f t="shared" si="69"/>
        <v>229.59627781088275</v>
      </c>
      <c r="AW132" s="57"/>
      <c r="AX132" s="57">
        <f t="shared" si="63"/>
        <v>23.064528027127494</v>
      </c>
      <c r="AY132" s="57"/>
      <c r="AZ132" s="57">
        <f t="shared" si="70"/>
        <v>5.7399069452720681</v>
      </c>
      <c r="BA132" s="57"/>
      <c r="BB132" s="57">
        <f t="shared" si="55"/>
        <v>28.804434972399562</v>
      </c>
      <c r="BC132" s="57"/>
      <c r="BD132" s="57">
        <f t="shared" si="64"/>
        <v>206.53174978375526</v>
      </c>
      <c r="BE132" s="57"/>
      <c r="BF132" s="57">
        <f>0</f>
        <v>0</v>
      </c>
      <c r="BG132" s="57"/>
    </row>
    <row r="133" spans="1:59" x14ac:dyDescent="0.25">
      <c r="A133" s="27">
        <v>41</v>
      </c>
      <c r="B133" s="27"/>
      <c r="C133" s="31">
        <f t="shared" si="56"/>
        <v>133.33166666666642</v>
      </c>
      <c r="D133" s="31"/>
      <c r="E133" s="31">
        <f t="shared" si="57"/>
        <v>16.666458333333335</v>
      </c>
      <c r="F133" s="31"/>
      <c r="G133" s="31">
        <f t="shared" si="58"/>
        <v>3.3332916666666601</v>
      </c>
      <c r="H133" s="31"/>
      <c r="I133" s="31">
        <f t="shared" si="52"/>
        <v>19.999749999999995</v>
      </c>
      <c r="J133" s="31"/>
      <c r="K133" s="31">
        <f t="shared" si="53"/>
        <v>116.66520833333308</v>
      </c>
      <c r="L133" s="31"/>
      <c r="M133" s="31">
        <f>0</f>
        <v>0</v>
      </c>
      <c r="N133" s="31"/>
      <c r="P133" s="37">
        <v>41</v>
      </c>
      <c r="Q133" s="37"/>
      <c r="R133" s="39">
        <f t="shared" si="65"/>
        <v>799.99</v>
      </c>
      <c r="S133" s="39"/>
      <c r="T133" s="39">
        <f>0</f>
        <v>0</v>
      </c>
      <c r="U133" s="39"/>
      <c r="V133" s="39">
        <f t="shared" si="66"/>
        <v>19.999749999999999</v>
      </c>
      <c r="W133" s="39"/>
      <c r="X133" s="39">
        <f t="shared" si="59"/>
        <v>19.999749999999999</v>
      </c>
      <c r="Y133" s="39"/>
      <c r="Z133" s="39">
        <f t="shared" si="60"/>
        <v>799.99</v>
      </c>
      <c r="AA133" s="39"/>
      <c r="AB133" s="39">
        <f>0</f>
        <v>0</v>
      </c>
      <c r="AC133" s="39"/>
      <c r="AE133" s="45">
        <v>41</v>
      </c>
      <c r="AF133" s="45"/>
      <c r="AG133" s="47">
        <f t="shared" si="67"/>
        <v>358.00403667893437</v>
      </c>
      <c r="AH133" s="47"/>
      <c r="AI133" s="47">
        <f t="shared" si="61"/>
        <v>36.919166282514766</v>
      </c>
      <c r="AJ133" s="47"/>
      <c r="AK133" s="47">
        <f t="shared" si="68"/>
        <v>8.9501009169733585</v>
      </c>
      <c r="AL133" s="47"/>
      <c r="AM133" s="47">
        <f t="shared" si="54"/>
        <v>45.869267199488121</v>
      </c>
      <c r="AN133" s="47"/>
      <c r="AO133" s="47">
        <f t="shared" si="62"/>
        <v>321.0848703964196</v>
      </c>
      <c r="AP133" s="47"/>
      <c r="AQ133" s="47">
        <f>0</f>
        <v>0</v>
      </c>
      <c r="AR133" s="47"/>
      <c r="AT133" s="54">
        <v>41</v>
      </c>
      <c r="AU133" s="54"/>
      <c r="AV133" s="56">
        <f t="shared" si="69"/>
        <v>206.53174978375526</v>
      </c>
      <c r="AW133" s="56"/>
      <c r="AX133" s="56">
        <f t="shared" si="63"/>
        <v>23.641141227805683</v>
      </c>
      <c r="AY133" s="56"/>
      <c r="AZ133" s="56">
        <f t="shared" si="70"/>
        <v>5.1632937445938811</v>
      </c>
      <c r="BA133" s="56"/>
      <c r="BB133" s="56">
        <f t="shared" si="55"/>
        <v>28.804434972399562</v>
      </c>
      <c r="BC133" s="56"/>
      <c r="BD133" s="56">
        <f t="shared" si="64"/>
        <v>182.89060855594957</v>
      </c>
      <c r="BE133" s="56"/>
      <c r="BF133" s="56">
        <f>0</f>
        <v>0</v>
      </c>
      <c r="BG133" s="56"/>
    </row>
    <row r="134" spans="1:59" x14ac:dyDescent="0.25">
      <c r="A134" s="28">
        <v>42</v>
      </c>
      <c r="B134" s="28"/>
      <c r="C134" s="32">
        <f t="shared" si="56"/>
        <v>116.66520833333308</v>
      </c>
      <c r="D134" s="32"/>
      <c r="E134" s="32">
        <f t="shared" si="57"/>
        <v>16.666458333333335</v>
      </c>
      <c r="F134" s="32"/>
      <c r="G134" s="32">
        <f t="shared" si="58"/>
        <v>2.9166302083333266</v>
      </c>
      <c r="H134" s="32"/>
      <c r="I134" s="32">
        <f t="shared" si="52"/>
        <v>19.583088541666662</v>
      </c>
      <c r="J134" s="32"/>
      <c r="K134" s="32">
        <f t="shared" si="53"/>
        <v>99.998749999999745</v>
      </c>
      <c r="L134" s="32"/>
      <c r="M134" s="32">
        <f>0</f>
        <v>0</v>
      </c>
      <c r="N134" s="32"/>
      <c r="P134" s="38">
        <v>42</v>
      </c>
      <c r="Q134" s="38"/>
      <c r="R134" s="40">
        <f t="shared" si="65"/>
        <v>799.99</v>
      </c>
      <c r="S134" s="40"/>
      <c r="T134" s="40">
        <f>0</f>
        <v>0</v>
      </c>
      <c r="U134" s="40"/>
      <c r="V134" s="40">
        <f t="shared" si="66"/>
        <v>19.999749999999999</v>
      </c>
      <c r="W134" s="40"/>
      <c r="X134" s="40">
        <f t="shared" si="59"/>
        <v>19.999749999999999</v>
      </c>
      <c r="Y134" s="40"/>
      <c r="Z134" s="40">
        <f t="shared" si="60"/>
        <v>799.99</v>
      </c>
      <c r="AA134" s="40"/>
      <c r="AB134" s="40">
        <f>0</f>
        <v>0</v>
      </c>
      <c r="AC134" s="40"/>
      <c r="AE134" s="46">
        <v>42</v>
      </c>
      <c r="AF134" s="46"/>
      <c r="AG134" s="48">
        <f t="shared" si="67"/>
        <v>321.0848703964196</v>
      </c>
      <c r="AH134" s="48"/>
      <c r="AI134" s="48">
        <f t="shared" si="61"/>
        <v>38.988877119564833</v>
      </c>
      <c r="AJ134" s="48"/>
      <c r="AK134" s="48">
        <f t="shared" si="68"/>
        <v>8.0271217599104894</v>
      </c>
      <c r="AL134" s="48"/>
      <c r="AM134" s="48">
        <f t="shared" si="54"/>
        <v>47.015998879475319</v>
      </c>
      <c r="AN134" s="48"/>
      <c r="AO134" s="48">
        <f t="shared" si="62"/>
        <v>282.09599327685476</v>
      </c>
      <c r="AP134" s="48"/>
      <c r="AQ134" s="48">
        <f>0</f>
        <v>0</v>
      </c>
      <c r="AR134" s="48"/>
      <c r="AT134" s="55">
        <v>42</v>
      </c>
      <c r="AU134" s="55"/>
      <c r="AV134" s="57">
        <f t="shared" si="69"/>
        <v>182.89060855594957</v>
      </c>
      <c r="AW134" s="57"/>
      <c r="AX134" s="57">
        <f t="shared" si="63"/>
        <v>24.232169758500824</v>
      </c>
      <c r="AY134" s="57"/>
      <c r="AZ134" s="57">
        <f t="shared" si="70"/>
        <v>4.5722652138987385</v>
      </c>
      <c r="BA134" s="57"/>
      <c r="BB134" s="57">
        <f t="shared" si="55"/>
        <v>28.804434972399562</v>
      </c>
      <c r="BC134" s="57"/>
      <c r="BD134" s="57">
        <f t="shared" si="64"/>
        <v>158.65843879744875</v>
      </c>
      <c r="BE134" s="57"/>
      <c r="BF134" s="57">
        <f>0</f>
        <v>0</v>
      </c>
      <c r="BG134" s="57"/>
    </row>
    <row r="135" spans="1:59" x14ac:dyDescent="0.25">
      <c r="A135" s="27">
        <v>43</v>
      </c>
      <c r="B135" s="27"/>
      <c r="C135" s="31">
        <f t="shared" si="56"/>
        <v>99.998749999999745</v>
      </c>
      <c r="D135" s="31"/>
      <c r="E135" s="31">
        <f t="shared" si="57"/>
        <v>16.666458333333335</v>
      </c>
      <c r="F135" s="31"/>
      <c r="G135" s="31">
        <f t="shared" si="58"/>
        <v>2.4999687499999936</v>
      </c>
      <c r="H135" s="31"/>
      <c r="I135" s="31">
        <f t="shared" si="52"/>
        <v>19.166427083333328</v>
      </c>
      <c r="J135" s="31"/>
      <c r="K135" s="31">
        <f t="shared" si="53"/>
        <v>83.332291666666407</v>
      </c>
      <c r="L135" s="31"/>
      <c r="M135" s="31">
        <f>0</f>
        <v>0</v>
      </c>
      <c r="N135" s="31"/>
      <c r="P135" s="37">
        <v>43</v>
      </c>
      <c r="Q135" s="37"/>
      <c r="R135" s="39">
        <f t="shared" si="65"/>
        <v>799.99</v>
      </c>
      <c r="S135" s="39"/>
      <c r="T135" s="39">
        <f>0</f>
        <v>0</v>
      </c>
      <c r="U135" s="39"/>
      <c r="V135" s="39">
        <f t="shared" si="66"/>
        <v>19.999749999999999</v>
      </c>
      <c r="W135" s="39"/>
      <c r="X135" s="39">
        <f t="shared" si="59"/>
        <v>19.999749999999999</v>
      </c>
      <c r="Y135" s="39"/>
      <c r="Z135" s="39">
        <f t="shared" si="60"/>
        <v>799.99</v>
      </c>
      <c r="AA135" s="39"/>
      <c r="AB135" s="39">
        <f>0</f>
        <v>0</v>
      </c>
      <c r="AC135" s="39"/>
      <c r="AE135" s="45">
        <v>43</v>
      </c>
      <c r="AF135" s="45"/>
      <c r="AG135" s="47">
        <f t="shared" si="67"/>
        <v>282.09599327685476</v>
      </c>
      <c r="AH135" s="47"/>
      <c r="AI135" s="47">
        <f t="shared" si="61"/>
        <v>41.138999019540833</v>
      </c>
      <c r="AJ135" s="47"/>
      <c r="AK135" s="47">
        <f t="shared" si="68"/>
        <v>7.0523998319213685</v>
      </c>
      <c r="AL135" s="47"/>
      <c r="AM135" s="47">
        <f t="shared" si="54"/>
        <v>48.191398851462203</v>
      </c>
      <c r="AN135" s="47"/>
      <c r="AO135" s="47">
        <f t="shared" si="62"/>
        <v>240.95699425731391</v>
      </c>
      <c r="AP135" s="47"/>
      <c r="AQ135" s="47">
        <f>0</f>
        <v>0</v>
      </c>
      <c r="AR135" s="47"/>
      <c r="AT135" s="54">
        <v>43</v>
      </c>
      <c r="AU135" s="54"/>
      <c r="AV135" s="56">
        <f t="shared" si="69"/>
        <v>158.65843879744875</v>
      </c>
      <c r="AW135" s="56"/>
      <c r="AX135" s="56">
        <f t="shared" si="63"/>
        <v>24.837974002463344</v>
      </c>
      <c r="AY135" s="56"/>
      <c r="AZ135" s="56">
        <f t="shared" si="70"/>
        <v>3.9664609699362186</v>
      </c>
      <c r="BA135" s="56"/>
      <c r="BB135" s="56">
        <f t="shared" si="55"/>
        <v>28.804434972399562</v>
      </c>
      <c r="BC135" s="56"/>
      <c r="BD135" s="56">
        <f t="shared" si="64"/>
        <v>133.82046479498541</v>
      </c>
      <c r="BE135" s="56"/>
      <c r="BF135" s="56">
        <f>0</f>
        <v>0</v>
      </c>
      <c r="BG135" s="56"/>
    </row>
    <row r="136" spans="1:59" x14ac:dyDescent="0.25">
      <c r="A136" s="28">
        <v>44</v>
      </c>
      <c r="B136" s="28"/>
      <c r="C136" s="32">
        <f t="shared" si="56"/>
        <v>83.332291666666407</v>
      </c>
      <c r="D136" s="32"/>
      <c r="E136" s="32">
        <f t="shared" si="57"/>
        <v>16.666458333333335</v>
      </c>
      <c r="F136" s="32"/>
      <c r="G136" s="32">
        <f t="shared" si="58"/>
        <v>2.0833072916666602</v>
      </c>
      <c r="H136" s="32"/>
      <c r="I136" s="32">
        <f t="shared" si="52"/>
        <v>18.749765624999995</v>
      </c>
      <c r="J136" s="32"/>
      <c r="K136" s="32">
        <f t="shared" si="53"/>
        <v>66.665833333333069</v>
      </c>
      <c r="L136" s="32"/>
      <c r="M136" s="32">
        <f>0</f>
        <v>0</v>
      </c>
      <c r="N136" s="32"/>
      <c r="P136" s="38">
        <v>44</v>
      </c>
      <c r="Q136" s="38"/>
      <c r="R136" s="40">
        <f t="shared" si="65"/>
        <v>799.99</v>
      </c>
      <c r="S136" s="40"/>
      <c r="T136" s="40">
        <f>0</f>
        <v>0</v>
      </c>
      <c r="U136" s="40"/>
      <c r="V136" s="40">
        <f t="shared" si="66"/>
        <v>19.999749999999999</v>
      </c>
      <c r="W136" s="40"/>
      <c r="X136" s="40">
        <f t="shared" si="59"/>
        <v>19.999749999999999</v>
      </c>
      <c r="Y136" s="40"/>
      <c r="Z136" s="40">
        <f t="shared" si="60"/>
        <v>799.99</v>
      </c>
      <c r="AA136" s="40"/>
      <c r="AB136" s="40">
        <f>0</f>
        <v>0</v>
      </c>
      <c r="AC136" s="40"/>
      <c r="AE136" s="46">
        <v>44</v>
      </c>
      <c r="AF136" s="46"/>
      <c r="AG136" s="48">
        <f t="shared" si="67"/>
        <v>240.95699425731391</v>
      </c>
      <c r="AH136" s="48"/>
      <c r="AI136" s="48">
        <f t="shared" si="61"/>
        <v>43.372258966315897</v>
      </c>
      <c r="AJ136" s="48"/>
      <c r="AK136" s="48">
        <f t="shared" si="68"/>
        <v>6.0239248564328474</v>
      </c>
      <c r="AL136" s="48"/>
      <c r="AM136" s="48">
        <f t="shared" si="54"/>
        <v>49.396183822748746</v>
      </c>
      <c r="AN136" s="48"/>
      <c r="AO136" s="48">
        <f t="shared" si="62"/>
        <v>197.58473529099803</v>
      </c>
      <c r="AP136" s="48"/>
      <c r="AQ136" s="48">
        <f>0</f>
        <v>0</v>
      </c>
      <c r="AR136" s="48"/>
      <c r="AT136" s="55">
        <v>44</v>
      </c>
      <c r="AU136" s="55"/>
      <c r="AV136" s="57">
        <f t="shared" si="69"/>
        <v>133.82046479498541</v>
      </c>
      <c r="AW136" s="57"/>
      <c r="AX136" s="57">
        <f t="shared" si="63"/>
        <v>25.458923352524927</v>
      </c>
      <c r="AY136" s="57"/>
      <c r="AZ136" s="57">
        <f t="shared" si="70"/>
        <v>3.3455116198746349</v>
      </c>
      <c r="BA136" s="57"/>
      <c r="BB136" s="57">
        <f t="shared" si="55"/>
        <v>28.804434972399562</v>
      </c>
      <c r="BC136" s="57"/>
      <c r="BD136" s="57">
        <f t="shared" si="64"/>
        <v>108.36154144246049</v>
      </c>
      <c r="BE136" s="57"/>
      <c r="BF136" s="57">
        <f>0</f>
        <v>0</v>
      </c>
      <c r="BG136" s="57"/>
    </row>
    <row r="137" spans="1:59" x14ac:dyDescent="0.25">
      <c r="A137" s="27">
        <v>45</v>
      </c>
      <c r="B137" s="27"/>
      <c r="C137" s="31">
        <f t="shared" si="56"/>
        <v>66.665833333333069</v>
      </c>
      <c r="D137" s="31"/>
      <c r="E137" s="31">
        <f t="shared" si="57"/>
        <v>16.666458333333335</v>
      </c>
      <c r="F137" s="31"/>
      <c r="G137" s="31">
        <f t="shared" si="58"/>
        <v>1.6666458333333265</v>
      </c>
      <c r="H137" s="31"/>
      <c r="I137" s="31">
        <f t="shared" si="52"/>
        <v>18.333104166666661</v>
      </c>
      <c r="J137" s="31"/>
      <c r="K137" s="31">
        <f t="shared" si="53"/>
        <v>49.999374999999731</v>
      </c>
      <c r="L137" s="31"/>
      <c r="M137" s="31">
        <f>0</f>
        <v>0</v>
      </c>
      <c r="N137" s="31"/>
      <c r="P137" s="37">
        <v>45</v>
      </c>
      <c r="Q137" s="37"/>
      <c r="R137" s="39">
        <f t="shared" si="65"/>
        <v>799.99</v>
      </c>
      <c r="S137" s="39"/>
      <c r="T137" s="39">
        <f>0</f>
        <v>0</v>
      </c>
      <c r="U137" s="39"/>
      <c r="V137" s="39">
        <f t="shared" si="66"/>
        <v>19.999749999999999</v>
      </c>
      <c r="W137" s="39"/>
      <c r="X137" s="39">
        <f t="shared" si="59"/>
        <v>19.999749999999999</v>
      </c>
      <c r="Y137" s="39"/>
      <c r="Z137" s="39">
        <f t="shared" si="60"/>
        <v>799.99</v>
      </c>
      <c r="AA137" s="39"/>
      <c r="AB137" s="39">
        <f>0</f>
        <v>0</v>
      </c>
      <c r="AC137" s="39"/>
      <c r="AE137" s="45">
        <v>45</v>
      </c>
      <c r="AF137" s="45"/>
      <c r="AG137" s="47">
        <f t="shared" si="67"/>
        <v>197.58473529099803</v>
      </c>
      <c r="AH137" s="47"/>
      <c r="AI137" s="47">
        <f t="shared" si="61"/>
        <v>45.691470036042524</v>
      </c>
      <c r="AJ137" s="47"/>
      <c r="AK137" s="47">
        <f t="shared" si="68"/>
        <v>4.9396183822749506</v>
      </c>
      <c r="AL137" s="47"/>
      <c r="AM137" s="47">
        <f t="shared" si="54"/>
        <v>50.631088418317475</v>
      </c>
      <c r="AN137" s="47"/>
      <c r="AO137" s="47">
        <f t="shared" si="62"/>
        <v>151.89326525495551</v>
      </c>
      <c r="AP137" s="47"/>
      <c r="AQ137" s="47">
        <f>0</f>
        <v>0</v>
      </c>
      <c r="AR137" s="47"/>
      <c r="AT137" s="54">
        <v>45</v>
      </c>
      <c r="AU137" s="54"/>
      <c r="AV137" s="56">
        <f t="shared" si="69"/>
        <v>108.36154144246049</v>
      </c>
      <c r="AW137" s="56"/>
      <c r="AX137" s="56">
        <f t="shared" si="63"/>
        <v>26.095396436338049</v>
      </c>
      <c r="AY137" s="56"/>
      <c r="AZ137" s="56">
        <f t="shared" si="70"/>
        <v>2.7090385360615121</v>
      </c>
      <c r="BA137" s="56"/>
      <c r="BB137" s="56">
        <f t="shared" si="55"/>
        <v>28.804434972399562</v>
      </c>
      <c r="BC137" s="56"/>
      <c r="BD137" s="56">
        <f t="shared" si="64"/>
        <v>82.266145006122443</v>
      </c>
      <c r="BE137" s="56"/>
      <c r="BF137" s="56">
        <f>0</f>
        <v>0</v>
      </c>
      <c r="BG137" s="56"/>
    </row>
    <row r="138" spans="1:59" x14ac:dyDescent="0.25">
      <c r="A138" s="28">
        <v>46</v>
      </c>
      <c r="B138" s="28"/>
      <c r="C138" s="32">
        <f t="shared" si="56"/>
        <v>49.999374999999731</v>
      </c>
      <c r="D138" s="32"/>
      <c r="E138" s="32">
        <f t="shared" si="57"/>
        <v>16.666458333333335</v>
      </c>
      <c r="F138" s="32"/>
      <c r="G138" s="32">
        <f t="shared" si="58"/>
        <v>1.2499843749999933</v>
      </c>
      <c r="H138" s="32"/>
      <c r="I138" s="32">
        <f t="shared" si="52"/>
        <v>17.916442708333328</v>
      </c>
      <c r="J138" s="32"/>
      <c r="K138" s="32">
        <f t="shared" si="53"/>
        <v>33.332916666666392</v>
      </c>
      <c r="L138" s="32"/>
      <c r="M138" s="32">
        <f>0</f>
        <v>0</v>
      </c>
      <c r="N138" s="32"/>
      <c r="P138" s="38">
        <v>46</v>
      </c>
      <c r="Q138" s="38"/>
      <c r="R138" s="40">
        <f t="shared" si="65"/>
        <v>799.99</v>
      </c>
      <c r="S138" s="40"/>
      <c r="T138" s="40">
        <f>0</f>
        <v>0</v>
      </c>
      <c r="U138" s="40"/>
      <c r="V138" s="40">
        <f t="shared" si="66"/>
        <v>19.999749999999999</v>
      </c>
      <c r="W138" s="40"/>
      <c r="X138" s="40">
        <f t="shared" si="59"/>
        <v>19.999749999999999</v>
      </c>
      <c r="Y138" s="40"/>
      <c r="Z138" s="40">
        <f t="shared" si="60"/>
        <v>799.99</v>
      </c>
      <c r="AA138" s="40"/>
      <c r="AB138" s="40">
        <f>0</f>
        <v>0</v>
      </c>
      <c r="AC138" s="40"/>
      <c r="AE138" s="46">
        <v>46</v>
      </c>
      <c r="AF138" s="46"/>
      <c r="AG138" s="48">
        <f t="shared" si="67"/>
        <v>151.89326525495551</v>
      </c>
      <c r="AH138" s="48"/>
      <c r="AI138" s="48">
        <f t="shared" si="61"/>
        <v>48.099533997401508</v>
      </c>
      <c r="AJ138" s="48"/>
      <c r="AK138" s="48">
        <f t="shared" si="68"/>
        <v>3.7973316313738872</v>
      </c>
      <c r="AL138" s="48"/>
      <c r="AM138" s="48">
        <f t="shared" si="54"/>
        <v>51.896865628775394</v>
      </c>
      <c r="AN138" s="48"/>
      <c r="AO138" s="48">
        <f t="shared" si="62"/>
        <v>103.793731257554</v>
      </c>
      <c r="AP138" s="48"/>
      <c r="AQ138" s="48">
        <f>0</f>
        <v>0</v>
      </c>
      <c r="AR138" s="48"/>
      <c r="AT138" s="55">
        <v>46</v>
      </c>
      <c r="AU138" s="55"/>
      <c r="AV138" s="57">
        <f t="shared" si="69"/>
        <v>82.266145006122443</v>
      </c>
      <c r="AW138" s="57"/>
      <c r="AX138" s="57">
        <f t="shared" si="63"/>
        <v>26.747781347246502</v>
      </c>
      <c r="AY138" s="57"/>
      <c r="AZ138" s="57">
        <f t="shared" si="70"/>
        <v>2.0566536251530607</v>
      </c>
      <c r="BA138" s="57"/>
      <c r="BB138" s="57">
        <f t="shared" si="55"/>
        <v>28.804434972399562</v>
      </c>
      <c r="BC138" s="57"/>
      <c r="BD138" s="57">
        <f t="shared" si="64"/>
        <v>55.518363658875941</v>
      </c>
      <c r="BE138" s="57"/>
      <c r="BF138" s="57">
        <f>0</f>
        <v>0</v>
      </c>
      <c r="BG138" s="57"/>
    </row>
    <row r="139" spans="1:59" x14ac:dyDescent="0.25">
      <c r="A139" s="27">
        <v>47</v>
      </c>
      <c r="B139" s="27"/>
      <c r="C139" s="31">
        <f t="shared" si="56"/>
        <v>33.332916666666392</v>
      </c>
      <c r="D139" s="31"/>
      <c r="E139" s="31">
        <f t="shared" si="57"/>
        <v>16.666458333333335</v>
      </c>
      <c r="F139" s="31"/>
      <c r="G139" s="31">
        <f t="shared" si="58"/>
        <v>0.8333229166666597</v>
      </c>
      <c r="H139" s="31"/>
      <c r="I139" s="31">
        <f t="shared" si="52"/>
        <v>17.499781249999995</v>
      </c>
      <c r="J139" s="31"/>
      <c r="K139" s="31">
        <f t="shared" si="53"/>
        <v>16.666458333333058</v>
      </c>
      <c r="L139" s="31"/>
      <c r="M139" s="31">
        <f>0</f>
        <v>0</v>
      </c>
      <c r="N139" s="31"/>
      <c r="P139" s="37">
        <v>47</v>
      </c>
      <c r="Q139" s="37"/>
      <c r="R139" s="39">
        <f t="shared" si="65"/>
        <v>799.99</v>
      </c>
      <c r="S139" s="39"/>
      <c r="T139" s="39">
        <f>0</f>
        <v>0</v>
      </c>
      <c r="U139" s="39"/>
      <c r="V139" s="39">
        <f t="shared" si="66"/>
        <v>19.999749999999999</v>
      </c>
      <c r="W139" s="39"/>
      <c r="X139" s="39">
        <f t="shared" si="59"/>
        <v>19.999749999999999</v>
      </c>
      <c r="Y139" s="39"/>
      <c r="Z139" s="39">
        <f t="shared" si="60"/>
        <v>799.99</v>
      </c>
      <c r="AA139" s="39"/>
      <c r="AB139" s="39">
        <f>0</f>
        <v>0</v>
      </c>
      <c r="AC139" s="39"/>
      <c r="AE139" s="45">
        <v>47</v>
      </c>
      <c r="AF139" s="45"/>
      <c r="AG139" s="47">
        <f t="shared" si="67"/>
        <v>103.793731257554</v>
      </c>
      <c r="AH139" s="47"/>
      <c r="AI139" s="47">
        <f t="shared" si="61"/>
        <v>50.599443988055945</v>
      </c>
      <c r="AJ139" s="47"/>
      <c r="AK139" s="47">
        <f t="shared" si="68"/>
        <v>2.59484328143885</v>
      </c>
      <c r="AL139" s="47"/>
      <c r="AM139" s="47">
        <f t="shared" si="54"/>
        <v>53.194287269494794</v>
      </c>
      <c r="AN139" s="47"/>
      <c r="AO139" s="47">
        <f t="shared" si="62"/>
        <v>53.194287269498055</v>
      </c>
      <c r="AP139" s="47"/>
      <c r="AQ139" s="47">
        <f>0</f>
        <v>0</v>
      </c>
      <c r="AR139" s="47"/>
      <c r="AT139" s="54">
        <v>47</v>
      </c>
      <c r="AU139" s="54"/>
      <c r="AV139" s="56">
        <f t="shared" si="69"/>
        <v>55.518363658875941</v>
      </c>
      <c r="AW139" s="56"/>
      <c r="AX139" s="56">
        <f t="shared" si="63"/>
        <v>27.416475880927663</v>
      </c>
      <c r="AY139" s="56"/>
      <c r="AZ139" s="56">
        <f t="shared" si="70"/>
        <v>1.3879590914718984</v>
      </c>
      <c r="BA139" s="56"/>
      <c r="BB139" s="56">
        <f t="shared" si="55"/>
        <v>28.804434972399562</v>
      </c>
      <c r="BC139" s="56"/>
      <c r="BD139" s="56">
        <f t="shared" si="64"/>
        <v>28.101887777948278</v>
      </c>
      <c r="BE139" s="56"/>
      <c r="BF139" s="56">
        <f>0</f>
        <v>0</v>
      </c>
      <c r="BG139" s="56"/>
    </row>
    <row r="140" spans="1:59" x14ac:dyDescent="0.25">
      <c r="A140" s="28">
        <v>48</v>
      </c>
      <c r="B140" s="28"/>
      <c r="C140" s="32">
        <f t="shared" si="56"/>
        <v>16.666458333333058</v>
      </c>
      <c r="D140" s="32"/>
      <c r="E140" s="32">
        <f t="shared" si="57"/>
        <v>16.666458333333335</v>
      </c>
      <c r="F140" s="32"/>
      <c r="G140" s="32">
        <f t="shared" si="58"/>
        <v>0.41666145833332641</v>
      </c>
      <c r="H140" s="32"/>
      <c r="I140" s="32">
        <f t="shared" si="52"/>
        <v>17.083119791666661</v>
      </c>
      <c r="J140" s="32"/>
      <c r="K140" s="32">
        <f t="shared" si="53"/>
        <v>-2.7711166694643907E-13</v>
      </c>
      <c r="L140" s="32"/>
      <c r="M140" s="32">
        <f>0</f>
        <v>0</v>
      </c>
      <c r="N140" s="32"/>
      <c r="P140" s="38">
        <v>48</v>
      </c>
      <c r="Q140" s="38"/>
      <c r="R140" s="40">
        <f t="shared" si="65"/>
        <v>799.99</v>
      </c>
      <c r="S140" s="40"/>
      <c r="T140" s="40">
        <f>C4</f>
        <v>799.99</v>
      </c>
      <c r="U140" s="40"/>
      <c r="V140" s="40">
        <f t="shared" si="66"/>
        <v>19.999749999999999</v>
      </c>
      <c r="W140" s="40"/>
      <c r="X140" s="40">
        <f t="shared" si="59"/>
        <v>819.98974999999996</v>
      </c>
      <c r="Y140" s="40"/>
      <c r="Z140" s="40">
        <f t="shared" si="60"/>
        <v>0</v>
      </c>
      <c r="AA140" s="40"/>
      <c r="AB140" s="40">
        <f>0</f>
        <v>0</v>
      </c>
      <c r="AC140" s="40"/>
      <c r="AE140" s="46">
        <v>48</v>
      </c>
      <c r="AF140" s="46"/>
      <c r="AG140" s="48">
        <f t="shared" si="67"/>
        <v>53.194287269498055</v>
      </c>
      <c r="AH140" s="48"/>
      <c r="AI140" s="48">
        <f t="shared" si="61"/>
        <v>53.194287269494701</v>
      </c>
      <c r="AJ140" s="48"/>
      <c r="AK140" s="48">
        <f t="shared" si="68"/>
        <v>1.3298571817374514</v>
      </c>
      <c r="AL140" s="48"/>
      <c r="AM140" s="48">
        <f t="shared" si="54"/>
        <v>54.524144451232154</v>
      </c>
      <c r="AN140" s="48"/>
      <c r="AO140" s="48">
        <f t="shared" si="62"/>
        <v>3.3537617127876729E-12</v>
      </c>
      <c r="AP140" s="48"/>
      <c r="AQ140" s="48">
        <f>0</f>
        <v>0</v>
      </c>
      <c r="AR140" s="48"/>
      <c r="AT140" s="55">
        <v>48</v>
      </c>
      <c r="AU140" s="55"/>
      <c r="AV140" s="57">
        <f t="shared" si="69"/>
        <v>28.101887777948278</v>
      </c>
      <c r="AW140" s="57"/>
      <c r="AX140" s="57">
        <f t="shared" si="63"/>
        <v>28.101887777950857</v>
      </c>
      <c r="AY140" s="57"/>
      <c r="AZ140" s="57">
        <f t="shared" si="70"/>
        <v>0.70254719444870684</v>
      </c>
      <c r="BA140" s="57"/>
      <c r="BB140" s="57">
        <f t="shared" si="55"/>
        <v>28.804434972399562</v>
      </c>
      <c r="BC140" s="57"/>
      <c r="BD140" s="57">
        <f t="shared" si="64"/>
        <v>-2.5792701308091637E-12</v>
      </c>
      <c r="BE140" s="57"/>
      <c r="BF140" s="57">
        <f>0</f>
        <v>0</v>
      </c>
      <c r="BG140" s="57"/>
    </row>
    <row r="141" spans="1:59" ht="15.75" x14ac:dyDescent="0.3">
      <c r="A141" s="34" t="s">
        <v>43</v>
      </c>
      <c r="B141" s="34"/>
      <c r="C141" s="34"/>
      <c r="D141" s="34"/>
      <c r="E141" s="34"/>
      <c r="F141" s="34"/>
      <c r="G141" s="34"/>
      <c r="H141" s="34"/>
      <c r="I141" s="33">
        <f>I140+I139+I138+I137+I136+I135+I134+I133+I132+I131+I130+I129+I128+I127+I126+I125+I124+I123+I122+I121+I120+I119+I118+I117+I116+I115+I114+I113+I112+I111+I110+I109+I108+I107+I106+I105+I104+I103+I102+I101+I100+I99+I98+I97+I96+I95+I94+I93</f>
        <v>1289.9838749999999</v>
      </c>
      <c r="J141" s="27"/>
      <c r="K141" s="5"/>
      <c r="L141" s="9"/>
      <c r="M141" s="9"/>
      <c r="N141" s="9"/>
      <c r="P141" s="42" t="s">
        <v>43</v>
      </c>
      <c r="Q141" s="42"/>
      <c r="R141" s="42"/>
      <c r="S141" s="42"/>
      <c r="T141" s="42"/>
      <c r="U141" s="42"/>
      <c r="V141" s="42"/>
      <c r="W141" s="42"/>
      <c r="X141" s="41">
        <f>X140+X139+X138+X137+X136+X135+X134+X133+X132+X131+X130+X129+X128+X127+X126+X125+X124+X123+X122+X121+X120+X119+X118+X117+X116+X115+X114+X113+X112+X111+X110+X109+X108+X107+X106+X105+X104+X103+X102+X101+X100+X99+X98+X97+X96+X95+X94+X93</f>
        <v>1759.9779999999976</v>
      </c>
      <c r="Y141" s="37"/>
      <c r="Z141" s="6"/>
      <c r="AA141" s="6"/>
      <c r="AB141" s="39"/>
      <c r="AC141" s="39"/>
      <c r="AE141" s="51" t="s">
        <v>43</v>
      </c>
      <c r="AF141" s="51"/>
      <c r="AG141" s="51"/>
      <c r="AH141" s="51"/>
      <c r="AI141" s="51"/>
      <c r="AJ141" s="51"/>
      <c r="AK141" s="51"/>
      <c r="AL141" s="51"/>
      <c r="AM141" s="49">
        <f>AM140+AM139+AM138+AM137+AM136+AM135+AM134+AM133+AM132+AM131+AM130+AM129+AM128+AM127+AM126+AM125+AM124+AM123+AM122+AM121+AM120+AM119+AM118+AM117+AM116+AM115+AM114+AM113+AM112+AM111+AM110+AM109+AM108+AM107+AM106+AM105+AM104+AM103+AM102+AM101+AM100+AM99+AM98+AM97+AM96+AM95+AM94+AM93</f>
        <v>1552.1651308338546</v>
      </c>
      <c r="AN141" s="45"/>
      <c r="AO141" s="7"/>
      <c r="AP141" s="7"/>
      <c r="AQ141" s="47"/>
      <c r="AR141" s="47"/>
      <c r="AT141" s="59" t="s">
        <v>43</v>
      </c>
      <c r="AU141" s="59"/>
      <c r="AV141" s="59"/>
      <c r="AW141" s="59"/>
      <c r="AX141" s="59"/>
      <c r="AY141" s="59"/>
      <c r="AZ141" s="59"/>
      <c r="BA141" s="59"/>
      <c r="BB141" s="58">
        <f>BB140+BB139+BB138+BB137+BB136+BB135+BB134+BB133+BB132+BB131+BB130+BB129+BB128+BB127+BB126+BB125+BB124+BB123+BB122+BB121+BB120+BB119+BB118+BB117+BB116+BB115+BB114+BB113+BB112+BB111+BB110+BB109+BB108+BB107+BB106+BB105+BB104+BB103+BB102+BB101+BB100+BB99+BB98+BB97+BB96+BB95+BB94+BB93</f>
        <v>1382.6128786751794</v>
      </c>
      <c r="BC141" s="54"/>
      <c r="BD141" s="8"/>
      <c r="BE141" s="10"/>
      <c r="BF141" s="10"/>
      <c r="BG141" s="10"/>
    </row>
    <row r="142" spans="1:59" x14ac:dyDescent="0.25">
      <c r="A142" s="3"/>
      <c r="B142" s="3"/>
      <c r="C142" s="3"/>
      <c r="D142" s="3"/>
      <c r="E142" s="3"/>
      <c r="F142" s="3"/>
      <c r="G142" s="3"/>
      <c r="H142" s="3"/>
      <c r="I142" s="3"/>
      <c r="J142" s="3"/>
      <c r="K142" s="3"/>
      <c r="L142" s="3"/>
      <c r="M142" s="3"/>
      <c r="N142" s="3"/>
      <c r="P142" s="3"/>
      <c r="Q142" s="3"/>
      <c r="R142" s="3"/>
      <c r="S142" s="3"/>
      <c r="T142" s="3"/>
      <c r="U142" s="3"/>
      <c r="V142" s="3"/>
      <c r="W142" s="3"/>
      <c r="X142" s="3"/>
      <c r="Y142" s="3"/>
      <c r="Z142" s="3"/>
      <c r="AA142" s="3"/>
      <c r="AB142" s="72"/>
      <c r="AC142" s="72"/>
      <c r="AE142" s="3"/>
      <c r="AF142" s="3"/>
      <c r="AG142" s="3"/>
      <c r="AH142" s="3"/>
      <c r="AI142" s="3"/>
      <c r="AJ142" s="3"/>
      <c r="AK142" s="3"/>
      <c r="AL142" s="3"/>
      <c r="AM142" s="3"/>
      <c r="AN142" s="3"/>
      <c r="AO142" s="3"/>
      <c r="AP142" s="3"/>
      <c r="AQ142" s="72"/>
      <c r="AR142" s="72"/>
      <c r="AT142" s="3"/>
      <c r="AU142" s="3"/>
      <c r="AV142" s="3"/>
      <c r="AW142" s="3"/>
      <c r="AX142" s="3"/>
      <c r="AY142" s="3"/>
      <c r="AZ142" s="3"/>
      <c r="BA142" s="3"/>
      <c r="BB142" s="3"/>
      <c r="BC142" s="3"/>
      <c r="BD142" s="3"/>
      <c r="BE142" s="3"/>
      <c r="BF142" s="3"/>
      <c r="BG142" s="3"/>
    </row>
    <row r="143" spans="1:59" x14ac:dyDescent="0.25">
      <c r="A143" s="27" t="s">
        <v>44</v>
      </c>
      <c r="B143" s="27"/>
      <c r="C143" s="27"/>
      <c r="D143" s="27"/>
      <c r="E143" s="27"/>
      <c r="F143" s="27"/>
      <c r="G143" s="27"/>
      <c r="H143" s="27"/>
      <c r="I143" s="27"/>
      <c r="J143" s="27"/>
      <c r="K143" s="27"/>
      <c r="L143" s="27"/>
      <c r="M143" s="27"/>
      <c r="N143" s="27"/>
      <c r="P143" s="37" t="s">
        <v>44</v>
      </c>
      <c r="Q143" s="37"/>
      <c r="R143" s="37"/>
      <c r="S143" s="37"/>
      <c r="T143" s="37"/>
      <c r="U143" s="37"/>
      <c r="V143" s="37"/>
      <c r="W143" s="37"/>
      <c r="X143" s="37"/>
      <c r="Y143" s="37"/>
      <c r="Z143" s="37"/>
      <c r="AA143" s="37"/>
      <c r="AB143" s="39"/>
      <c r="AC143" s="39"/>
      <c r="AE143" s="45" t="s">
        <v>44</v>
      </c>
      <c r="AF143" s="45"/>
      <c r="AG143" s="45"/>
      <c r="AH143" s="45"/>
      <c r="AI143" s="45"/>
      <c r="AJ143" s="45"/>
      <c r="AK143" s="45"/>
      <c r="AL143" s="45"/>
      <c r="AM143" s="45"/>
      <c r="AN143" s="45"/>
      <c r="AO143" s="45"/>
      <c r="AP143" s="45"/>
      <c r="AQ143" s="47"/>
      <c r="AR143" s="47"/>
      <c r="AT143" s="54" t="s">
        <v>44</v>
      </c>
      <c r="AU143" s="54"/>
      <c r="AV143" s="54"/>
      <c r="AW143" s="54"/>
      <c r="AX143" s="54"/>
      <c r="AY143" s="54"/>
      <c r="AZ143" s="54"/>
      <c r="BA143" s="54"/>
      <c r="BB143" s="54"/>
      <c r="BC143" s="54"/>
      <c r="BD143" s="54"/>
      <c r="BE143" s="54"/>
      <c r="BF143" s="54"/>
      <c r="BG143" s="54"/>
    </row>
    <row r="144" spans="1:59" x14ac:dyDescent="0.25">
      <c r="A144" s="28" t="s">
        <v>29</v>
      </c>
      <c r="B144" s="28"/>
      <c r="C144" s="28" t="s">
        <v>30</v>
      </c>
      <c r="D144" s="28"/>
      <c r="E144" s="28" t="s">
        <v>31</v>
      </c>
      <c r="F144" s="28"/>
      <c r="G144" s="28" t="s">
        <v>32</v>
      </c>
      <c r="H144" s="28"/>
      <c r="I144" s="28" t="s">
        <v>33</v>
      </c>
      <c r="J144" s="28"/>
      <c r="K144" s="28" t="s">
        <v>34</v>
      </c>
      <c r="L144" s="28"/>
      <c r="M144" s="28" t="s">
        <v>58</v>
      </c>
      <c r="N144" s="28"/>
      <c r="P144" s="38" t="s">
        <v>29</v>
      </c>
      <c r="Q144" s="38"/>
      <c r="R144" s="38" t="s">
        <v>30</v>
      </c>
      <c r="S144" s="38"/>
      <c r="T144" s="38" t="s">
        <v>31</v>
      </c>
      <c r="U144" s="38"/>
      <c r="V144" s="38" t="s">
        <v>32</v>
      </c>
      <c r="W144" s="38"/>
      <c r="X144" s="38" t="s">
        <v>33</v>
      </c>
      <c r="Y144" s="38"/>
      <c r="Z144" s="38" t="s">
        <v>34</v>
      </c>
      <c r="AA144" s="38"/>
      <c r="AB144" s="40" t="s">
        <v>58</v>
      </c>
      <c r="AC144" s="40"/>
      <c r="AE144" s="46" t="s">
        <v>29</v>
      </c>
      <c r="AF144" s="46"/>
      <c r="AG144" s="46" t="s">
        <v>30</v>
      </c>
      <c r="AH144" s="46"/>
      <c r="AI144" s="46" t="s">
        <v>31</v>
      </c>
      <c r="AJ144" s="46"/>
      <c r="AK144" s="46" t="s">
        <v>32</v>
      </c>
      <c r="AL144" s="46"/>
      <c r="AM144" s="46" t="s">
        <v>33</v>
      </c>
      <c r="AN144" s="46"/>
      <c r="AO144" s="46" t="s">
        <v>34</v>
      </c>
      <c r="AP144" s="46"/>
      <c r="AQ144" s="48" t="s">
        <v>58</v>
      </c>
      <c r="AR144" s="48"/>
      <c r="AT144" s="55" t="s">
        <v>29</v>
      </c>
      <c r="AU144" s="55"/>
      <c r="AV144" s="55" t="s">
        <v>30</v>
      </c>
      <c r="AW144" s="55"/>
      <c r="AX144" s="55" t="s">
        <v>31</v>
      </c>
      <c r="AY144" s="55"/>
      <c r="AZ144" s="55" t="s">
        <v>32</v>
      </c>
      <c r="BA144" s="55"/>
      <c r="BB144" s="55" t="s">
        <v>33</v>
      </c>
      <c r="BC144" s="55"/>
      <c r="BD144" s="55" t="s">
        <v>34</v>
      </c>
      <c r="BE144" s="55"/>
      <c r="BF144" s="55" t="s">
        <v>58</v>
      </c>
      <c r="BG144" s="55"/>
    </row>
    <row r="145" spans="1:59" x14ac:dyDescent="0.25">
      <c r="A145" s="27">
        <v>1</v>
      </c>
      <c r="B145" s="27"/>
      <c r="C145" s="31">
        <f>C4-M145</f>
        <v>799.99</v>
      </c>
      <c r="D145" s="31"/>
      <c r="E145" s="31">
        <f>$C$4/60</f>
        <v>13.333166666666667</v>
      </c>
      <c r="F145" s="31"/>
      <c r="G145" s="31">
        <f>C4*$E$4</f>
        <v>19.999749999999999</v>
      </c>
      <c r="H145" s="31"/>
      <c r="I145" s="31">
        <f t="shared" ref="I145:I176" si="71">E145+G145</f>
        <v>33.332916666666662</v>
      </c>
      <c r="J145" s="31"/>
      <c r="K145" s="31">
        <f t="shared" ref="K145:K176" si="72">C145-E145</f>
        <v>786.65683333333334</v>
      </c>
      <c r="L145" s="31"/>
      <c r="M145" s="31">
        <f>0</f>
        <v>0</v>
      </c>
      <c r="N145" s="31"/>
      <c r="P145" s="37">
        <v>1</v>
      </c>
      <c r="Q145" s="37"/>
      <c r="R145" s="39">
        <f>C4-AB145</f>
        <v>799.99</v>
      </c>
      <c r="S145" s="39"/>
      <c r="T145" s="39">
        <f>0</f>
        <v>0</v>
      </c>
      <c r="U145" s="39"/>
      <c r="V145" s="39">
        <f>E4*$E$4</f>
        <v>6.249999999999999E-4</v>
      </c>
      <c r="W145" s="39"/>
      <c r="X145" s="39">
        <f>T145+V145</f>
        <v>6.249999999999999E-4</v>
      </c>
      <c r="Y145" s="39"/>
      <c r="Z145" s="39">
        <f>R145-T145</f>
        <v>799.99</v>
      </c>
      <c r="AA145" s="39"/>
      <c r="AB145" s="39">
        <f>0</f>
        <v>0</v>
      </c>
      <c r="AC145" s="39"/>
      <c r="AE145" s="45">
        <v>1</v>
      </c>
      <c r="AF145" s="45"/>
      <c r="AG145" s="47">
        <f>C4-AQ145</f>
        <v>799.99</v>
      </c>
      <c r="AH145" s="47"/>
      <c r="AI145" s="47">
        <f>AM145-AK145</f>
        <v>-6.3332541666666664</v>
      </c>
      <c r="AJ145" s="47"/>
      <c r="AK145" s="47">
        <f>AG145*$E$4</f>
        <v>19.999749999999999</v>
      </c>
      <c r="AL145" s="47"/>
      <c r="AM145" s="47">
        <f t="shared" ref="AM145:AM176" si="73">($AG$145/60)*((1+$E$4)^AE145)</f>
        <v>13.666495833333332</v>
      </c>
      <c r="AN145" s="47"/>
      <c r="AO145" s="47">
        <f>AG145-AI145</f>
        <v>806.32325416666663</v>
      </c>
      <c r="AP145" s="47"/>
      <c r="AQ145" s="47">
        <f>0</f>
        <v>0</v>
      </c>
      <c r="AR145" s="47"/>
      <c r="AT145" s="54">
        <v>1</v>
      </c>
      <c r="AU145" s="54"/>
      <c r="AV145" s="56">
        <f>C4-BF145</f>
        <v>799.99</v>
      </c>
      <c r="AW145" s="56"/>
      <c r="AX145" s="56">
        <f>BB145-AZ145</f>
        <v>5.8826431860884121</v>
      </c>
      <c r="AY145" s="56"/>
      <c r="AZ145" s="56">
        <f>AV145*$E$4</f>
        <v>19.999749999999999</v>
      </c>
      <c r="BA145" s="56"/>
      <c r="BB145" s="56">
        <f t="shared" ref="BB145:BB176" si="74">$AV$145*($E$4/(1-((1+$E$4)^(-60))))</f>
        <v>25.882393186088411</v>
      </c>
      <c r="BC145" s="56"/>
      <c r="BD145" s="56">
        <f>AV145-AX145</f>
        <v>794.10735681391157</v>
      </c>
      <c r="BE145" s="56"/>
      <c r="BF145" s="56">
        <f>0</f>
        <v>0</v>
      </c>
      <c r="BG145" s="56"/>
    </row>
    <row r="146" spans="1:59" x14ac:dyDescent="0.25">
      <c r="A146" s="28">
        <v>2</v>
      </c>
      <c r="B146" s="28"/>
      <c r="C146" s="32">
        <f t="shared" ref="C146:C177" si="75">K145-M146</f>
        <v>786.65683333333334</v>
      </c>
      <c r="D146" s="32"/>
      <c r="E146" s="32">
        <f t="shared" ref="E146:E204" si="76">$C$4/60</f>
        <v>13.333166666666667</v>
      </c>
      <c r="F146" s="32"/>
      <c r="G146" s="32">
        <f t="shared" ref="G146:G177" si="77">C146*$E$4</f>
        <v>19.666420833333333</v>
      </c>
      <c r="H146" s="32"/>
      <c r="I146" s="32">
        <f t="shared" si="71"/>
        <v>32.999587500000004</v>
      </c>
      <c r="J146" s="32"/>
      <c r="K146" s="32">
        <f t="shared" si="72"/>
        <v>773.32366666666667</v>
      </c>
      <c r="L146" s="32"/>
      <c r="M146" s="32">
        <f>0</f>
        <v>0</v>
      </c>
      <c r="N146" s="32"/>
      <c r="P146" s="38">
        <v>2</v>
      </c>
      <c r="Q146" s="38"/>
      <c r="R146" s="40">
        <f>Z145-AB146</f>
        <v>799.99</v>
      </c>
      <c r="S146" s="40"/>
      <c r="T146" s="40">
        <f>0</f>
        <v>0</v>
      </c>
      <c r="U146" s="40"/>
      <c r="V146" s="40">
        <f>R146*$E$4</f>
        <v>19.999749999999999</v>
      </c>
      <c r="W146" s="40"/>
      <c r="X146" s="40">
        <f t="shared" ref="X146:X204" si="78">T146+V146</f>
        <v>19.999749999999999</v>
      </c>
      <c r="Y146" s="40"/>
      <c r="Z146" s="40">
        <f t="shared" ref="Z146:Z204" si="79">R146-T146</f>
        <v>799.99</v>
      </c>
      <c r="AA146" s="40"/>
      <c r="AB146" s="40">
        <f>0</f>
        <v>0</v>
      </c>
      <c r="AC146" s="40"/>
      <c r="AE146" s="46">
        <v>2</v>
      </c>
      <c r="AF146" s="46"/>
      <c r="AG146" s="48">
        <f>AO145-AQ146</f>
        <v>806.32325416666663</v>
      </c>
      <c r="AH146" s="48"/>
      <c r="AI146" s="48">
        <f t="shared" ref="AI146:AI204" si="80">AM146-AK146</f>
        <v>-6.149923124999999</v>
      </c>
      <c r="AJ146" s="48"/>
      <c r="AK146" s="48">
        <f>AG146*$E$4</f>
        <v>20.158081354166665</v>
      </c>
      <c r="AL146" s="48"/>
      <c r="AM146" s="48">
        <f t="shared" si="73"/>
        <v>14.008158229166666</v>
      </c>
      <c r="AN146" s="48"/>
      <c r="AO146" s="48">
        <f t="shared" ref="AO146:AO204" si="81">AG146-AI146</f>
        <v>812.47317729166662</v>
      </c>
      <c r="AP146" s="48"/>
      <c r="AQ146" s="48">
        <f>0</f>
        <v>0</v>
      </c>
      <c r="AR146" s="48"/>
      <c r="AT146" s="55">
        <v>2</v>
      </c>
      <c r="AU146" s="55"/>
      <c r="AV146" s="57">
        <f>BD145-BF146</f>
        <v>794.10735681391157</v>
      </c>
      <c r="AW146" s="57"/>
      <c r="AX146" s="57">
        <f t="shared" ref="AX146:AX204" si="82">BB146-AZ146</f>
        <v>6.0297092657406246</v>
      </c>
      <c r="AY146" s="57"/>
      <c r="AZ146" s="57">
        <f>AV146*$E$4</f>
        <v>19.852683920347786</v>
      </c>
      <c r="BA146" s="57"/>
      <c r="BB146" s="57">
        <f t="shared" si="74"/>
        <v>25.882393186088411</v>
      </c>
      <c r="BC146" s="57"/>
      <c r="BD146" s="57">
        <f t="shared" ref="BD146:BD204" si="83">AV146-AX146</f>
        <v>788.07764754817094</v>
      </c>
      <c r="BE146" s="57"/>
      <c r="BF146" s="57">
        <f>0</f>
        <v>0</v>
      </c>
      <c r="BG146" s="57"/>
    </row>
    <row r="147" spans="1:59" x14ac:dyDescent="0.25">
      <c r="A147" s="27">
        <v>3</v>
      </c>
      <c r="B147" s="27"/>
      <c r="C147" s="31">
        <f t="shared" si="75"/>
        <v>773.32366666666667</v>
      </c>
      <c r="D147" s="31"/>
      <c r="E147" s="31">
        <f t="shared" si="76"/>
        <v>13.333166666666667</v>
      </c>
      <c r="F147" s="31"/>
      <c r="G147" s="31">
        <f t="shared" si="77"/>
        <v>19.333091666666665</v>
      </c>
      <c r="H147" s="31"/>
      <c r="I147" s="31">
        <f t="shared" si="71"/>
        <v>32.666258333333332</v>
      </c>
      <c r="J147" s="31"/>
      <c r="K147" s="31">
        <f t="shared" si="72"/>
        <v>759.9905</v>
      </c>
      <c r="L147" s="31"/>
      <c r="M147" s="31">
        <f>0</f>
        <v>0</v>
      </c>
      <c r="N147" s="31"/>
      <c r="P147" s="37">
        <v>3</v>
      </c>
      <c r="Q147" s="37"/>
      <c r="R147" s="39">
        <f t="shared" ref="R147:R204" si="84">Z146-AB147</f>
        <v>799.99</v>
      </c>
      <c r="S147" s="39"/>
      <c r="T147" s="39">
        <f>0</f>
        <v>0</v>
      </c>
      <c r="U147" s="39"/>
      <c r="V147" s="39">
        <f t="shared" ref="V147:V204" si="85">R147*$E$4</f>
        <v>19.999749999999999</v>
      </c>
      <c r="W147" s="39"/>
      <c r="X147" s="39">
        <f t="shared" si="78"/>
        <v>19.999749999999999</v>
      </c>
      <c r="Y147" s="39"/>
      <c r="Z147" s="39">
        <f t="shared" si="79"/>
        <v>799.99</v>
      </c>
      <c r="AA147" s="39"/>
      <c r="AB147" s="39">
        <f>0</f>
        <v>0</v>
      </c>
      <c r="AC147" s="39"/>
      <c r="AE147" s="45">
        <v>3</v>
      </c>
      <c r="AF147" s="45"/>
      <c r="AG147" s="47">
        <f t="shared" ref="AG147:AG204" si="86">AO146-AQ147</f>
        <v>812.47317729166662</v>
      </c>
      <c r="AH147" s="47"/>
      <c r="AI147" s="47">
        <f t="shared" si="80"/>
        <v>-5.9534672473958317</v>
      </c>
      <c r="AJ147" s="47"/>
      <c r="AK147" s="47">
        <f t="shared" ref="AK147:AK204" si="87">AG147*$E$4</f>
        <v>20.311829432291663</v>
      </c>
      <c r="AL147" s="47"/>
      <c r="AM147" s="47">
        <f t="shared" si="73"/>
        <v>14.358362184895832</v>
      </c>
      <c r="AN147" s="47"/>
      <c r="AO147" s="47">
        <f t="shared" si="81"/>
        <v>818.42664453906241</v>
      </c>
      <c r="AP147" s="47"/>
      <c r="AQ147" s="47">
        <f>0</f>
        <v>0</v>
      </c>
      <c r="AR147" s="47"/>
      <c r="AT147" s="54">
        <v>3</v>
      </c>
      <c r="AU147" s="54"/>
      <c r="AV147" s="56">
        <f t="shared" ref="AV147:AV204" si="88">BD146-BF147</f>
        <v>788.07764754817094</v>
      </c>
      <c r="AW147" s="56"/>
      <c r="AX147" s="56">
        <f t="shared" si="82"/>
        <v>6.1804519973841394</v>
      </c>
      <c r="AY147" s="56"/>
      <c r="AZ147" s="56">
        <f t="shared" ref="AZ147:AZ204" si="89">AV147*$E$4</f>
        <v>19.701941188704271</v>
      </c>
      <c r="BA147" s="56"/>
      <c r="BB147" s="56">
        <f t="shared" si="74"/>
        <v>25.882393186088411</v>
      </c>
      <c r="BC147" s="56"/>
      <c r="BD147" s="56">
        <f t="shared" si="83"/>
        <v>781.89719555078682</v>
      </c>
      <c r="BE147" s="56"/>
      <c r="BF147" s="56">
        <f>0</f>
        <v>0</v>
      </c>
      <c r="BG147" s="56"/>
    </row>
    <row r="148" spans="1:59" x14ac:dyDescent="0.25">
      <c r="A148" s="28">
        <v>4</v>
      </c>
      <c r="B148" s="28"/>
      <c r="C148" s="32">
        <f t="shared" si="75"/>
        <v>759.9905</v>
      </c>
      <c r="D148" s="32"/>
      <c r="E148" s="32">
        <f t="shared" si="76"/>
        <v>13.333166666666667</v>
      </c>
      <c r="F148" s="32"/>
      <c r="G148" s="32">
        <f t="shared" si="77"/>
        <v>18.999762499999999</v>
      </c>
      <c r="H148" s="32"/>
      <c r="I148" s="32">
        <f t="shared" si="71"/>
        <v>32.332929166666666</v>
      </c>
      <c r="J148" s="32"/>
      <c r="K148" s="32">
        <f t="shared" si="72"/>
        <v>746.65733333333333</v>
      </c>
      <c r="L148" s="32"/>
      <c r="M148" s="32">
        <f>0</f>
        <v>0</v>
      </c>
      <c r="N148" s="32"/>
      <c r="P148" s="38">
        <v>4</v>
      </c>
      <c r="Q148" s="38"/>
      <c r="R148" s="40">
        <f t="shared" si="84"/>
        <v>799.99</v>
      </c>
      <c r="S148" s="40"/>
      <c r="T148" s="40">
        <f>0</f>
        <v>0</v>
      </c>
      <c r="U148" s="40"/>
      <c r="V148" s="40">
        <f t="shared" si="85"/>
        <v>19.999749999999999</v>
      </c>
      <c r="W148" s="40"/>
      <c r="X148" s="40">
        <f t="shared" si="78"/>
        <v>19.999749999999999</v>
      </c>
      <c r="Y148" s="40"/>
      <c r="Z148" s="40">
        <f t="shared" si="79"/>
        <v>799.99</v>
      </c>
      <c r="AA148" s="40"/>
      <c r="AB148" s="40">
        <f>0</f>
        <v>0</v>
      </c>
      <c r="AC148" s="40"/>
      <c r="AE148" s="46">
        <v>4</v>
      </c>
      <c r="AF148" s="46"/>
      <c r="AG148" s="48">
        <f t="shared" si="86"/>
        <v>818.42664453906241</v>
      </c>
      <c r="AH148" s="48"/>
      <c r="AI148" s="48">
        <f t="shared" si="80"/>
        <v>-5.7433448739583337</v>
      </c>
      <c r="AJ148" s="48"/>
      <c r="AK148" s="48">
        <f t="shared" si="87"/>
        <v>20.46066611347656</v>
      </c>
      <c r="AL148" s="48"/>
      <c r="AM148" s="48">
        <f t="shared" si="73"/>
        <v>14.717321239518226</v>
      </c>
      <c r="AN148" s="48"/>
      <c r="AO148" s="48">
        <f t="shared" si="81"/>
        <v>824.16998941302074</v>
      </c>
      <c r="AP148" s="48"/>
      <c r="AQ148" s="48">
        <f>0</f>
        <v>0</v>
      </c>
      <c r="AR148" s="48"/>
      <c r="AT148" s="55">
        <v>4</v>
      </c>
      <c r="AU148" s="55"/>
      <c r="AV148" s="57">
        <f t="shared" si="88"/>
        <v>781.89719555078682</v>
      </c>
      <c r="AW148" s="57"/>
      <c r="AX148" s="57">
        <f t="shared" si="82"/>
        <v>6.3349632973187404</v>
      </c>
      <c r="AY148" s="57"/>
      <c r="AZ148" s="57">
        <f t="shared" si="89"/>
        <v>19.54742988876967</v>
      </c>
      <c r="BA148" s="57"/>
      <c r="BB148" s="57">
        <f t="shared" si="74"/>
        <v>25.882393186088411</v>
      </c>
      <c r="BC148" s="57"/>
      <c r="BD148" s="57">
        <f t="shared" si="83"/>
        <v>775.5622322534681</v>
      </c>
      <c r="BE148" s="57"/>
      <c r="BF148" s="57">
        <f>0</f>
        <v>0</v>
      </c>
      <c r="BG148" s="57"/>
    </row>
    <row r="149" spans="1:59" x14ac:dyDescent="0.25">
      <c r="A149" s="27">
        <v>5</v>
      </c>
      <c r="B149" s="27"/>
      <c r="C149" s="31">
        <f t="shared" si="75"/>
        <v>746.65733333333333</v>
      </c>
      <c r="D149" s="31"/>
      <c r="E149" s="31">
        <f t="shared" si="76"/>
        <v>13.333166666666667</v>
      </c>
      <c r="F149" s="31"/>
      <c r="G149" s="31">
        <f t="shared" si="77"/>
        <v>18.66643333333333</v>
      </c>
      <c r="H149" s="31"/>
      <c r="I149" s="31">
        <f t="shared" si="71"/>
        <v>31.999599999999997</v>
      </c>
      <c r="J149" s="31"/>
      <c r="K149" s="31">
        <f t="shared" si="72"/>
        <v>733.32416666666666</v>
      </c>
      <c r="L149" s="31"/>
      <c r="M149" s="31">
        <f>0</f>
        <v>0</v>
      </c>
      <c r="N149" s="31"/>
      <c r="P149" s="37">
        <v>5</v>
      </c>
      <c r="Q149" s="37"/>
      <c r="R149" s="39">
        <f t="shared" si="84"/>
        <v>799.99</v>
      </c>
      <c r="S149" s="39"/>
      <c r="T149" s="39">
        <f>0</f>
        <v>0</v>
      </c>
      <c r="U149" s="39"/>
      <c r="V149" s="39">
        <f t="shared" si="85"/>
        <v>19.999749999999999</v>
      </c>
      <c r="W149" s="39"/>
      <c r="X149" s="39">
        <f t="shared" si="78"/>
        <v>19.999749999999999</v>
      </c>
      <c r="Y149" s="39"/>
      <c r="Z149" s="39">
        <f t="shared" si="79"/>
        <v>799.99</v>
      </c>
      <c r="AA149" s="39"/>
      <c r="AB149" s="39">
        <f>0</f>
        <v>0</v>
      </c>
      <c r="AC149" s="39"/>
      <c r="AE149" s="45">
        <v>5</v>
      </c>
      <c r="AF149" s="45"/>
      <c r="AG149" s="47">
        <f t="shared" si="86"/>
        <v>824.16998941302074</v>
      </c>
      <c r="AH149" s="47"/>
      <c r="AI149" s="47">
        <f t="shared" si="80"/>
        <v>-5.5189954648193371</v>
      </c>
      <c r="AJ149" s="47"/>
      <c r="AK149" s="47">
        <f t="shared" si="87"/>
        <v>20.604249735325517</v>
      </c>
      <c r="AL149" s="47"/>
      <c r="AM149" s="47">
        <f t="shared" si="73"/>
        <v>15.08525427050618</v>
      </c>
      <c r="AN149" s="47"/>
      <c r="AO149" s="47">
        <f t="shared" si="81"/>
        <v>829.68898487784008</v>
      </c>
      <c r="AP149" s="47"/>
      <c r="AQ149" s="47">
        <f>0</f>
        <v>0</v>
      </c>
      <c r="AR149" s="47"/>
      <c r="AT149" s="54">
        <v>5</v>
      </c>
      <c r="AU149" s="54"/>
      <c r="AV149" s="56">
        <f t="shared" si="88"/>
        <v>775.5622322534681</v>
      </c>
      <c r="AW149" s="56"/>
      <c r="AX149" s="56">
        <f t="shared" si="82"/>
        <v>6.4933373797517113</v>
      </c>
      <c r="AY149" s="56"/>
      <c r="AZ149" s="56">
        <f t="shared" si="89"/>
        <v>19.3890558063367</v>
      </c>
      <c r="BA149" s="56"/>
      <c r="BB149" s="56">
        <f t="shared" si="74"/>
        <v>25.882393186088411</v>
      </c>
      <c r="BC149" s="56"/>
      <c r="BD149" s="56">
        <f t="shared" si="83"/>
        <v>769.06889487371643</v>
      </c>
      <c r="BE149" s="56"/>
      <c r="BF149" s="56">
        <f>0</f>
        <v>0</v>
      </c>
      <c r="BG149" s="56"/>
    </row>
    <row r="150" spans="1:59" x14ac:dyDescent="0.25">
      <c r="A150" s="28">
        <v>6</v>
      </c>
      <c r="B150" s="28"/>
      <c r="C150" s="32">
        <f t="shared" si="75"/>
        <v>733.32416666666666</v>
      </c>
      <c r="D150" s="32"/>
      <c r="E150" s="32">
        <f t="shared" si="76"/>
        <v>13.333166666666667</v>
      </c>
      <c r="F150" s="32"/>
      <c r="G150" s="32">
        <f t="shared" si="77"/>
        <v>18.333104166666665</v>
      </c>
      <c r="H150" s="32"/>
      <c r="I150" s="32">
        <f t="shared" si="71"/>
        <v>31.666270833333332</v>
      </c>
      <c r="J150" s="32"/>
      <c r="K150" s="32">
        <f t="shared" si="72"/>
        <v>719.99099999999999</v>
      </c>
      <c r="L150" s="32"/>
      <c r="M150" s="32">
        <f>0</f>
        <v>0</v>
      </c>
      <c r="N150" s="32"/>
      <c r="P150" s="38">
        <v>6</v>
      </c>
      <c r="Q150" s="38"/>
      <c r="R150" s="40">
        <f t="shared" si="84"/>
        <v>799.99</v>
      </c>
      <c r="S150" s="40"/>
      <c r="T150" s="40">
        <f>0</f>
        <v>0</v>
      </c>
      <c r="U150" s="40"/>
      <c r="V150" s="40">
        <f t="shared" si="85"/>
        <v>19.999749999999999</v>
      </c>
      <c r="W150" s="40"/>
      <c r="X150" s="40">
        <f t="shared" si="78"/>
        <v>19.999749999999999</v>
      </c>
      <c r="Y150" s="40"/>
      <c r="Z150" s="40">
        <f t="shared" si="79"/>
        <v>799.99</v>
      </c>
      <c r="AA150" s="40"/>
      <c r="AB150" s="40">
        <f>0</f>
        <v>0</v>
      </c>
      <c r="AC150" s="40"/>
      <c r="AE150" s="46">
        <v>6</v>
      </c>
      <c r="AF150" s="46"/>
      <c r="AG150" s="48">
        <f t="shared" si="86"/>
        <v>829.68898487784008</v>
      </c>
      <c r="AH150" s="48"/>
      <c r="AI150" s="48">
        <f t="shared" si="80"/>
        <v>-5.2798389946771671</v>
      </c>
      <c r="AJ150" s="48"/>
      <c r="AK150" s="48">
        <f t="shared" si="87"/>
        <v>20.742224621946001</v>
      </c>
      <c r="AL150" s="48"/>
      <c r="AM150" s="48">
        <f t="shared" si="73"/>
        <v>15.462385627268834</v>
      </c>
      <c r="AN150" s="48"/>
      <c r="AO150" s="48">
        <f t="shared" si="81"/>
        <v>834.96882387251731</v>
      </c>
      <c r="AP150" s="48"/>
      <c r="AQ150" s="48">
        <f>0</f>
        <v>0</v>
      </c>
      <c r="AR150" s="48"/>
      <c r="AT150" s="55">
        <v>6</v>
      </c>
      <c r="AU150" s="55"/>
      <c r="AV150" s="57">
        <f t="shared" si="88"/>
        <v>769.06889487371643</v>
      </c>
      <c r="AW150" s="57"/>
      <c r="AX150" s="57">
        <f t="shared" si="82"/>
        <v>6.6556708142455001</v>
      </c>
      <c r="AY150" s="57"/>
      <c r="AZ150" s="57">
        <f t="shared" si="89"/>
        <v>19.226722371842911</v>
      </c>
      <c r="BA150" s="57"/>
      <c r="BB150" s="57">
        <f t="shared" si="74"/>
        <v>25.882393186088411</v>
      </c>
      <c r="BC150" s="57"/>
      <c r="BD150" s="57">
        <f t="shared" si="83"/>
        <v>762.41322405947096</v>
      </c>
      <c r="BE150" s="57"/>
      <c r="BF150" s="57">
        <f>0</f>
        <v>0</v>
      </c>
      <c r="BG150" s="57"/>
    </row>
    <row r="151" spans="1:59" x14ac:dyDescent="0.25">
      <c r="A151" s="27">
        <v>7</v>
      </c>
      <c r="B151" s="27"/>
      <c r="C151" s="31">
        <f t="shared" si="75"/>
        <v>719.99099999999999</v>
      </c>
      <c r="D151" s="31"/>
      <c r="E151" s="31">
        <f t="shared" si="76"/>
        <v>13.333166666666667</v>
      </c>
      <c r="F151" s="31"/>
      <c r="G151" s="31">
        <f t="shared" si="77"/>
        <v>17.999775</v>
      </c>
      <c r="H151" s="31"/>
      <c r="I151" s="31">
        <f t="shared" si="71"/>
        <v>31.332941666666667</v>
      </c>
      <c r="J151" s="31"/>
      <c r="K151" s="31">
        <f t="shared" si="72"/>
        <v>706.65783333333331</v>
      </c>
      <c r="L151" s="31"/>
      <c r="M151" s="31">
        <f>0</f>
        <v>0</v>
      </c>
      <c r="N151" s="31"/>
      <c r="P151" s="37">
        <v>7</v>
      </c>
      <c r="Q151" s="37"/>
      <c r="R151" s="39">
        <f t="shared" si="84"/>
        <v>799.99</v>
      </c>
      <c r="S151" s="39"/>
      <c r="T151" s="39">
        <f>0</f>
        <v>0</v>
      </c>
      <c r="U151" s="39"/>
      <c r="V151" s="39">
        <f t="shared" si="85"/>
        <v>19.999749999999999</v>
      </c>
      <c r="W151" s="39"/>
      <c r="X151" s="39">
        <f t="shared" si="78"/>
        <v>19.999749999999999</v>
      </c>
      <c r="Y151" s="39"/>
      <c r="Z151" s="39">
        <f t="shared" si="79"/>
        <v>799.99</v>
      </c>
      <c r="AA151" s="39"/>
      <c r="AB151" s="39">
        <f>0</f>
        <v>0</v>
      </c>
      <c r="AC151" s="39"/>
      <c r="AE151" s="45">
        <v>7</v>
      </c>
      <c r="AF151" s="45"/>
      <c r="AG151" s="47">
        <f t="shared" si="86"/>
        <v>834.96882387251731</v>
      </c>
      <c r="AH151" s="47"/>
      <c r="AI151" s="47">
        <f t="shared" si="80"/>
        <v>-5.0252753288623762</v>
      </c>
      <c r="AJ151" s="47"/>
      <c r="AK151" s="47">
        <f t="shared" si="87"/>
        <v>20.874220596812933</v>
      </c>
      <c r="AL151" s="47"/>
      <c r="AM151" s="47">
        <f t="shared" si="73"/>
        <v>15.848945267950556</v>
      </c>
      <c r="AN151" s="47"/>
      <c r="AO151" s="47">
        <f t="shared" si="81"/>
        <v>839.99409920137964</v>
      </c>
      <c r="AP151" s="47"/>
      <c r="AQ151" s="47">
        <f>0</f>
        <v>0</v>
      </c>
      <c r="AR151" s="47"/>
      <c r="AT151" s="54">
        <v>7</v>
      </c>
      <c r="AU151" s="54"/>
      <c r="AV151" s="56">
        <f t="shared" si="88"/>
        <v>762.41322405947096</v>
      </c>
      <c r="AW151" s="56"/>
      <c r="AX151" s="56">
        <f t="shared" si="82"/>
        <v>6.8220625846016389</v>
      </c>
      <c r="AY151" s="56"/>
      <c r="AZ151" s="56">
        <f t="shared" si="89"/>
        <v>19.060330601486772</v>
      </c>
      <c r="BA151" s="56"/>
      <c r="BB151" s="56">
        <f t="shared" si="74"/>
        <v>25.882393186088411</v>
      </c>
      <c r="BC151" s="56"/>
      <c r="BD151" s="56">
        <f t="shared" si="83"/>
        <v>755.5911614748693</v>
      </c>
      <c r="BE151" s="56"/>
      <c r="BF151" s="56">
        <f>0</f>
        <v>0</v>
      </c>
      <c r="BG151" s="56"/>
    </row>
    <row r="152" spans="1:59" x14ac:dyDescent="0.25">
      <c r="A152" s="28">
        <v>8</v>
      </c>
      <c r="B152" s="28"/>
      <c r="C152" s="32">
        <f t="shared" si="75"/>
        <v>706.65783333333331</v>
      </c>
      <c r="D152" s="32"/>
      <c r="E152" s="32">
        <f t="shared" si="76"/>
        <v>13.333166666666667</v>
      </c>
      <c r="F152" s="32"/>
      <c r="G152" s="32">
        <f t="shared" si="77"/>
        <v>17.666445833333331</v>
      </c>
      <c r="H152" s="32"/>
      <c r="I152" s="32">
        <f t="shared" si="71"/>
        <v>30.999612499999998</v>
      </c>
      <c r="J152" s="32"/>
      <c r="K152" s="32">
        <f t="shared" si="72"/>
        <v>693.32466666666664</v>
      </c>
      <c r="L152" s="32"/>
      <c r="M152" s="32">
        <f>0</f>
        <v>0</v>
      </c>
      <c r="N152" s="32"/>
      <c r="P152" s="38">
        <v>8</v>
      </c>
      <c r="Q152" s="38"/>
      <c r="R152" s="40">
        <f t="shared" si="84"/>
        <v>799.99</v>
      </c>
      <c r="S152" s="40"/>
      <c r="T152" s="40">
        <f>0</f>
        <v>0</v>
      </c>
      <c r="U152" s="40"/>
      <c r="V152" s="40">
        <f t="shared" si="85"/>
        <v>19.999749999999999</v>
      </c>
      <c r="W152" s="40"/>
      <c r="X152" s="40">
        <f t="shared" si="78"/>
        <v>19.999749999999999</v>
      </c>
      <c r="Y152" s="40"/>
      <c r="Z152" s="40">
        <f t="shared" si="79"/>
        <v>799.99</v>
      </c>
      <c r="AA152" s="40"/>
      <c r="AB152" s="40">
        <f>0</f>
        <v>0</v>
      </c>
      <c r="AC152" s="40"/>
      <c r="AE152" s="46">
        <v>8</v>
      </c>
      <c r="AF152" s="46"/>
      <c r="AG152" s="48">
        <f t="shared" si="86"/>
        <v>839.99409920137964</v>
      </c>
      <c r="AH152" s="48"/>
      <c r="AI152" s="48">
        <f t="shared" si="80"/>
        <v>-4.7546835803851728</v>
      </c>
      <c r="AJ152" s="48"/>
      <c r="AK152" s="48">
        <f t="shared" si="87"/>
        <v>20.999852480034491</v>
      </c>
      <c r="AL152" s="48"/>
      <c r="AM152" s="48">
        <f t="shared" si="73"/>
        <v>16.245168899649318</v>
      </c>
      <c r="AN152" s="48"/>
      <c r="AO152" s="48">
        <f t="shared" si="81"/>
        <v>844.74878278176482</v>
      </c>
      <c r="AP152" s="48"/>
      <c r="AQ152" s="48">
        <f>0</f>
        <v>0</v>
      </c>
      <c r="AR152" s="48"/>
      <c r="AT152" s="55">
        <v>8</v>
      </c>
      <c r="AU152" s="55"/>
      <c r="AV152" s="57">
        <f t="shared" si="88"/>
        <v>755.5911614748693</v>
      </c>
      <c r="AW152" s="57"/>
      <c r="AX152" s="57">
        <f t="shared" si="82"/>
        <v>6.9926141492166813</v>
      </c>
      <c r="AY152" s="57"/>
      <c r="AZ152" s="57">
        <f t="shared" si="89"/>
        <v>18.88977903687173</v>
      </c>
      <c r="BA152" s="57"/>
      <c r="BB152" s="57">
        <f t="shared" si="74"/>
        <v>25.882393186088411</v>
      </c>
      <c r="BC152" s="57"/>
      <c r="BD152" s="57">
        <f t="shared" si="83"/>
        <v>748.59854732565259</v>
      </c>
      <c r="BE152" s="57"/>
      <c r="BF152" s="57">
        <f>0</f>
        <v>0</v>
      </c>
      <c r="BG152" s="57"/>
    </row>
    <row r="153" spans="1:59" x14ac:dyDescent="0.25">
      <c r="A153" s="27">
        <v>9</v>
      </c>
      <c r="B153" s="27"/>
      <c r="C153" s="31">
        <f t="shared" si="75"/>
        <v>693.32466666666664</v>
      </c>
      <c r="D153" s="31"/>
      <c r="E153" s="31">
        <f t="shared" si="76"/>
        <v>13.333166666666667</v>
      </c>
      <c r="F153" s="31"/>
      <c r="G153" s="31">
        <f t="shared" si="77"/>
        <v>17.333116666666665</v>
      </c>
      <c r="H153" s="31"/>
      <c r="I153" s="31">
        <f t="shared" si="71"/>
        <v>30.666283333333332</v>
      </c>
      <c r="J153" s="31"/>
      <c r="K153" s="31">
        <f t="shared" si="72"/>
        <v>679.99149999999997</v>
      </c>
      <c r="L153" s="31"/>
      <c r="M153" s="31">
        <f>0</f>
        <v>0</v>
      </c>
      <c r="N153" s="31"/>
      <c r="P153" s="37">
        <v>9</v>
      </c>
      <c r="Q153" s="37"/>
      <c r="R153" s="39">
        <f t="shared" si="84"/>
        <v>799.99</v>
      </c>
      <c r="S153" s="39"/>
      <c r="T153" s="39">
        <f>0</f>
        <v>0</v>
      </c>
      <c r="U153" s="39"/>
      <c r="V153" s="39">
        <f t="shared" si="85"/>
        <v>19.999749999999999</v>
      </c>
      <c r="W153" s="39"/>
      <c r="X153" s="39">
        <f t="shared" si="78"/>
        <v>19.999749999999999</v>
      </c>
      <c r="Y153" s="39"/>
      <c r="Z153" s="39">
        <f t="shared" si="79"/>
        <v>799.99</v>
      </c>
      <c r="AA153" s="39"/>
      <c r="AB153" s="39">
        <f>0</f>
        <v>0</v>
      </c>
      <c r="AC153" s="39"/>
      <c r="AE153" s="45">
        <v>9</v>
      </c>
      <c r="AF153" s="45"/>
      <c r="AG153" s="47">
        <f t="shared" si="86"/>
        <v>844.74878278176482</v>
      </c>
      <c r="AH153" s="47"/>
      <c r="AI153" s="47">
        <f t="shared" si="80"/>
        <v>-4.4674214474035701</v>
      </c>
      <c r="AJ153" s="47"/>
      <c r="AK153" s="47">
        <f t="shared" si="87"/>
        <v>21.118719569544119</v>
      </c>
      <c r="AL153" s="47"/>
      <c r="AM153" s="47">
        <f t="shared" si="73"/>
        <v>16.651298122140549</v>
      </c>
      <c r="AN153" s="47"/>
      <c r="AO153" s="47">
        <f t="shared" si="81"/>
        <v>849.2162042291684</v>
      </c>
      <c r="AP153" s="47"/>
      <c r="AQ153" s="47">
        <f>0</f>
        <v>0</v>
      </c>
      <c r="AR153" s="47"/>
      <c r="AT153" s="54">
        <v>9</v>
      </c>
      <c r="AU153" s="54"/>
      <c r="AV153" s="56">
        <f t="shared" si="88"/>
        <v>748.59854732565259</v>
      </c>
      <c r="AW153" s="56"/>
      <c r="AX153" s="56">
        <f t="shared" si="82"/>
        <v>7.1674295029470976</v>
      </c>
      <c r="AY153" s="56"/>
      <c r="AZ153" s="56">
        <f t="shared" si="89"/>
        <v>18.714963683141313</v>
      </c>
      <c r="BA153" s="56"/>
      <c r="BB153" s="56">
        <f t="shared" si="74"/>
        <v>25.882393186088411</v>
      </c>
      <c r="BC153" s="56"/>
      <c r="BD153" s="56">
        <f t="shared" si="83"/>
        <v>741.43111782270546</v>
      </c>
      <c r="BE153" s="56"/>
      <c r="BF153" s="56">
        <f>0</f>
        <v>0</v>
      </c>
      <c r="BG153" s="56"/>
    </row>
    <row r="154" spans="1:59" x14ac:dyDescent="0.25">
      <c r="A154" s="28">
        <v>10</v>
      </c>
      <c r="B154" s="28"/>
      <c r="C154" s="32">
        <f t="shared" si="75"/>
        <v>679.99149999999997</v>
      </c>
      <c r="D154" s="32"/>
      <c r="E154" s="32">
        <f t="shared" si="76"/>
        <v>13.333166666666667</v>
      </c>
      <c r="F154" s="32"/>
      <c r="G154" s="32">
        <f t="shared" si="77"/>
        <v>16.999787499999996</v>
      </c>
      <c r="H154" s="32"/>
      <c r="I154" s="32">
        <f t="shared" si="71"/>
        <v>30.332954166666664</v>
      </c>
      <c r="J154" s="32"/>
      <c r="K154" s="32">
        <f t="shared" si="72"/>
        <v>666.6583333333333</v>
      </c>
      <c r="L154" s="32"/>
      <c r="M154" s="32">
        <f>0</f>
        <v>0</v>
      </c>
      <c r="N154" s="32"/>
      <c r="P154" s="38">
        <v>10</v>
      </c>
      <c r="Q154" s="38"/>
      <c r="R154" s="40">
        <f t="shared" si="84"/>
        <v>799.99</v>
      </c>
      <c r="S154" s="40"/>
      <c r="T154" s="40">
        <f>0</f>
        <v>0</v>
      </c>
      <c r="U154" s="40"/>
      <c r="V154" s="40">
        <f t="shared" si="85"/>
        <v>19.999749999999999</v>
      </c>
      <c r="W154" s="40"/>
      <c r="X154" s="40">
        <f t="shared" si="78"/>
        <v>19.999749999999999</v>
      </c>
      <c r="Y154" s="40"/>
      <c r="Z154" s="40">
        <f t="shared" si="79"/>
        <v>799.99</v>
      </c>
      <c r="AA154" s="40"/>
      <c r="AB154" s="40">
        <f>0</f>
        <v>0</v>
      </c>
      <c r="AC154" s="40"/>
      <c r="AE154" s="46">
        <v>10</v>
      </c>
      <c r="AF154" s="46"/>
      <c r="AG154" s="48">
        <f t="shared" si="86"/>
        <v>849.2162042291684</v>
      </c>
      <c r="AH154" s="48"/>
      <c r="AI154" s="48">
        <f t="shared" si="80"/>
        <v>-4.162824530535147</v>
      </c>
      <c r="AJ154" s="48"/>
      <c r="AK154" s="48">
        <f t="shared" si="87"/>
        <v>21.230405105729208</v>
      </c>
      <c r="AL154" s="48"/>
      <c r="AM154" s="48">
        <f t="shared" si="73"/>
        <v>17.067580575194061</v>
      </c>
      <c r="AN154" s="48"/>
      <c r="AO154" s="48">
        <f t="shared" si="81"/>
        <v>853.37902875970349</v>
      </c>
      <c r="AP154" s="48"/>
      <c r="AQ154" s="48">
        <f>0</f>
        <v>0</v>
      </c>
      <c r="AR154" s="48"/>
      <c r="AT154" s="55">
        <v>10</v>
      </c>
      <c r="AU154" s="55"/>
      <c r="AV154" s="57">
        <f t="shared" si="88"/>
        <v>741.43111782270546</v>
      </c>
      <c r="AW154" s="57"/>
      <c r="AX154" s="57">
        <f t="shared" si="82"/>
        <v>7.3466152405207765</v>
      </c>
      <c r="AY154" s="57"/>
      <c r="AZ154" s="57">
        <f t="shared" si="89"/>
        <v>18.535777945567634</v>
      </c>
      <c r="BA154" s="57"/>
      <c r="BB154" s="57">
        <f t="shared" si="74"/>
        <v>25.882393186088411</v>
      </c>
      <c r="BC154" s="57"/>
      <c r="BD154" s="57">
        <f t="shared" si="83"/>
        <v>734.08450258218465</v>
      </c>
      <c r="BE154" s="57"/>
      <c r="BF154" s="57">
        <f>0</f>
        <v>0</v>
      </c>
      <c r="BG154" s="57"/>
    </row>
    <row r="155" spans="1:59" x14ac:dyDescent="0.25">
      <c r="A155" s="27">
        <v>11</v>
      </c>
      <c r="B155" s="27"/>
      <c r="C155" s="31">
        <f t="shared" si="75"/>
        <v>666.6583333333333</v>
      </c>
      <c r="D155" s="31"/>
      <c r="E155" s="31">
        <f t="shared" si="76"/>
        <v>13.333166666666667</v>
      </c>
      <c r="F155" s="31"/>
      <c r="G155" s="31">
        <f t="shared" si="77"/>
        <v>16.666458333333331</v>
      </c>
      <c r="H155" s="31"/>
      <c r="I155" s="31">
        <f t="shared" si="71"/>
        <v>29.999624999999998</v>
      </c>
      <c r="J155" s="31"/>
      <c r="K155" s="31">
        <f t="shared" si="72"/>
        <v>653.32516666666663</v>
      </c>
      <c r="L155" s="31"/>
      <c r="M155" s="31">
        <f>0</f>
        <v>0</v>
      </c>
      <c r="N155" s="31"/>
      <c r="P155" s="37">
        <v>11</v>
      </c>
      <c r="Q155" s="37"/>
      <c r="R155" s="39">
        <f t="shared" si="84"/>
        <v>799.99</v>
      </c>
      <c r="S155" s="39"/>
      <c r="T155" s="39">
        <f>0</f>
        <v>0</v>
      </c>
      <c r="U155" s="39"/>
      <c r="V155" s="39">
        <f t="shared" si="85"/>
        <v>19.999749999999999</v>
      </c>
      <c r="W155" s="39"/>
      <c r="X155" s="39">
        <f t="shared" si="78"/>
        <v>19.999749999999999</v>
      </c>
      <c r="Y155" s="39"/>
      <c r="Z155" s="39">
        <f t="shared" si="79"/>
        <v>799.99</v>
      </c>
      <c r="AA155" s="39"/>
      <c r="AB155" s="39">
        <f>0</f>
        <v>0</v>
      </c>
      <c r="AC155" s="39"/>
      <c r="AE155" s="45">
        <v>11</v>
      </c>
      <c r="AF155" s="45"/>
      <c r="AG155" s="47">
        <f t="shared" si="86"/>
        <v>853.37902875970349</v>
      </c>
      <c r="AH155" s="47"/>
      <c r="AI155" s="47">
        <f t="shared" si="80"/>
        <v>-3.8402056294186728</v>
      </c>
      <c r="AJ155" s="47"/>
      <c r="AK155" s="47">
        <f t="shared" si="87"/>
        <v>21.334475718992586</v>
      </c>
      <c r="AL155" s="47"/>
      <c r="AM155" s="47">
        <f t="shared" si="73"/>
        <v>17.494270089573913</v>
      </c>
      <c r="AN155" s="47"/>
      <c r="AO155" s="47">
        <f t="shared" si="81"/>
        <v>857.21923438912211</v>
      </c>
      <c r="AP155" s="47"/>
      <c r="AQ155" s="47">
        <f>0</f>
        <v>0</v>
      </c>
      <c r="AR155" s="47"/>
      <c r="AT155" s="54">
        <v>11</v>
      </c>
      <c r="AU155" s="54"/>
      <c r="AV155" s="56">
        <f t="shared" si="88"/>
        <v>734.08450258218465</v>
      </c>
      <c r="AW155" s="56"/>
      <c r="AX155" s="56">
        <f t="shared" si="82"/>
        <v>7.5302806215337945</v>
      </c>
      <c r="AY155" s="56"/>
      <c r="AZ155" s="56">
        <f t="shared" si="89"/>
        <v>18.352112564554616</v>
      </c>
      <c r="BA155" s="56"/>
      <c r="BB155" s="56">
        <f t="shared" si="74"/>
        <v>25.882393186088411</v>
      </c>
      <c r="BC155" s="56"/>
      <c r="BD155" s="56">
        <f t="shared" si="83"/>
        <v>726.55422196065081</v>
      </c>
      <c r="BE155" s="56"/>
      <c r="BF155" s="56">
        <f>0</f>
        <v>0</v>
      </c>
      <c r="BG155" s="56"/>
    </row>
    <row r="156" spans="1:59" x14ac:dyDescent="0.25">
      <c r="A156" s="28">
        <v>12</v>
      </c>
      <c r="B156" s="28"/>
      <c r="C156" s="32">
        <f t="shared" si="75"/>
        <v>653.32516666666663</v>
      </c>
      <c r="D156" s="32"/>
      <c r="E156" s="32">
        <f t="shared" si="76"/>
        <v>13.333166666666667</v>
      </c>
      <c r="F156" s="32"/>
      <c r="G156" s="32">
        <f t="shared" si="77"/>
        <v>16.333129166666666</v>
      </c>
      <c r="H156" s="32"/>
      <c r="I156" s="32">
        <f t="shared" si="71"/>
        <v>29.666295833333333</v>
      </c>
      <c r="J156" s="32"/>
      <c r="K156" s="32">
        <f t="shared" si="72"/>
        <v>639.99199999999996</v>
      </c>
      <c r="L156" s="32"/>
      <c r="M156" s="32">
        <f>0</f>
        <v>0</v>
      </c>
      <c r="N156" s="32"/>
      <c r="P156" s="38">
        <v>12</v>
      </c>
      <c r="Q156" s="38"/>
      <c r="R156" s="40">
        <f t="shared" si="84"/>
        <v>799.99</v>
      </c>
      <c r="S156" s="40"/>
      <c r="T156" s="40">
        <f>0</f>
        <v>0</v>
      </c>
      <c r="U156" s="40"/>
      <c r="V156" s="40">
        <f t="shared" si="85"/>
        <v>19.999749999999999</v>
      </c>
      <c r="W156" s="40"/>
      <c r="X156" s="40">
        <f t="shared" si="78"/>
        <v>19.999749999999999</v>
      </c>
      <c r="Y156" s="40"/>
      <c r="Z156" s="40">
        <f t="shared" si="79"/>
        <v>799.99</v>
      </c>
      <c r="AA156" s="40"/>
      <c r="AB156" s="40">
        <f>0</f>
        <v>0</v>
      </c>
      <c r="AC156" s="40"/>
      <c r="AE156" s="46">
        <v>12</v>
      </c>
      <c r="AF156" s="46"/>
      <c r="AG156" s="48">
        <f t="shared" si="86"/>
        <v>857.21923438912211</v>
      </c>
      <c r="AH156" s="48"/>
      <c r="AI156" s="48">
        <f t="shared" si="80"/>
        <v>-3.4988540179147911</v>
      </c>
      <c r="AJ156" s="48"/>
      <c r="AK156" s="48">
        <f t="shared" si="87"/>
        <v>21.43048085972805</v>
      </c>
      <c r="AL156" s="48"/>
      <c r="AM156" s="48">
        <f t="shared" si="73"/>
        <v>17.931626841813259</v>
      </c>
      <c r="AN156" s="48"/>
      <c r="AO156" s="48">
        <f t="shared" si="81"/>
        <v>860.71808840703693</v>
      </c>
      <c r="AP156" s="48"/>
      <c r="AQ156" s="48">
        <f>0</f>
        <v>0</v>
      </c>
      <c r="AR156" s="48"/>
      <c r="AT156" s="55">
        <v>12</v>
      </c>
      <c r="AU156" s="55"/>
      <c r="AV156" s="57">
        <f t="shared" si="88"/>
        <v>726.55422196065081</v>
      </c>
      <c r="AW156" s="57"/>
      <c r="AX156" s="57">
        <f t="shared" si="82"/>
        <v>7.7185376370721421</v>
      </c>
      <c r="AY156" s="57"/>
      <c r="AZ156" s="57">
        <f t="shared" si="89"/>
        <v>18.163855549016269</v>
      </c>
      <c r="BA156" s="57"/>
      <c r="BB156" s="57">
        <f t="shared" si="74"/>
        <v>25.882393186088411</v>
      </c>
      <c r="BC156" s="57"/>
      <c r="BD156" s="57">
        <f t="shared" si="83"/>
        <v>718.83568432357868</v>
      </c>
      <c r="BE156" s="57"/>
      <c r="BF156" s="57">
        <f>0</f>
        <v>0</v>
      </c>
      <c r="BG156" s="57"/>
    </row>
    <row r="157" spans="1:59" x14ac:dyDescent="0.25">
      <c r="A157" s="27">
        <v>13</v>
      </c>
      <c r="B157" s="27"/>
      <c r="C157" s="31">
        <f t="shared" si="75"/>
        <v>639.99199999999996</v>
      </c>
      <c r="D157" s="31"/>
      <c r="E157" s="31">
        <f t="shared" si="76"/>
        <v>13.333166666666667</v>
      </c>
      <c r="F157" s="31"/>
      <c r="G157" s="31">
        <f t="shared" si="77"/>
        <v>15.999799999999997</v>
      </c>
      <c r="H157" s="31"/>
      <c r="I157" s="31">
        <f t="shared" si="71"/>
        <v>29.332966666666664</v>
      </c>
      <c r="J157" s="31"/>
      <c r="K157" s="31">
        <f t="shared" si="72"/>
        <v>626.65883333333329</v>
      </c>
      <c r="L157" s="31"/>
      <c r="M157" s="31">
        <f>0</f>
        <v>0</v>
      </c>
      <c r="N157" s="31"/>
      <c r="P157" s="37">
        <v>13</v>
      </c>
      <c r="Q157" s="37"/>
      <c r="R157" s="39">
        <f t="shared" si="84"/>
        <v>799.99</v>
      </c>
      <c r="S157" s="39"/>
      <c r="T157" s="39">
        <f>0</f>
        <v>0</v>
      </c>
      <c r="U157" s="39"/>
      <c r="V157" s="39">
        <f t="shared" si="85"/>
        <v>19.999749999999999</v>
      </c>
      <c r="W157" s="39"/>
      <c r="X157" s="39">
        <f t="shared" si="78"/>
        <v>19.999749999999999</v>
      </c>
      <c r="Y157" s="39"/>
      <c r="Z157" s="39">
        <f t="shared" si="79"/>
        <v>799.99</v>
      </c>
      <c r="AA157" s="39"/>
      <c r="AB157" s="39">
        <f>0</f>
        <v>0</v>
      </c>
      <c r="AC157" s="39"/>
      <c r="AE157" s="45">
        <v>13</v>
      </c>
      <c r="AF157" s="45"/>
      <c r="AG157" s="47">
        <f t="shared" si="86"/>
        <v>860.71808840703693</v>
      </c>
      <c r="AH157" s="47"/>
      <c r="AI157" s="47">
        <f t="shared" si="80"/>
        <v>-3.1380346973173303</v>
      </c>
      <c r="AJ157" s="47"/>
      <c r="AK157" s="47">
        <f t="shared" si="87"/>
        <v>21.51795221017592</v>
      </c>
      <c r="AL157" s="47"/>
      <c r="AM157" s="47">
        <f t="shared" si="73"/>
        <v>18.37991751285859</v>
      </c>
      <c r="AN157" s="47"/>
      <c r="AO157" s="47">
        <f t="shared" si="81"/>
        <v>863.85612310435431</v>
      </c>
      <c r="AP157" s="47"/>
      <c r="AQ157" s="47">
        <f>0</f>
        <v>0</v>
      </c>
      <c r="AR157" s="47"/>
      <c r="AT157" s="54">
        <v>13</v>
      </c>
      <c r="AU157" s="54"/>
      <c r="AV157" s="56">
        <f t="shared" si="88"/>
        <v>718.83568432357868</v>
      </c>
      <c r="AW157" s="56"/>
      <c r="AX157" s="56">
        <f t="shared" si="82"/>
        <v>7.9115010779989454</v>
      </c>
      <c r="AY157" s="56"/>
      <c r="AZ157" s="56">
        <f t="shared" si="89"/>
        <v>17.970892108089465</v>
      </c>
      <c r="BA157" s="56"/>
      <c r="BB157" s="56">
        <f t="shared" si="74"/>
        <v>25.882393186088411</v>
      </c>
      <c r="BC157" s="56"/>
      <c r="BD157" s="56">
        <f t="shared" si="83"/>
        <v>710.92418324557968</v>
      </c>
      <c r="BE157" s="56"/>
      <c r="BF157" s="56">
        <f>0</f>
        <v>0</v>
      </c>
      <c r="BG157" s="56"/>
    </row>
    <row r="158" spans="1:59" x14ac:dyDescent="0.25">
      <c r="A158" s="28">
        <v>14</v>
      </c>
      <c r="B158" s="28"/>
      <c r="C158" s="32">
        <f t="shared" si="75"/>
        <v>626.65883333333329</v>
      </c>
      <c r="D158" s="32"/>
      <c r="E158" s="32">
        <f t="shared" si="76"/>
        <v>13.333166666666667</v>
      </c>
      <c r="F158" s="32"/>
      <c r="G158" s="32">
        <f t="shared" si="77"/>
        <v>15.666470833333332</v>
      </c>
      <c r="H158" s="32"/>
      <c r="I158" s="32">
        <f t="shared" si="71"/>
        <v>28.999637499999999</v>
      </c>
      <c r="J158" s="32"/>
      <c r="K158" s="32">
        <f t="shared" si="72"/>
        <v>613.32566666666662</v>
      </c>
      <c r="L158" s="32"/>
      <c r="M158" s="32">
        <f>0</f>
        <v>0</v>
      </c>
      <c r="N158" s="32"/>
      <c r="P158" s="38">
        <v>14</v>
      </c>
      <c r="Q158" s="38"/>
      <c r="R158" s="40">
        <f t="shared" si="84"/>
        <v>799.99</v>
      </c>
      <c r="S158" s="40"/>
      <c r="T158" s="40">
        <f>0</f>
        <v>0</v>
      </c>
      <c r="U158" s="40"/>
      <c r="V158" s="40">
        <f t="shared" si="85"/>
        <v>19.999749999999999</v>
      </c>
      <c r="W158" s="40"/>
      <c r="X158" s="40">
        <f t="shared" si="78"/>
        <v>19.999749999999999</v>
      </c>
      <c r="Y158" s="40"/>
      <c r="Z158" s="40">
        <f t="shared" si="79"/>
        <v>799.99</v>
      </c>
      <c r="AA158" s="40"/>
      <c r="AB158" s="40">
        <f>0</f>
        <v>0</v>
      </c>
      <c r="AC158" s="40"/>
      <c r="AE158" s="46">
        <v>14</v>
      </c>
      <c r="AF158" s="46"/>
      <c r="AG158" s="48">
        <f t="shared" si="86"/>
        <v>863.85612310435431</v>
      </c>
      <c r="AH158" s="48"/>
      <c r="AI158" s="48">
        <f t="shared" si="80"/>
        <v>-2.7569876269288009</v>
      </c>
      <c r="AJ158" s="48"/>
      <c r="AK158" s="48">
        <f t="shared" si="87"/>
        <v>21.596403077608855</v>
      </c>
      <c r="AL158" s="48"/>
      <c r="AM158" s="48">
        <f t="shared" si="73"/>
        <v>18.839415450680054</v>
      </c>
      <c r="AN158" s="48"/>
      <c r="AO158" s="48">
        <f t="shared" si="81"/>
        <v>866.61311073128309</v>
      </c>
      <c r="AP158" s="48"/>
      <c r="AQ158" s="48">
        <f>0</f>
        <v>0</v>
      </c>
      <c r="AR158" s="48"/>
      <c r="AT158" s="55">
        <v>14</v>
      </c>
      <c r="AU158" s="55"/>
      <c r="AV158" s="57">
        <f t="shared" si="88"/>
        <v>710.92418324557968</v>
      </c>
      <c r="AW158" s="57"/>
      <c r="AX158" s="57">
        <f t="shared" si="82"/>
        <v>8.1092886049489188</v>
      </c>
      <c r="AY158" s="57"/>
      <c r="AZ158" s="57">
        <f t="shared" si="89"/>
        <v>17.773104581139492</v>
      </c>
      <c r="BA158" s="57"/>
      <c r="BB158" s="57">
        <f t="shared" si="74"/>
        <v>25.882393186088411</v>
      </c>
      <c r="BC158" s="57"/>
      <c r="BD158" s="57">
        <f t="shared" si="83"/>
        <v>702.81489464063077</v>
      </c>
      <c r="BE158" s="57"/>
      <c r="BF158" s="57">
        <f>0</f>
        <v>0</v>
      </c>
      <c r="BG158" s="57"/>
    </row>
    <row r="159" spans="1:59" x14ac:dyDescent="0.25">
      <c r="A159" s="27">
        <v>15</v>
      </c>
      <c r="B159" s="27"/>
      <c r="C159" s="31">
        <f t="shared" si="75"/>
        <v>613.32566666666662</v>
      </c>
      <c r="D159" s="31"/>
      <c r="E159" s="31">
        <f t="shared" si="76"/>
        <v>13.333166666666667</v>
      </c>
      <c r="F159" s="31"/>
      <c r="G159" s="31">
        <f t="shared" si="77"/>
        <v>15.333141666666664</v>
      </c>
      <c r="H159" s="31"/>
      <c r="I159" s="31">
        <f t="shared" si="71"/>
        <v>28.666308333333333</v>
      </c>
      <c r="J159" s="31"/>
      <c r="K159" s="31">
        <f t="shared" si="72"/>
        <v>599.99249999999995</v>
      </c>
      <c r="L159" s="31"/>
      <c r="M159" s="31">
        <f>0</f>
        <v>0</v>
      </c>
      <c r="N159" s="31"/>
      <c r="P159" s="37">
        <v>15</v>
      </c>
      <c r="Q159" s="37"/>
      <c r="R159" s="39">
        <f t="shared" si="84"/>
        <v>799.99</v>
      </c>
      <c r="S159" s="39"/>
      <c r="T159" s="39">
        <f>0</f>
        <v>0</v>
      </c>
      <c r="U159" s="39"/>
      <c r="V159" s="39">
        <f t="shared" si="85"/>
        <v>19.999749999999999</v>
      </c>
      <c r="W159" s="39"/>
      <c r="X159" s="39">
        <f t="shared" si="78"/>
        <v>19.999749999999999</v>
      </c>
      <c r="Y159" s="39"/>
      <c r="Z159" s="39">
        <f t="shared" si="79"/>
        <v>799.99</v>
      </c>
      <c r="AA159" s="39"/>
      <c r="AB159" s="39">
        <f>0</f>
        <v>0</v>
      </c>
      <c r="AC159" s="39"/>
      <c r="AE159" s="45">
        <v>15</v>
      </c>
      <c r="AF159" s="45"/>
      <c r="AG159" s="47">
        <f t="shared" si="86"/>
        <v>866.61311073128309</v>
      </c>
      <c r="AH159" s="47"/>
      <c r="AI159" s="47">
        <f t="shared" si="80"/>
        <v>-2.3549269313350187</v>
      </c>
      <c r="AJ159" s="47"/>
      <c r="AK159" s="47">
        <f t="shared" si="87"/>
        <v>21.665327768282076</v>
      </c>
      <c r="AL159" s="47"/>
      <c r="AM159" s="47">
        <f t="shared" si="73"/>
        <v>19.310400836947057</v>
      </c>
      <c r="AN159" s="47"/>
      <c r="AO159" s="47">
        <f t="shared" si="81"/>
        <v>868.96803766261814</v>
      </c>
      <c r="AP159" s="47"/>
      <c r="AQ159" s="47">
        <f>0</f>
        <v>0</v>
      </c>
      <c r="AR159" s="47"/>
      <c r="AT159" s="54">
        <v>15</v>
      </c>
      <c r="AU159" s="54"/>
      <c r="AV159" s="56">
        <f t="shared" si="88"/>
        <v>702.81489464063077</v>
      </c>
      <c r="AW159" s="56"/>
      <c r="AX159" s="56">
        <f t="shared" si="82"/>
        <v>8.3120208200726431</v>
      </c>
      <c r="AY159" s="56"/>
      <c r="AZ159" s="56">
        <f t="shared" si="89"/>
        <v>17.570372366015768</v>
      </c>
      <c r="BA159" s="56"/>
      <c r="BB159" s="56">
        <f t="shared" si="74"/>
        <v>25.882393186088411</v>
      </c>
      <c r="BC159" s="56"/>
      <c r="BD159" s="56">
        <f t="shared" si="83"/>
        <v>694.50287382055808</v>
      </c>
      <c r="BE159" s="56"/>
      <c r="BF159" s="56">
        <f>0</f>
        <v>0</v>
      </c>
      <c r="BG159" s="56"/>
    </row>
    <row r="160" spans="1:59" x14ac:dyDescent="0.25">
      <c r="A160" s="28">
        <v>16</v>
      </c>
      <c r="B160" s="28"/>
      <c r="C160" s="32">
        <f t="shared" si="75"/>
        <v>599.99249999999995</v>
      </c>
      <c r="D160" s="32"/>
      <c r="E160" s="32">
        <f t="shared" si="76"/>
        <v>13.333166666666667</v>
      </c>
      <c r="F160" s="32"/>
      <c r="G160" s="32">
        <f t="shared" si="77"/>
        <v>14.999812499999997</v>
      </c>
      <c r="H160" s="32"/>
      <c r="I160" s="32">
        <f t="shared" si="71"/>
        <v>28.332979166666664</v>
      </c>
      <c r="J160" s="32"/>
      <c r="K160" s="32">
        <f t="shared" si="72"/>
        <v>586.65933333333328</v>
      </c>
      <c r="L160" s="32"/>
      <c r="M160" s="32">
        <f>0</f>
        <v>0</v>
      </c>
      <c r="N160" s="32"/>
      <c r="P160" s="38">
        <v>16</v>
      </c>
      <c r="Q160" s="38"/>
      <c r="R160" s="40">
        <f t="shared" si="84"/>
        <v>799.99</v>
      </c>
      <c r="S160" s="40"/>
      <c r="T160" s="40">
        <f>0</f>
        <v>0</v>
      </c>
      <c r="U160" s="40"/>
      <c r="V160" s="40">
        <f t="shared" si="85"/>
        <v>19.999749999999999</v>
      </c>
      <c r="W160" s="40"/>
      <c r="X160" s="40">
        <f t="shared" si="78"/>
        <v>19.999749999999999</v>
      </c>
      <c r="Y160" s="40"/>
      <c r="Z160" s="40">
        <f t="shared" si="79"/>
        <v>799.99</v>
      </c>
      <c r="AA160" s="40"/>
      <c r="AB160" s="40">
        <f>0</f>
        <v>0</v>
      </c>
      <c r="AC160" s="40"/>
      <c r="AE160" s="46">
        <v>16</v>
      </c>
      <c r="AF160" s="46"/>
      <c r="AG160" s="48">
        <f t="shared" si="86"/>
        <v>868.96803766261814</v>
      </c>
      <c r="AH160" s="48"/>
      <c r="AI160" s="48">
        <f t="shared" si="80"/>
        <v>-1.9310400836947217</v>
      </c>
      <c r="AJ160" s="48"/>
      <c r="AK160" s="48">
        <f t="shared" si="87"/>
        <v>21.724200941565453</v>
      </c>
      <c r="AL160" s="48"/>
      <c r="AM160" s="48">
        <f t="shared" si="73"/>
        <v>19.793160857870731</v>
      </c>
      <c r="AN160" s="48"/>
      <c r="AO160" s="48">
        <f t="shared" si="81"/>
        <v>870.89907774631286</v>
      </c>
      <c r="AP160" s="48"/>
      <c r="AQ160" s="48">
        <f>0</f>
        <v>0</v>
      </c>
      <c r="AR160" s="48"/>
      <c r="AT160" s="55">
        <v>16</v>
      </c>
      <c r="AU160" s="55"/>
      <c r="AV160" s="57">
        <f t="shared" si="88"/>
        <v>694.50287382055808</v>
      </c>
      <c r="AW160" s="57"/>
      <c r="AX160" s="57">
        <f t="shared" si="82"/>
        <v>8.5198213405744596</v>
      </c>
      <c r="AY160" s="57"/>
      <c r="AZ160" s="57">
        <f t="shared" si="89"/>
        <v>17.362571845513951</v>
      </c>
      <c r="BA160" s="57"/>
      <c r="BB160" s="57">
        <f t="shared" si="74"/>
        <v>25.882393186088411</v>
      </c>
      <c r="BC160" s="57"/>
      <c r="BD160" s="57">
        <f t="shared" si="83"/>
        <v>685.9830524799836</v>
      </c>
      <c r="BE160" s="57"/>
      <c r="BF160" s="57">
        <f>0</f>
        <v>0</v>
      </c>
      <c r="BG160" s="57"/>
    </row>
    <row r="161" spans="1:59" x14ac:dyDescent="0.25">
      <c r="A161" s="27">
        <v>17</v>
      </c>
      <c r="B161" s="27"/>
      <c r="C161" s="31">
        <f t="shared" si="75"/>
        <v>586.65933333333328</v>
      </c>
      <c r="D161" s="31"/>
      <c r="E161" s="31">
        <f t="shared" si="76"/>
        <v>13.333166666666667</v>
      </c>
      <c r="F161" s="31"/>
      <c r="G161" s="31">
        <f t="shared" si="77"/>
        <v>14.66648333333333</v>
      </c>
      <c r="H161" s="31"/>
      <c r="I161" s="31">
        <f t="shared" si="71"/>
        <v>27.999649999999995</v>
      </c>
      <c r="J161" s="31"/>
      <c r="K161" s="31">
        <f t="shared" si="72"/>
        <v>573.32616666666661</v>
      </c>
      <c r="L161" s="31"/>
      <c r="M161" s="31">
        <f>0</f>
        <v>0</v>
      </c>
      <c r="N161" s="31"/>
      <c r="P161" s="37">
        <v>17</v>
      </c>
      <c r="Q161" s="37"/>
      <c r="R161" s="39">
        <f t="shared" si="84"/>
        <v>799.99</v>
      </c>
      <c r="S161" s="39"/>
      <c r="T161" s="39">
        <f>0</f>
        <v>0</v>
      </c>
      <c r="U161" s="39"/>
      <c r="V161" s="39">
        <f t="shared" si="85"/>
        <v>19.999749999999999</v>
      </c>
      <c r="W161" s="39"/>
      <c r="X161" s="39">
        <f t="shared" si="78"/>
        <v>19.999749999999999</v>
      </c>
      <c r="Y161" s="39"/>
      <c r="Z161" s="39">
        <f t="shared" si="79"/>
        <v>799.99</v>
      </c>
      <c r="AA161" s="39"/>
      <c r="AB161" s="39">
        <f>0</f>
        <v>0</v>
      </c>
      <c r="AC161" s="39"/>
      <c r="AE161" s="45">
        <v>17</v>
      </c>
      <c r="AF161" s="45"/>
      <c r="AG161" s="47">
        <f t="shared" si="86"/>
        <v>870.89907774631286</v>
      </c>
      <c r="AH161" s="47"/>
      <c r="AI161" s="47">
        <f t="shared" si="80"/>
        <v>-1.4844870643403212</v>
      </c>
      <c r="AJ161" s="47"/>
      <c r="AK161" s="47">
        <f t="shared" si="87"/>
        <v>21.772476943657818</v>
      </c>
      <c r="AL161" s="47"/>
      <c r="AM161" s="47">
        <f t="shared" si="73"/>
        <v>20.287989879317497</v>
      </c>
      <c r="AN161" s="47"/>
      <c r="AO161" s="47">
        <f t="shared" si="81"/>
        <v>872.38356481065318</v>
      </c>
      <c r="AP161" s="47"/>
      <c r="AQ161" s="47">
        <f>0</f>
        <v>0</v>
      </c>
      <c r="AR161" s="47"/>
      <c r="AT161" s="54">
        <v>17</v>
      </c>
      <c r="AU161" s="54"/>
      <c r="AV161" s="56">
        <f t="shared" si="88"/>
        <v>685.9830524799836</v>
      </c>
      <c r="AW161" s="56"/>
      <c r="AX161" s="56">
        <f t="shared" si="82"/>
        <v>8.7328168740888223</v>
      </c>
      <c r="AY161" s="56"/>
      <c r="AZ161" s="56">
        <f t="shared" si="89"/>
        <v>17.149576311999589</v>
      </c>
      <c r="BA161" s="56"/>
      <c r="BB161" s="56">
        <f t="shared" si="74"/>
        <v>25.882393186088411</v>
      </c>
      <c r="BC161" s="56"/>
      <c r="BD161" s="56">
        <f t="shared" si="83"/>
        <v>677.25023560589477</v>
      </c>
      <c r="BE161" s="56"/>
      <c r="BF161" s="56">
        <f>0</f>
        <v>0</v>
      </c>
      <c r="BG161" s="56"/>
    </row>
    <row r="162" spans="1:59" x14ac:dyDescent="0.25">
      <c r="A162" s="28">
        <v>18</v>
      </c>
      <c r="B162" s="28"/>
      <c r="C162" s="32">
        <f t="shared" si="75"/>
        <v>573.32616666666661</v>
      </c>
      <c r="D162" s="32"/>
      <c r="E162" s="32">
        <f t="shared" si="76"/>
        <v>13.333166666666667</v>
      </c>
      <c r="F162" s="32"/>
      <c r="G162" s="32">
        <f t="shared" si="77"/>
        <v>14.333154166666665</v>
      </c>
      <c r="H162" s="32"/>
      <c r="I162" s="32">
        <f t="shared" si="71"/>
        <v>27.66632083333333</v>
      </c>
      <c r="J162" s="32"/>
      <c r="K162" s="32">
        <f t="shared" si="72"/>
        <v>559.99299999999994</v>
      </c>
      <c r="L162" s="32"/>
      <c r="M162" s="32">
        <f>0</f>
        <v>0</v>
      </c>
      <c r="N162" s="32"/>
      <c r="P162" s="38">
        <v>18</v>
      </c>
      <c r="Q162" s="38"/>
      <c r="R162" s="40">
        <f t="shared" si="84"/>
        <v>799.99</v>
      </c>
      <c r="S162" s="40"/>
      <c r="T162" s="40">
        <f>0</f>
        <v>0</v>
      </c>
      <c r="U162" s="40"/>
      <c r="V162" s="40">
        <f t="shared" si="85"/>
        <v>19.999749999999999</v>
      </c>
      <c r="W162" s="40"/>
      <c r="X162" s="40">
        <f t="shared" si="78"/>
        <v>19.999749999999999</v>
      </c>
      <c r="Y162" s="40"/>
      <c r="Z162" s="40">
        <f t="shared" si="79"/>
        <v>799.99</v>
      </c>
      <c r="AA162" s="40"/>
      <c r="AB162" s="40">
        <f>0</f>
        <v>0</v>
      </c>
      <c r="AC162" s="40"/>
      <c r="AE162" s="46">
        <v>18</v>
      </c>
      <c r="AF162" s="46"/>
      <c r="AG162" s="48">
        <f t="shared" si="86"/>
        <v>872.38356481065318</v>
      </c>
      <c r="AH162" s="48"/>
      <c r="AI162" s="48">
        <f t="shared" si="80"/>
        <v>-1.0143994939658896</v>
      </c>
      <c r="AJ162" s="48"/>
      <c r="AK162" s="48">
        <f t="shared" si="87"/>
        <v>21.809589120266327</v>
      </c>
      <c r="AL162" s="48"/>
      <c r="AM162" s="48">
        <f t="shared" si="73"/>
        <v>20.795189626300438</v>
      </c>
      <c r="AN162" s="48"/>
      <c r="AO162" s="48">
        <f t="shared" si="81"/>
        <v>873.39796430461911</v>
      </c>
      <c r="AP162" s="48"/>
      <c r="AQ162" s="48">
        <f>0</f>
        <v>0</v>
      </c>
      <c r="AR162" s="48"/>
      <c r="AT162" s="55">
        <v>18</v>
      </c>
      <c r="AU162" s="55"/>
      <c r="AV162" s="57">
        <f t="shared" si="88"/>
        <v>677.25023560589477</v>
      </c>
      <c r="AW162" s="57"/>
      <c r="AX162" s="57">
        <f t="shared" si="82"/>
        <v>8.9511372959410416</v>
      </c>
      <c r="AY162" s="57"/>
      <c r="AZ162" s="57">
        <f t="shared" si="89"/>
        <v>16.931255890147369</v>
      </c>
      <c r="BA162" s="57"/>
      <c r="BB162" s="57">
        <f t="shared" si="74"/>
        <v>25.882393186088411</v>
      </c>
      <c r="BC162" s="57"/>
      <c r="BD162" s="57">
        <f t="shared" si="83"/>
        <v>668.29909830995371</v>
      </c>
      <c r="BE162" s="57"/>
      <c r="BF162" s="57">
        <f>0</f>
        <v>0</v>
      </c>
      <c r="BG162" s="57"/>
    </row>
    <row r="163" spans="1:59" x14ac:dyDescent="0.25">
      <c r="A163" s="27">
        <v>19</v>
      </c>
      <c r="B163" s="27"/>
      <c r="C163" s="31">
        <f t="shared" si="75"/>
        <v>559.99299999999994</v>
      </c>
      <c r="D163" s="31"/>
      <c r="E163" s="31">
        <f t="shared" si="76"/>
        <v>13.333166666666667</v>
      </c>
      <c r="F163" s="31"/>
      <c r="G163" s="31">
        <f t="shared" si="77"/>
        <v>13.999824999999998</v>
      </c>
      <c r="H163" s="31"/>
      <c r="I163" s="31">
        <f t="shared" si="71"/>
        <v>27.332991666666665</v>
      </c>
      <c r="J163" s="31"/>
      <c r="K163" s="31">
        <f t="shared" si="72"/>
        <v>546.65983333333327</v>
      </c>
      <c r="L163" s="31"/>
      <c r="M163" s="31">
        <f>0</f>
        <v>0</v>
      </c>
      <c r="N163" s="31"/>
      <c r="P163" s="37">
        <v>19</v>
      </c>
      <c r="Q163" s="37"/>
      <c r="R163" s="39">
        <f t="shared" si="84"/>
        <v>799.99</v>
      </c>
      <c r="S163" s="39"/>
      <c r="T163" s="39">
        <f>0</f>
        <v>0</v>
      </c>
      <c r="U163" s="39"/>
      <c r="V163" s="39">
        <f t="shared" si="85"/>
        <v>19.999749999999999</v>
      </c>
      <c r="W163" s="39"/>
      <c r="X163" s="39">
        <f t="shared" si="78"/>
        <v>19.999749999999999</v>
      </c>
      <c r="Y163" s="39"/>
      <c r="Z163" s="39">
        <f t="shared" si="79"/>
        <v>799.99</v>
      </c>
      <c r="AA163" s="39"/>
      <c r="AB163" s="39">
        <f>0</f>
        <v>0</v>
      </c>
      <c r="AC163" s="39"/>
      <c r="AE163" s="45">
        <v>19</v>
      </c>
      <c r="AF163" s="45"/>
      <c r="AG163" s="47">
        <f t="shared" si="86"/>
        <v>873.39796430461911</v>
      </c>
      <c r="AH163" s="47"/>
      <c r="AI163" s="47">
        <f t="shared" si="80"/>
        <v>-0.51987974065752951</v>
      </c>
      <c r="AJ163" s="47"/>
      <c r="AK163" s="47">
        <f t="shared" si="87"/>
        <v>21.834949107615476</v>
      </c>
      <c r="AL163" s="47"/>
      <c r="AM163" s="47">
        <f t="shared" si="73"/>
        <v>21.315069366957946</v>
      </c>
      <c r="AN163" s="47"/>
      <c r="AO163" s="47">
        <f t="shared" si="81"/>
        <v>873.91784404527664</v>
      </c>
      <c r="AP163" s="47"/>
      <c r="AQ163" s="47">
        <f>0</f>
        <v>0</v>
      </c>
      <c r="AR163" s="47"/>
      <c r="AT163" s="54">
        <v>19</v>
      </c>
      <c r="AU163" s="54"/>
      <c r="AV163" s="56">
        <f t="shared" si="88"/>
        <v>668.29909830995371</v>
      </c>
      <c r="AW163" s="56"/>
      <c r="AX163" s="56">
        <f t="shared" si="82"/>
        <v>9.1749157283395704</v>
      </c>
      <c r="AY163" s="56"/>
      <c r="AZ163" s="56">
        <f t="shared" si="89"/>
        <v>16.707477457748841</v>
      </c>
      <c r="BA163" s="56"/>
      <c r="BB163" s="56">
        <f t="shared" si="74"/>
        <v>25.882393186088411</v>
      </c>
      <c r="BC163" s="56"/>
      <c r="BD163" s="56">
        <f t="shared" si="83"/>
        <v>659.12418258161415</v>
      </c>
      <c r="BE163" s="56"/>
      <c r="BF163" s="56">
        <f>0</f>
        <v>0</v>
      </c>
      <c r="BG163" s="56"/>
    </row>
    <row r="164" spans="1:59" x14ac:dyDescent="0.25">
      <c r="A164" s="28">
        <v>20</v>
      </c>
      <c r="B164" s="28"/>
      <c r="C164" s="32">
        <f t="shared" si="75"/>
        <v>546.65983333333327</v>
      </c>
      <c r="D164" s="32"/>
      <c r="E164" s="32">
        <f t="shared" si="76"/>
        <v>13.333166666666667</v>
      </c>
      <c r="F164" s="32"/>
      <c r="G164" s="32">
        <f t="shared" si="77"/>
        <v>13.666495833333331</v>
      </c>
      <c r="H164" s="32"/>
      <c r="I164" s="32">
        <f t="shared" si="71"/>
        <v>26.999662499999999</v>
      </c>
      <c r="J164" s="32"/>
      <c r="K164" s="32">
        <f t="shared" si="72"/>
        <v>533.3266666666666</v>
      </c>
      <c r="L164" s="32"/>
      <c r="M164" s="32">
        <f>0</f>
        <v>0</v>
      </c>
      <c r="N164" s="32"/>
      <c r="P164" s="38">
        <v>20</v>
      </c>
      <c r="Q164" s="38"/>
      <c r="R164" s="40">
        <f t="shared" si="84"/>
        <v>799.99</v>
      </c>
      <c r="S164" s="40"/>
      <c r="T164" s="40">
        <f>0</f>
        <v>0</v>
      </c>
      <c r="U164" s="40"/>
      <c r="V164" s="40">
        <f t="shared" si="85"/>
        <v>19.999749999999999</v>
      </c>
      <c r="W164" s="40"/>
      <c r="X164" s="40">
        <f t="shared" si="78"/>
        <v>19.999749999999999</v>
      </c>
      <c r="Y164" s="40"/>
      <c r="Z164" s="40">
        <f t="shared" si="79"/>
        <v>799.99</v>
      </c>
      <c r="AA164" s="40"/>
      <c r="AB164" s="40">
        <f>0</f>
        <v>0</v>
      </c>
      <c r="AC164" s="40"/>
      <c r="AE164" s="46">
        <v>20</v>
      </c>
      <c r="AF164" s="46"/>
      <c r="AG164" s="48">
        <f t="shared" si="86"/>
        <v>873.91784404527664</v>
      </c>
      <c r="AH164" s="48"/>
      <c r="AI164" s="48">
        <f t="shared" si="80"/>
        <v>0</v>
      </c>
      <c r="AJ164" s="48"/>
      <c r="AK164" s="48">
        <f t="shared" si="87"/>
        <v>21.847946101131914</v>
      </c>
      <c r="AL164" s="48"/>
      <c r="AM164" s="48">
        <f t="shared" si="73"/>
        <v>21.847946101131893</v>
      </c>
      <c r="AN164" s="48"/>
      <c r="AO164" s="48">
        <f t="shared" si="81"/>
        <v>873.91784404527664</v>
      </c>
      <c r="AP164" s="48"/>
      <c r="AQ164" s="48">
        <f>0</f>
        <v>0</v>
      </c>
      <c r="AR164" s="48"/>
      <c r="AT164" s="55">
        <v>20</v>
      </c>
      <c r="AU164" s="55"/>
      <c r="AV164" s="57">
        <f t="shared" si="88"/>
        <v>659.12418258161415</v>
      </c>
      <c r="AW164" s="57"/>
      <c r="AX164" s="57">
        <f t="shared" si="82"/>
        <v>9.4042886215480586</v>
      </c>
      <c r="AY164" s="57"/>
      <c r="AZ164" s="57">
        <f t="shared" si="89"/>
        <v>16.478104564540352</v>
      </c>
      <c r="BA164" s="57"/>
      <c r="BB164" s="57">
        <f t="shared" si="74"/>
        <v>25.882393186088411</v>
      </c>
      <c r="BC164" s="57"/>
      <c r="BD164" s="57">
        <f t="shared" si="83"/>
        <v>649.71989396006609</v>
      </c>
      <c r="BE164" s="57"/>
      <c r="BF164" s="57">
        <f>0</f>
        <v>0</v>
      </c>
      <c r="BG164" s="57"/>
    </row>
    <row r="165" spans="1:59" x14ac:dyDescent="0.25">
      <c r="A165" s="27">
        <v>21</v>
      </c>
      <c r="B165" s="27"/>
      <c r="C165" s="31">
        <f t="shared" si="75"/>
        <v>533.3266666666666</v>
      </c>
      <c r="D165" s="31"/>
      <c r="E165" s="31">
        <f t="shared" si="76"/>
        <v>13.333166666666667</v>
      </c>
      <c r="F165" s="31"/>
      <c r="G165" s="31">
        <f t="shared" si="77"/>
        <v>13.333166666666664</v>
      </c>
      <c r="H165" s="31"/>
      <c r="I165" s="31">
        <f t="shared" si="71"/>
        <v>26.666333333333331</v>
      </c>
      <c r="J165" s="31"/>
      <c r="K165" s="31">
        <f t="shared" si="72"/>
        <v>519.99349999999993</v>
      </c>
      <c r="L165" s="31"/>
      <c r="M165" s="31">
        <f>0</f>
        <v>0</v>
      </c>
      <c r="N165" s="31"/>
      <c r="P165" s="37">
        <v>21</v>
      </c>
      <c r="Q165" s="37"/>
      <c r="R165" s="39">
        <f t="shared" si="84"/>
        <v>799.99</v>
      </c>
      <c r="S165" s="39"/>
      <c r="T165" s="39">
        <f>0</f>
        <v>0</v>
      </c>
      <c r="U165" s="39"/>
      <c r="V165" s="39">
        <f t="shared" si="85"/>
        <v>19.999749999999999</v>
      </c>
      <c r="W165" s="39"/>
      <c r="X165" s="39">
        <f t="shared" si="78"/>
        <v>19.999749999999999</v>
      </c>
      <c r="Y165" s="39"/>
      <c r="Z165" s="39">
        <f t="shared" si="79"/>
        <v>799.99</v>
      </c>
      <c r="AA165" s="39"/>
      <c r="AB165" s="39">
        <f>0</f>
        <v>0</v>
      </c>
      <c r="AC165" s="39"/>
      <c r="AE165" s="45">
        <v>21</v>
      </c>
      <c r="AF165" s="45"/>
      <c r="AG165" s="47">
        <f t="shared" si="86"/>
        <v>873.91784404527664</v>
      </c>
      <c r="AH165" s="47"/>
      <c r="AI165" s="47">
        <f t="shared" si="80"/>
        <v>0.54619865252827537</v>
      </c>
      <c r="AJ165" s="47"/>
      <c r="AK165" s="47">
        <f t="shared" si="87"/>
        <v>21.847946101131914</v>
      </c>
      <c r="AL165" s="47"/>
      <c r="AM165" s="47">
        <f t="shared" si="73"/>
        <v>22.394144753660189</v>
      </c>
      <c r="AN165" s="47"/>
      <c r="AO165" s="47">
        <f t="shared" si="81"/>
        <v>873.37164539274841</v>
      </c>
      <c r="AP165" s="47"/>
      <c r="AQ165" s="47">
        <f>0</f>
        <v>0</v>
      </c>
      <c r="AR165" s="47"/>
      <c r="AT165" s="54">
        <v>21</v>
      </c>
      <c r="AU165" s="54"/>
      <c r="AV165" s="56">
        <f t="shared" si="88"/>
        <v>649.71989396006609</v>
      </c>
      <c r="AW165" s="56"/>
      <c r="AX165" s="56">
        <f t="shared" si="82"/>
        <v>9.6393958370867594</v>
      </c>
      <c r="AY165" s="56"/>
      <c r="AZ165" s="56">
        <f t="shared" si="89"/>
        <v>16.242997349001651</v>
      </c>
      <c r="BA165" s="56"/>
      <c r="BB165" s="56">
        <f t="shared" si="74"/>
        <v>25.882393186088411</v>
      </c>
      <c r="BC165" s="56"/>
      <c r="BD165" s="56">
        <f t="shared" si="83"/>
        <v>640.08049812297929</v>
      </c>
      <c r="BE165" s="56"/>
      <c r="BF165" s="56">
        <f>0</f>
        <v>0</v>
      </c>
      <c r="BG165" s="56"/>
    </row>
    <row r="166" spans="1:59" x14ac:dyDescent="0.25">
      <c r="A166" s="28">
        <v>22</v>
      </c>
      <c r="B166" s="28"/>
      <c r="C166" s="32">
        <f t="shared" si="75"/>
        <v>519.99349999999993</v>
      </c>
      <c r="D166" s="32"/>
      <c r="E166" s="32">
        <f t="shared" si="76"/>
        <v>13.333166666666667</v>
      </c>
      <c r="F166" s="32"/>
      <c r="G166" s="32">
        <f t="shared" si="77"/>
        <v>12.999837499999996</v>
      </c>
      <c r="H166" s="32"/>
      <c r="I166" s="32">
        <f t="shared" si="71"/>
        <v>26.333004166666662</v>
      </c>
      <c r="J166" s="32"/>
      <c r="K166" s="32">
        <f t="shared" si="72"/>
        <v>506.66033333333326</v>
      </c>
      <c r="L166" s="32"/>
      <c r="M166" s="32">
        <f>0</f>
        <v>0</v>
      </c>
      <c r="N166" s="32"/>
      <c r="P166" s="38">
        <v>22</v>
      </c>
      <c r="Q166" s="38"/>
      <c r="R166" s="40">
        <f t="shared" si="84"/>
        <v>799.99</v>
      </c>
      <c r="S166" s="40"/>
      <c r="T166" s="40">
        <f>0</f>
        <v>0</v>
      </c>
      <c r="U166" s="40"/>
      <c r="V166" s="40">
        <f t="shared" si="85"/>
        <v>19.999749999999999</v>
      </c>
      <c r="W166" s="40"/>
      <c r="X166" s="40">
        <f t="shared" si="78"/>
        <v>19.999749999999999</v>
      </c>
      <c r="Y166" s="40"/>
      <c r="Z166" s="40">
        <f t="shared" si="79"/>
        <v>799.99</v>
      </c>
      <c r="AA166" s="40"/>
      <c r="AB166" s="40">
        <f>0</f>
        <v>0</v>
      </c>
      <c r="AC166" s="40"/>
      <c r="AE166" s="46">
        <v>22</v>
      </c>
      <c r="AF166" s="46"/>
      <c r="AG166" s="48">
        <f t="shared" si="86"/>
        <v>873.37164539274841</v>
      </c>
      <c r="AH166" s="48"/>
      <c r="AI166" s="48">
        <f t="shared" si="80"/>
        <v>1.1197072376829809</v>
      </c>
      <c r="AJ166" s="48"/>
      <c r="AK166" s="48">
        <f t="shared" si="87"/>
        <v>21.834291134818709</v>
      </c>
      <c r="AL166" s="48"/>
      <c r="AM166" s="48">
        <f t="shared" si="73"/>
        <v>22.95399837250169</v>
      </c>
      <c r="AN166" s="48"/>
      <c r="AO166" s="48">
        <f t="shared" si="81"/>
        <v>872.25193815506543</v>
      </c>
      <c r="AP166" s="48"/>
      <c r="AQ166" s="48">
        <f>0</f>
        <v>0</v>
      </c>
      <c r="AR166" s="48"/>
      <c r="AT166" s="55">
        <v>22</v>
      </c>
      <c r="AU166" s="55"/>
      <c r="AV166" s="57">
        <f t="shared" si="88"/>
        <v>640.08049812297929</v>
      </c>
      <c r="AW166" s="57"/>
      <c r="AX166" s="57">
        <f t="shared" si="82"/>
        <v>9.8803807330139293</v>
      </c>
      <c r="AY166" s="57"/>
      <c r="AZ166" s="57">
        <f t="shared" si="89"/>
        <v>16.002012453074482</v>
      </c>
      <c r="BA166" s="57"/>
      <c r="BB166" s="57">
        <f t="shared" si="74"/>
        <v>25.882393186088411</v>
      </c>
      <c r="BC166" s="57"/>
      <c r="BD166" s="57">
        <f t="shared" si="83"/>
        <v>630.20011738996538</v>
      </c>
      <c r="BE166" s="57"/>
      <c r="BF166" s="57">
        <f>0</f>
        <v>0</v>
      </c>
      <c r="BG166" s="57"/>
    </row>
    <row r="167" spans="1:59" x14ac:dyDescent="0.25">
      <c r="A167" s="27">
        <v>23</v>
      </c>
      <c r="B167" s="27"/>
      <c r="C167" s="31">
        <f t="shared" si="75"/>
        <v>506.66033333333326</v>
      </c>
      <c r="D167" s="31"/>
      <c r="E167" s="31">
        <f t="shared" si="76"/>
        <v>13.333166666666667</v>
      </c>
      <c r="F167" s="31"/>
      <c r="G167" s="31">
        <f t="shared" si="77"/>
        <v>12.666508333333331</v>
      </c>
      <c r="H167" s="31"/>
      <c r="I167" s="31">
        <f t="shared" si="71"/>
        <v>25.999674999999996</v>
      </c>
      <c r="J167" s="31"/>
      <c r="K167" s="31">
        <f t="shared" si="72"/>
        <v>493.32716666666659</v>
      </c>
      <c r="L167" s="31"/>
      <c r="M167" s="31">
        <f>0</f>
        <v>0</v>
      </c>
      <c r="N167" s="31"/>
      <c r="P167" s="37">
        <v>23</v>
      </c>
      <c r="Q167" s="37"/>
      <c r="R167" s="39">
        <f t="shared" si="84"/>
        <v>799.99</v>
      </c>
      <c r="S167" s="39"/>
      <c r="T167" s="39">
        <f>0</f>
        <v>0</v>
      </c>
      <c r="U167" s="39"/>
      <c r="V167" s="39">
        <f t="shared" si="85"/>
        <v>19.999749999999999</v>
      </c>
      <c r="W167" s="39"/>
      <c r="X167" s="39">
        <f t="shared" si="78"/>
        <v>19.999749999999999</v>
      </c>
      <c r="Y167" s="39"/>
      <c r="Z167" s="39">
        <f t="shared" si="79"/>
        <v>799.99</v>
      </c>
      <c r="AA167" s="39"/>
      <c r="AB167" s="39">
        <f>0</f>
        <v>0</v>
      </c>
      <c r="AC167" s="39"/>
      <c r="AE167" s="45">
        <v>23</v>
      </c>
      <c r="AF167" s="45"/>
      <c r="AG167" s="47">
        <f t="shared" si="86"/>
        <v>872.25193815506543</v>
      </c>
      <c r="AH167" s="47"/>
      <c r="AI167" s="47">
        <f t="shared" si="80"/>
        <v>1.7215498779376013</v>
      </c>
      <c r="AJ167" s="47"/>
      <c r="AK167" s="47">
        <f t="shared" si="87"/>
        <v>21.806298453876632</v>
      </c>
      <c r="AL167" s="47"/>
      <c r="AM167" s="47">
        <f t="shared" si="73"/>
        <v>23.527848331814234</v>
      </c>
      <c r="AN167" s="47"/>
      <c r="AO167" s="47">
        <f t="shared" si="81"/>
        <v>870.53038827712783</v>
      </c>
      <c r="AP167" s="47"/>
      <c r="AQ167" s="47">
        <f>0</f>
        <v>0</v>
      </c>
      <c r="AR167" s="47"/>
      <c r="AT167" s="54">
        <v>23</v>
      </c>
      <c r="AU167" s="54"/>
      <c r="AV167" s="56">
        <f t="shared" si="88"/>
        <v>630.20011738996538</v>
      </c>
      <c r="AW167" s="56"/>
      <c r="AX167" s="56">
        <f t="shared" si="82"/>
        <v>10.127390251339278</v>
      </c>
      <c r="AY167" s="56"/>
      <c r="AZ167" s="56">
        <f t="shared" si="89"/>
        <v>15.755002934749132</v>
      </c>
      <c r="BA167" s="56"/>
      <c r="BB167" s="56">
        <f t="shared" si="74"/>
        <v>25.882393186088411</v>
      </c>
      <c r="BC167" s="56"/>
      <c r="BD167" s="56">
        <f t="shared" si="83"/>
        <v>620.07272713862608</v>
      </c>
      <c r="BE167" s="56"/>
      <c r="BF167" s="56">
        <f>0</f>
        <v>0</v>
      </c>
      <c r="BG167" s="56"/>
    </row>
    <row r="168" spans="1:59" x14ac:dyDescent="0.25">
      <c r="A168" s="28">
        <v>24</v>
      </c>
      <c r="B168" s="28"/>
      <c r="C168" s="32">
        <f t="shared" si="75"/>
        <v>493.32716666666659</v>
      </c>
      <c r="D168" s="32"/>
      <c r="E168" s="32">
        <f t="shared" si="76"/>
        <v>13.333166666666667</v>
      </c>
      <c r="F168" s="32"/>
      <c r="G168" s="32">
        <f t="shared" si="77"/>
        <v>12.333179166666664</v>
      </c>
      <c r="H168" s="32"/>
      <c r="I168" s="32">
        <f t="shared" si="71"/>
        <v>25.666345833333331</v>
      </c>
      <c r="J168" s="32"/>
      <c r="K168" s="32">
        <f t="shared" si="72"/>
        <v>479.99399999999991</v>
      </c>
      <c r="L168" s="32"/>
      <c r="M168" s="32">
        <f>0</f>
        <v>0</v>
      </c>
      <c r="N168" s="32"/>
      <c r="P168" s="38">
        <v>24</v>
      </c>
      <c r="Q168" s="38"/>
      <c r="R168" s="40">
        <f t="shared" si="84"/>
        <v>799.99</v>
      </c>
      <c r="S168" s="40"/>
      <c r="T168" s="40">
        <f>0</f>
        <v>0</v>
      </c>
      <c r="U168" s="40"/>
      <c r="V168" s="40">
        <f t="shared" si="85"/>
        <v>19.999749999999999</v>
      </c>
      <c r="W168" s="40"/>
      <c r="X168" s="40">
        <f t="shared" si="78"/>
        <v>19.999749999999999</v>
      </c>
      <c r="Y168" s="40"/>
      <c r="Z168" s="40">
        <f t="shared" si="79"/>
        <v>799.99</v>
      </c>
      <c r="AA168" s="40"/>
      <c r="AB168" s="40">
        <f>0</f>
        <v>0</v>
      </c>
      <c r="AC168" s="40"/>
      <c r="AE168" s="46">
        <v>24</v>
      </c>
      <c r="AF168" s="46"/>
      <c r="AG168" s="48">
        <f t="shared" si="86"/>
        <v>870.53038827712783</v>
      </c>
      <c r="AH168" s="48"/>
      <c r="AI168" s="48">
        <f t="shared" si="80"/>
        <v>2.3527848331813956</v>
      </c>
      <c r="AJ168" s="48"/>
      <c r="AK168" s="48">
        <f t="shared" si="87"/>
        <v>21.763259706928192</v>
      </c>
      <c r="AL168" s="48"/>
      <c r="AM168" s="48">
        <f t="shared" si="73"/>
        <v>24.116044540109588</v>
      </c>
      <c r="AN168" s="48"/>
      <c r="AO168" s="48">
        <f t="shared" si="81"/>
        <v>868.1776034439464</v>
      </c>
      <c r="AP168" s="48"/>
      <c r="AQ168" s="48">
        <f>0</f>
        <v>0</v>
      </c>
      <c r="AR168" s="48"/>
      <c r="AT168" s="55">
        <v>24</v>
      </c>
      <c r="AU168" s="55"/>
      <c r="AV168" s="57">
        <f t="shared" si="88"/>
        <v>620.07272713862608</v>
      </c>
      <c r="AW168" s="57"/>
      <c r="AX168" s="57">
        <f t="shared" si="82"/>
        <v>10.38057500762276</v>
      </c>
      <c r="AY168" s="57"/>
      <c r="AZ168" s="57">
        <f t="shared" si="89"/>
        <v>15.501818178465651</v>
      </c>
      <c r="BA168" s="57"/>
      <c r="BB168" s="57">
        <f t="shared" si="74"/>
        <v>25.882393186088411</v>
      </c>
      <c r="BC168" s="57"/>
      <c r="BD168" s="57">
        <f t="shared" si="83"/>
        <v>609.69215213100335</v>
      </c>
      <c r="BE168" s="57"/>
      <c r="BF168" s="57">
        <f>0</f>
        <v>0</v>
      </c>
      <c r="BG168" s="57"/>
    </row>
    <row r="169" spans="1:59" x14ac:dyDescent="0.25">
      <c r="A169" s="27">
        <v>25</v>
      </c>
      <c r="B169" s="27"/>
      <c r="C169" s="31">
        <f t="shared" si="75"/>
        <v>479.99399999999991</v>
      </c>
      <c r="D169" s="31"/>
      <c r="E169" s="31">
        <f t="shared" si="76"/>
        <v>13.333166666666667</v>
      </c>
      <c r="F169" s="31"/>
      <c r="G169" s="31">
        <f t="shared" si="77"/>
        <v>11.999849999999997</v>
      </c>
      <c r="H169" s="31"/>
      <c r="I169" s="31">
        <f t="shared" si="71"/>
        <v>25.333016666666666</v>
      </c>
      <c r="J169" s="31"/>
      <c r="K169" s="31">
        <f t="shared" si="72"/>
        <v>466.66083333333324</v>
      </c>
      <c r="L169" s="31"/>
      <c r="M169" s="31">
        <f>0</f>
        <v>0</v>
      </c>
      <c r="N169" s="31"/>
      <c r="P169" s="37">
        <v>25</v>
      </c>
      <c r="Q169" s="37"/>
      <c r="R169" s="39">
        <f t="shared" si="84"/>
        <v>799.99</v>
      </c>
      <c r="S169" s="39"/>
      <c r="T169" s="39">
        <f>0</f>
        <v>0</v>
      </c>
      <c r="U169" s="39"/>
      <c r="V169" s="39">
        <f t="shared" si="85"/>
        <v>19.999749999999999</v>
      </c>
      <c r="W169" s="39"/>
      <c r="X169" s="39">
        <f t="shared" si="78"/>
        <v>19.999749999999999</v>
      </c>
      <c r="Y169" s="39"/>
      <c r="Z169" s="39">
        <f t="shared" si="79"/>
        <v>799.99</v>
      </c>
      <c r="AA169" s="39"/>
      <c r="AB169" s="39">
        <f>0</f>
        <v>0</v>
      </c>
      <c r="AC169" s="39"/>
      <c r="AE169" s="45">
        <v>25</v>
      </c>
      <c r="AF169" s="45"/>
      <c r="AG169" s="47">
        <f t="shared" si="86"/>
        <v>868.1776034439464</v>
      </c>
      <c r="AH169" s="47"/>
      <c r="AI169" s="47">
        <f t="shared" si="80"/>
        <v>3.0145055675136696</v>
      </c>
      <c r="AJ169" s="47"/>
      <c r="AK169" s="47">
        <f t="shared" si="87"/>
        <v>21.704440086098657</v>
      </c>
      <c r="AL169" s="47"/>
      <c r="AM169" s="47">
        <f t="shared" si="73"/>
        <v>24.718945653612327</v>
      </c>
      <c r="AN169" s="47"/>
      <c r="AO169" s="47">
        <f t="shared" si="81"/>
        <v>865.16309787643274</v>
      </c>
      <c r="AP169" s="47"/>
      <c r="AQ169" s="47">
        <f>0</f>
        <v>0</v>
      </c>
      <c r="AR169" s="47"/>
      <c r="AT169" s="54">
        <v>25</v>
      </c>
      <c r="AU169" s="54"/>
      <c r="AV169" s="56">
        <f t="shared" si="88"/>
        <v>609.69215213100335</v>
      </c>
      <c r="AW169" s="56"/>
      <c r="AX169" s="56">
        <f t="shared" si="82"/>
        <v>10.640089382813329</v>
      </c>
      <c r="AY169" s="56"/>
      <c r="AZ169" s="56">
        <f t="shared" si="89"/>
        <v>15.242303803275082</v>
      </c>
      <c r="BA169" s="56"/>
      <c r="BB169" s="56">
        <f t="shared" si="74"/>
        <v>25.882393186088411</v>
      </c>
      <c r="BC169" s="56"/>
      <c r="BD169" s="56">
        <f t="shared" si="83"/>
        <v>599.05206274819</v>
      </c>
      <c r="BE169" s="56"/>
      <c r="BF169" s="56">
        <f>0</f>
        <v>0</v>
      </c>
      <c r="BG169" s="56"/>
    </row>
    <row r="170" spans="1:59" x14ac:dyDescent="0.25">
      <c r="A170" s="28">
        <v>26</v>
      </c>
      <c r="B170" s="28"/>
      <c r="C170" s="32">
        <f t="shared" si="75"/>
        <v>466.66083333333324</v>
      </c>
      <c r="D170" s="32"/>
      <c r="E170" s="32">
        <f t="shared" si="76"/>
        <v>13.333166666666667</v>
      </c>
      <c r="F170" s="32"/>
      <c r="G170" s="32">
        <f t="shared" si="77"/>
        <v>11.66652083333333</v>
      </c>
      <c r="H170" s="32"/>
      <c r="I170" s="32">
        <f t="shared" si="71"/>
        <v>24.999687499999997</v>
      </c>
      <c r="J170" s="32"/>
      <c r="K170" s="32">
        <f t="shared" si="72"/>
        <v>453.32766666666657</v>
      </c>
      <c r="L170" s="32"/>
      <c r="M170" s="32">
        <f>0</f>
        <v>0</v>
      </c>
      <c r="N170" s="32"/>
      <c r="P170" s="38">
        <v>26</v>
      </c>
      <c r="Q170" s="38"/>
      <c r="R170" s="40">
        <f t="shared" si="84"/>
        <v>799.99</v>
      </c>
      <c r="S170" s="40"/>
      <c r="T170" s="40">
        <f>0</f>
        <v>0</v>
      </c>
      <c r="U170" s="40"/>
      <c r="V170" s="40">
        <f t="shared" si="85"/>
        <v>19.999749999999999</v>
      </c>
      <c r="W170" s="40"/>
      <c r="X170" s="40">
        <f t="shared" si="78"/>
        <v>19.999749999999999</v>
      </c>
      <c r="Y170" s="40"/>
      <c r="Z170" s="40">
        <f t="shared" si="79"/>
        <v>799.99</v>
      </c>
      <c r="AA170" s="40"/>
      <c r="AB170" s="40">
        <f>0</f>
        <v>0</v>
      </c>
      <c r="AC170" s="40"/>
      <c r="AE170" s="46">
        <v>26</v>
      </c>
      <c r="AF170" s="46"/>
      <c r="AG170" s="48">
        <f t="shared" si="86"/>
        <v>865.16309787643274</v>
      </c>
      <c r="AH170" s="48"/>
      <c r="AI170" s="48">
        <f t="shared" si="80"/>
        <v>3.7078418480418165</v>
      </c>
      <c r="AJ170" s="48"/>
      <c r="AK170" s="48">
        <f t="shared" si="87"/>
        <v>21.629077446910816</v>
      </c>
      <c r="AL170" s="48"/>
      <c r="AM170" s="48">
        <f t="shared" si="73"/>
        <v>25.336919294952633</v>
      </c>
      <c r="AN170" s="48"/>
      <c r="AO170" s="48">
        <f t="shared" si="81"/>
        <v>861.45525602839098</v>
      </c>
      <c r="AP170" s="48"/>
      <c r="AQ170" s="48">
        <f>0</f>
        <v>0</v>
      </c>
      <c r="AR170" s="48"/>
      <c r="AT170" s="55">
        <v>26</v>
      </c>
      <c r="AU170" s="55"/>
      <c r="AV170" s="57">
        <f t="shared" si="88"/>
        <v>599.05206274819</v>
      </c>
      <c r="AW170" s="57"/>
      <c r="AX170" s="57">
        <f t="shared" si="82"/>
        <v>10.906091617383662</v>
      </c>
      <c r="AY170" s="57"/>
      <c r="AZ170" s="57">
        <f t="shared" si="89"/>
        <v>14.976301568704748</v>
      </c>
      <c r="BA170" s="57"/>
      <c r="BB170" s="57">
        <f t="shared" si="74"/>
        <v>25.882393186088411</v>
      </c>
      <c r="BC170" s="57"/>
      <c r="BD170" s="57">
        <f t="shared" si="83"/>
        <v>588.14597113080629</v>
      </c>
      <c r="BE170" s="57"/>
      <c r="BF170" s="57">
        <f>0</f>
        <v>0</v>
      </c>
      <c r="BG170" s="57"/>
    </row>
    <row r="171" spans="1:59" x14ac:dyDescent="0.25">
      <c r="A171" s="27">
        <v>27</v>
      </c>
      <c r="B171" s="27"/>
      <c r="C171" s="31">
        <f t="shared" si="75"/>
        <v>453.32766666666657</v>
      </c>
      <c r="D171" s="31"/>
      <c r="E171" s="31">
        <f t="shared" si="76"/>
        <v>13.333166666666667</v>
      </c>
      <c r="F171" s="31"/>
      <c r="G171" s="31">
        <f t="shared" si="77"/>
        <v>11.333191666666663</v>
      </c>
      <c r="H171" s="31"/>
      <c r="I171" s="31">
        <f t="shared" si="71"/>
        <v>24.666358333333328</v>
      </c>
      <c r="J171" s="31"/>
      <c r="K171" s="31">
        <f t="shared" si="72"/>
        <v>439.9944999999999</v>
      </c>
      <c r="L171" s="31"/>
      <c r="M171" s="31">
        <f>0</f>
        <v>0</v>
      </c>
      <c r="N171" s="31"/>
      <c r="P171" s="37">
        <v>27</v>
      </c>
      <c r="Q171" s="37"/>
      <c r="R171" s="39">
        <f t="shared" si="84"/>
        <v>799.99</v>
      </c>
      <c r="S171" s="39"/>
      <c r="T171" s="39">
        <f>0</f>
        <v>0</v>
      </c>
      <c r="U171" s="39"/>
      <c r="V171" s="39">
        <f t="shared" si="85"/>
        <v>19.999749999999999</v>
      </c>
      <c r="W171" s="39"/>
      <c r="X171" s="39">
        <f t="shared" si="78"/>
        <v>19.999749999999999</v>
      </c>
      <c r="Y171" s="39"/>
      <c r="Z171" s="39">
        <f t="shared" si="79"/>
        <v>799.99</v>
      </c>
      <c r="AA171" s="39"/>
      <c r="AB171" s="39">
        <f>0</f>
        <v>0</v>
      </c>
      <c r="AC171" s="39"/>
      <c r="AE171" s="45">
        <v>27</v>
      </c>
      <c r="AF171" s="45"/>
      <c r="AG171" s="47">
        <f t="shared" si="86"/>
        <v>861.45525602839098</v>
      </c>
      <c r="AH171" s="47"/>
      <c r="AI171" s="47">
        <f t="shared" si="80"/>
        <v>4.4339608766166734</v>
      </c>
      <c r="AJ171" s="47"/>
      <c r="AK171" s="47">
        <f t="shared" si="87"/>
        <v>21.536381400709772</v>
      </c>
      <c r="AL171" s="47"/>
      <c r="AM171" s="47">
        <f t="shared" si="73"/>
        <v>25.970342277326445</v>
      </c>
      <c r="AN171" s="47"/>
      <c r="AO171" s="47">
        <f t="shared" si="81"/>
        <v>857.02129515177432</v>
      </c>
      <c r="AP171" s="47"/>
      <c r="AQ171" s="47">
        <f>0</f>
        <v>0</v>
      </c>
      <c r="AR171" s="47"/>
      <c r="AT171" s="54">
        <v>27</v>
      </c>
      <c r="AU171" s="54"/>
      <c r="AV171" s="56">
        <f t="shared" si="88"/>
        <v>588.14597113080629</v>
      </c>
      <c r="AW171" s="56"/>
      <c r="AX171" s="56">
        <f t="shared" si="82"/>
        <v>11.178743907818255</v>
      </c>
      <c r="AY171" s="56"/>
      <c r="AZ171" s="56">
        <f t="shared" si="89"/>
        <v>14.703649278270156</v>
      </c>
      <c r="BA171" s="56"/>
      <c r="BB171" s="56">
        <f t="shared" si="74"/>
        <v>25.882393186088411</v>
      </c>
      <c r="BC171" s="56"/>
      <c r="BD171" s="56">
        <f t="shared" si="83"/>
        <v>576.96722722298807</v>
      </c>
      <c r="BE171" s="56"/>
      <c r="BF171" s="56">
        <f>0</f>
        <v>0</v>
      </c>
      <c r="BG171" s="56"/>
    </row>
    <row r="172" spans="1:59" x14ac:dyDescent="0.25">
      <c r="A172" s="28">
        <v>28</v>
      </c>
      <c r="B172" s="28"/>
      <c r="C172" s="32">
        <f t="shared" si="75"/>
        <v>439.9944999999999</v>
      </c>
      <c r="D172" s="32"/>
      <c r="E172" s="32">
        <f t="shared" si="76"/>
        <v>13.333166666666667</v>
      </c>
      <c r="F172" s="32"/>
      <c r="G172" s="32">
        <f t="shared" si="77"/>
        <v>10.999862499999997</v>
      </c>
      <c r="H172" s="32"/>
      <c r="I172" s="32">
        <f t="shared" si="71"/>
        <v>24.333029166666662</v>
      </c>
      <c r="J172" s="32"/>
      <c r="K172" s="32">
        <f t="shared" si="72"/>
        <v>426.66133333333323</v>
      </c>
      <c r="L172" s="32"/>
      <c r="M172" s="32">
        <f>0</f>
        <v>0</v>
      </c>
      <c r="N172" s="32"/>
      <c r="P172" s="38">
        <v>28</v>
      </c>
      <c r="Q172" s="38"/>
      <c r="R172" s="40">
        <f t="shared" si="84"/>
        <v>799.99</v>
      </c>
      <c r="S172" s="40"/>
      <c r="T172" s="40">
        <f>0</f>
        <v>0</v>
      </c>
      <c r="U172" s="40"/>
      <c r="V172" s="40">
        <f t="shared" si="85"/>
        <v>19.999749999999999</v>
      </c>
      <c r="W172" s="40"/>
      <c r="X172" s="40">
        <f t="shared" si="78"/>
        <v>19.999749999999999</v>
      </c>
      <c r="Y172" s="40"/>
      <c r="Z172" s="40">
        <f t="shared" si="79"/>
        <v>799.99</v>
      </c>
      <c r="AA172" s="40"/>
      <c r="AB172" s="40">
        <f>0</f>
        <v>0</v>
      </c>
      <c r="AC172" s="40"/>
      <c r="AE172" s="46">
        <v>28</v>
      </c>
      <c r="AF172" s="46"/>
      <c r="AG172" s="48">
        <f t="shared" si="86"/>
        <v>857.02129515177432</v>
      </c>
      <c r="AH172" s="48"/>
      <c r="AI172" s="48">
        <f t="shared" si="80"/>
        <v>5.1940684554652492</v>
      </c>
      <c r="AJ172" s="48"/>
      <c r="AK172" s="48">
        <f t="shared" si="87"/>
        <v>21.425532378794355</v>
      </c>
      <c r="AL172" s="48"/>
      <c r="AM172" s="48">
        <f t="shared" si="73"/>
        <v>26.619600834259604</v>
      </c>
      <c r="AN172" s="48"/>
      <c r="AO172" s="48">
        <f t="shared" si="81"/>
        <v>851.82722669630903</v>
      </c>
      <c r="AP172" s="48"/>
      <c r="AQ172" s="48">
        <f>0</f>
        <v>0</v>
      </c>
      <c r="AR172" s="48"/>
      <c r="AT172" s="55">
        <v>28</v>
      </c>
      <c r="AU172" s="55"/>
      <c r="AV172" s="57">
        <f t="shared" si="88"/>
        <v>576.96722722298807</v>
      </c>
      <c r="AW172" s="57"/>
      <c r="AX172" s="57">
        <f t="shared" si="82"/>
        <v>11.458212505513711</v>
      </c>
      <c r="AY172" s="57"/>
      <c r="AZ172" s="57">
        <f t="shared" si="89"/>
        <v>14.4241806805747</v>
      </c>
      <c r="BA172" s="57"/>
      <c r="BB172" s="57">
        <f t="shared" si="74"/>
        <v>25.882393186088411</v>
      </c>
      <c r="BC172" s="57"/>
      <c r="BD172" s="57">
        <f t="shared" si="83"/>
        <v>565.50901471747432</v>
      </c>
      <c r="BE172" s="57"/>
      <c r="BF172" s="57">
        <f>0</f>
        <v>0</v>
      </c>
      <c r="BG172" s="57"/>
    </row>
    <row r="173" spans="1:59" x14ac:dyDescent="0.25">
      <c r="A173" s="27">
        <v>29</v>
      </c>
      <c r="B173" s="27"/>
      <c r="C173" s="31">
        <f t="shared" si="75"/>
        <v>426.66133333333323</v>
      </c>
      <c r="D173" s="31"/>
      <c r="E173" s="31">
        <f t="shared" si="76"/>
        <v>13.333166666666667</v>
      </c>
      <c r="F173" s="31"/>
      <c r="G173" s="31">
        <f t="shared" si="77"/>
        <v>10.66653333333333</v>
      </c>
      <c r="H173" s="31"/>
      <c r="I173" s="31">
        <f t="shared" si="71"/>
        <v>23.999699999999997</v>
      </c>
      <c r="J173" s="31"/>
      <c r="K173" s="31">
        <f t="shared" si="72"/>
        <v>413.32816666666656</v>
      </c>
      <c r="L173" s="31"/>
      <c r="M173" s="31">
        <f>0</f>
        <v>0</v>
      </c>
      <c r="N173" s="31"/>
      <c r="P173" s="37">
        <v>29</v>
      </c>
      <c r="Q173" s="37"/>
      <c r="R173" s="39">
        <f t="shared" si="84"/>
        <v>799.99</v>
      </c>
      <c r="S173" s="39"/>
      <c r="T173" s="39">
        <f>0</f>
        <v>0</v>
      </c>
      <c r="U173" s="39"/>
      <c r="V173" s="39">
        <f t="shared" si="85"/>
        <v>19.999749999999999</v>
      </c>
      <c r="W173" s="39"/>
      <c r="X173" s="39">
        <f t="shared" si="78"/>
        <v>19.999749999999999</v>
      </c>
      <c r="Y173" s="39"/>
      <c r="Z173" s="39">
        <f t="shared" si="79"/>
        <v>799.99</v>
      </c>
      <c r="AA173" s="39"/>
      <c r="AB173" s="39">
        <f>0</f>
        <v>0</v>
      </c>
      <c r="AC173" s="39"/>
      <c r="AE173" s="45">
        <v>29</v>
      </c>
      <c r="AF173" s="45"/>
      <c r="AG173" s="47">
        <f t="shared" si="86"/>
        <v>851.82722669630903</v>
      </c>
      <c r="AH173" s="47"/>
      <c r="AI173" s="47">
        <f t="shared" si="80"/>
        <v>5.9894101877083763</v>
      </c>
      <c r="AJ173" s="47"/>
      <c r="AK173" s="47">
        <f t="shared" si="87"/>
        <v>21.295680667407723</v>
      </c>
      <c r="AL173" s="47"/>
      <c r="AM173" s="47">
        <f t="shared" si="73"/>
        <v>27.285090855116099</v>
      </c>
      <c r="AN173" s="47"/>
      <c r="AO173" s="47">
        <f t="shared" si="81"/>
        <v>845.83781650860067</v>
      </c>
      <c r="AP173" s="47"/>
      <c r="AQ173" s="47">
        <f>0</f>
        <v>0</v>
      </c>
      <c r="AR173" s="47"/>
      <c r="AT173" s="54">
        <v>29</v>
      </c>
      <c r="AU173" s="54"/>
      <c r="AV173" s="56">
        <f t="shared" si="88"/>
        <v>565.50901471747432</v>
      </c>
      <c r="AW173" s="56"/>
      <c r="AX173" s="56">
        <f t="shared" si="82"/>
        <v>11.744667818151553</v>
      </c>
      <c r="AY173" s="56"/>
      <c r="AZ173" s="56">
        <f t="shared" si="89"/>
        <v>14.137725367936858</v>
      </c>
      <c r="BA173" s="56"/>
      <c r="BB173" s="56">
        <f t="shared" si="74"/>
        <v>25.882393186088411</v>
      </c>
      <c r="BC173" s="56"/>
      <c r="BD173" s="56">
        <f t="shared" si="83"/>
        <v>553.76434689932273</v>
      </c>
      <c r="BE173" s="56"/>
      <c r="BF173" s="56">
        <f>0</f>
        <v>0</v>
      </c>
      <c r="BG173" s="56"/>
    </row>
    <row r="174" spans="1:59" x14ac:dyDescent="0.25">
      <c r="A174" s="28">
        <v>30</v>
      </c>
      <c r="B174" s="28"/>
      <c r="C174" s="32">
        <f t="shared" si="75"/>
        <v>413.32816666666656</v>
      </c>
      <c r="D174" s="32"/>
      <c r="E174" s="32">
        <f t="shared" si="76"/>
        <v>13.333166666666667</v>
      </c>
      <c r="F174" s="32"/>
      <c r="G174" s="32">
        <f t="shared" si="77"/>
        <v>10.333204166666663</v>
      </c>
      <c r="H174" s="32"/>
      <c r="I174" s="32">
        <f t="shared" si="71"/>
        <v>23.666370833333332</v>
      </c>
      <c r="J174" s="32"/>
      <c r="K174" s="32">
        <f t="shared" si="72"/>
        <v>399.99499999999989</v>
      </c>
      <c r="L174" s="32"/>
      <c r="M174" s="32">
        <f>0</f>
        <v>0</v>
      </c>
      <c r="N174" s="32"/>
      <c r="P174" s="38">
        <v>30</v>
      </c>
      <c r="Q174" s="38"/>
      <c r="R174" s="40">
        <f t="shared" si="84"/>
        <v>799.99</v>
      </c>
      <c r="S174" s="40"/>
      <c r="T174" s="40">
        <f>0</f>
        <v>0</v>
      </c>
      <c r="U174" s="40"/>
      <c r="V174" s="40">
        <f t="shared" si="85"/>
        <v>19.999749999999999</v>
      </c>
      <c r="W174" s="40"/>
      <c r="X174" s="40">
        <f t="shared" si="78"/>
        <v>19.999749999999999</v>
      </c>
      <c r="Y174" s="40"/>
      <c r="Z174" s="40">
        <f t="shared" si="79"/>
        <v>799.99</v>
      </c>
      <c r="AA174" s="40"/>
      <c r="AB174" s="40">
        <f>0</f>
        <v>0</v>
      </c>
      <c r="AC174" s="40"/>
      <c r="AE174" s="46">
        <v>30</v>
      </c>
      <c r="AF174" s="46"/>
      <c r="AG174" s="48">
        <f t="shared" si="86"/>
        <v>845.83781650860067</v>
      </c>
      <c r="AH174" s="48"/>
      <c r="AI174" s="48">
        <f t="shared" si="80"/>
        <v>6.8212727137789777</v>
      </c>
      <c r="AJ174" s="48"/>
      <c r="AK174" s="48">
        <f t="shared" si="87"/>
        <v>21.145945412715015</v>
      </c>
      <c r="AL174" s="48"/>
      <c r="AM174" s="48">
        <f t="shared" si="73"/>
        <v>27.967218126493993</v>
      </c>
      <c r="AN174" s="48"/>
      <c r="AO174" s="48">
        <f t="shared" si="81"/>
        <v>839.0165437948217</v>
      </c>
      <c r="AP174" s="48"/>
      <c r="AQ174" s="48">
        <f>0</f>
        <v>0</v>
      </c>
      <c r="AR174" s="48"/>
      <c r="AT174" s="55">
        <v>30</v>
      </c>
      <c r="AU174" s="55"/>
      <c r="AV174" s="57">
        <f t="shared" si="88"/>
        <v>553.76434689932273</v>
      </c>
      <c r="AW174" s="57"/>
      <c r="AX174" s="57">
        <f t="shared" si="82"/>
        <v>12.038284513605344</v>
      </c>
      <c r="AY174" s="57"/>
      <c r="AZ174" s="57">
        <f t="shared" si="89"/>
        <v>13.844108672483067</v>
      </c>
      <c r="BA174" s="57"/>
      <c r="BB174" s="57">
        <f t="shared" si="74"/>
        <v>25.882393186088411</v>
      </c>
      <c r="BC174" s="57"/>
      <c r="BD174" s="57">
        <f t="shared" si="83"/>
        <v>541.72606238571734</v>
      </c>
      <c r="BE174" s="57"/>
      <c r="BF174" s="57">
        <f>0</f>
        <v>0</v>
      </c>
      <c r="BG174" s="57"/>
    </row>
    <row r="175" spans="1:59" x14ac:dyDescent="0.25">
      <c r="A175" s="27">
        <v>31</v>
      </c>
      <c r="B175" s="27"/>
      <c r="C175" s="31">
        <f t="shared" si="75"/>
        <v>399.99499999999989</v>
      </c>
      <c r="D175" s="31"/>
      <c r="E175" s="31">
        <f t="shared" si="76"/>
        <v>13.333166666666667</v>
      </c>
      <c r="F175" s="31"/>
      <c r="G175" s="31">
        <f t="shared" si="77"/>
        <v>9.9998749999999959</v>
      </c>
      <c r="H175" s="31"/>
      <c r="I175" s="31">
        <f t="shared" si="71"/>
        <v>23.333041666666663</v>
      </c>
      <c r="J175" s="31"/>
      <c r="K175" s="31">
        <f t="shared" si="72"/>
        <v>386.66183333333322</v>
      </c>
      <c r="L175" s="31"/>
      <c r="M175" s="31">
        <f>0</f>
        <v>0</v>
      </c>
      <c r="N175" s="31"/>
      <c r="P175" s="37">
        <v>31</v>
      </c>
      <c r="Q175" s="37"/>
      <c r="R175" s="39">
        <f t="shared" si="84"/>
        <v>799.99</v>
      </c>
      <c r="S175" s="39"/>
      <c r="T175" s="39">
        <f>0</f>
        <v>0</v>
      </c>
      <c r="U175" s="39"/>
      <c r="V175" s="39">
        <f t="shared" si="85"/>
        <v>19.999749999999999</v>
      </c>
      <c r="W175" s="39"/>
      <c r="X175" s="39">
        <f t="shared" si="78"/>
        <v>19.999749999999999</v>
      </c>
      <c r="Y175" s="39"/>
      <c r="Z175" s="39">
        <f t="shared" si="79"/>
        <v>799.99</v>
      </c>
      <c r="AA175" s="39"/>
      <c r="AB175" s="39">
        <f>0</f>
        <v>0</v>
      </c>
      <c r="AC175" s="39"/>
      <c r="AE175" s="45">
        <v>31</v>
      </c>
      <c r="AF175" s="45"/>
      <c r="AG175" s="47">
        <f t="shared" si="86"/>
        <v>839.0165437948217</v>
      </c>
      <c r="AH175" s="47"/>
      <c r="AI175" s="47">
        <f t="shared" si="80"/>
        <v>7.6909849847858105</v>
      </c>
      <c r="AJ175" s="47"/>
      <c r="AK175" s="47">
        <f t="shared" si="87"/>
        <v>20.975413594870542</v>
      </c>
      <c r="AL175" s="47"/>
      <c r="AM175" s="47">
        <f t="shared" si="73"/>
        <v>28.666398579656352</v>
      </c>
      <c r="AN175" s="47"/>
      <c r="AO175" s="47">
        <f t="shared" si="81"/>
        <v>831.32555881003589</v>
      </c>
      <c r="AP175" s="47"/>
      <c r="AQ175" s="47">
        <f>0</f>
        <v>0</v>
      </c>
      <c r="AR175" s="47"/>
      <c r="AT175" s="54">
        <v>31</v>
      </c>
      <c r="AU175" s="54"/>
      <c r="AV175" s="56">
        <f t="shared" si="88"/>
        <v>541.72606238571734</v>
      </c>
      <c r="AW175" s="56"/>
      <c r="AX175" s="56">
        <f t="shared" si="82"/>
        <v>12.339241626445478</v>
      </c>
      <c r="AY175" s="56"/>
      <c r="AZ175" s="56">
        <f t="shared" si="89"/>
        <v>13.543151559642933</v>
      </c>
      <c r="BA175" s="56"/>
      <c r="BB175" s="56">
        <f t="shared" si="74"/>
        <v>25.882393186088411</v>
      </c>
      <c r="BC175" s="56"/>
      <c r="BD175" s="56">
        <f t="shared" si="83"/>
        <v>529.38682075927181</v>
      </c>
      <c r="BE175" s="56"/>
      <c r="BF175" s="56">
        <f>0</f>
        <v>0</v>
      </c>
      <c r="BG175" s="56"/>
    </row>
    <row r="176" spans="1:59" x14ac:dyDescent="0.25">
      <c r="A176" s="28">
        <v>32</v>
      </c>
      <c r="B176" s="28"/>
      <c r="C176" s="32">
        <f t="shared" si="75"/>
        <v>386.66183333333322</v>
      </c>
      <c r="D176" s="32"/>
      <c r="E176" s="32">
        <f t="shared" si="76"/>
        <v>13.333166666666667</v>
      </c>
      <c r="F176" s="32"/>
      <c r="G176" s="32">
        <f t="shared" si="77"/>
        <v>9.6665458333333305</v>
      </c>
      <c r="H176" s="32"/>
      <c r="I176" s="32">
        <f t="shared" si="71"/>
        <v>22.999712499999998</v>
      </c>
      <c r="J176" s="32"/>
      <c r="K176" s="32">
        <f t="shared" si="72"/>
        <v>373.32866666666655</v>
      </c>
      <c r="L176" s="32"/>
      <c r="M176" s="32">
        <f>0</f>
        <v>0</v>
      </c>
      <c r="N176" s="32"/>
      <c r="P176" s="38">
        <v>32</v>
      </c>
      <c r="Q176" s="38"/>
      <c r="R176" s="40">
        <f t="shared" si="84"/>
        <v>799.99</v>
      </c>
      <c r="S176" s="40"/>
      <c r="T176" s="40">
        <f>0</f>
        <v>0</v>
      </c>
      <c r="U176" s="40"/>
      <c r="V176" s="40">
        <f t="shared" si="85"/>
        <v>19.999749999999999</v>
      </c>
      <c r="W176" s="40"/>
      <c r="X176" s="40">
        <f t="shared" si="78"/>
        <v>19.999749999999999</v>
      </c>
      <c r="Y176" s="40"/>
      <c r="Z176" s="40">
        <f t="shared" si="79"/>
        <v>799.99</v>
      </c>
      <c r="AA176" s="40"/>
      <c r="AB176" s="40">
        <f>0</f>
        <v>0</v>
      </c>
      <c r="AC176" s="40"/>
      <c r="AE176" s="46">
        <v>32</v>
      </c>
      <c r="AF176" s="46"/>
      <c r="AG176" s="48">
        <f t="shared" si="86"/>
        <v>831.32555881003589</v>
      </c>
      <c r="AH176" s="48"/>
      <c r="AI176" s="48">
        <f t="shared" si="80"/>
        <v>8.5999195738968588</v>
      </c>
      <c r="AJ176" s="48"/>
      <c r="AK176" s="48">
        <f t="shared" si="87"/>
        <v>20.783138970250896</v>
      </c>
      <c r="AL176" s="48"/>
      <c r="AM176" s="48">
        <f t="shared" si="73"/>
        <v>29.383058544147755</v>
      </c>
      <c r="AN176" s="48"/>
      <c r="AO176" s="48">
        <f t="shared" si="81"/>
        <v>822.72563923613905</v>
      </c>
      <c r="AP176" s="48"/>
      <c r="AQ176" s="48">
        <f>0</f>
        <v>0</v>
      </c>
      <c r="AR176" s="48"/>
      <c r="AT176" s="55">
        <v>32</v>
      </c>
      <c r="AU176" s="55"/>
      <c r="AV176" s="57">
        <f t="shared" si="88"/>
        <v>529.38682075927181</v>
      </c>
      <c r="AW176" s="57"/>
      <c r="AX176" s="57">
        <f t="shared" si="82"/>
        <v>12.647722667106617</v>
      </c>
      <c r="AY176" s="57"/>
      <c r="AZ176" s="57">
        <f t="shared" si="89"/>
        <v>13.234670518981794</v>
      </c>
      <c r="BA176" s="57"/>
      <c r="BB176" s="57">
        <f t="shared" si="74"/>
        <v>25.882393186088411</v>
      </c>
      <c r="BC176" s="57"/>
      <c r="BD176" s="57">
        <f t="shared" si="83"/>
        <v>516.73909809216525</v>
      </c>
      <c r="BE176" s="57"/>
      <c r="BF176" s="57">
        <f>0</f>
        <v>0</v>
      </c>
      <c r="BG176" s="57"/>
    </row>
    <row r="177" spans="1:59" x14ac:dyDescent="0.25">
      <c r="A177" s="27">
        <v>33</v>
      </c>
      <c r="B177" s="27"/>
      <c r="C177" s="31">
        <f t="shared" si="75"/>
        <v>373.32866666666655</v>
      </c>
      <c r="D177" s="31"/>
      <c r="E177" s="31">
        <f t="shared" si="76"/>
        <v>13.333166666666667</v>
      </c>
      <c r="F177" s="31"/>
      <c r="G177" s="31">
        <f t="shared" si="77"/>
        <v>9.3332166666666634</v>
      </c>
      <c r="H177" s="31"/>
      <c r="I177" s="31">
        <f t="shared" ref="I177:I204" si="90">E177+G177</f>
        <v>22.666383333333329</v>
      </c>
      <c r="J177" s="31"/>
      <c r="K177" s="31">
        <f t="shared" ref="K177:K204" si="91">C177-E177</f>
        <v>359.99549999999988</v>
      </c>
      <c r="L177" s="31"/>
      <c r="M177" s="31">
        <f>0</f>
        <v>0</v>
      </c>
      <c r="N177" s="31"/>
      <c r="P177" s="37">
        <v>33</v>
      </c>
      <c r="Q177" s="37"/>
      <c r="R177" s="39">
        <f t="shared" si="84"/>
        <v>799.99</v>
      </c>
      <c r="S177" s="39"/>
      <c r="T177" s="39">
        <f>0</f>
        <v>0</v>
      </c>
      <c r="U177" s="39"/>
      <c r="V177" s="39">
        <f t="shared" si="85"/>
        <v>19.999749999999999</v>
      </c>
      <c r="W177" s="39"/>
      <c r="X177" s="39">
        <f t="shared" si="78"/>
        <v>19.999749999999999</v>
      </c>
      <c r="Y177" s="39"/>
      <c r="Z177" s="39">
        <f t="shared" si="79"/>
        <v>799.99</v>
      </c>
      <c r="AA177" s="39"/>
      <c r="AB177" s="39">
        <f>0</f>
        <v>0</v>
      </c>
      <c r="AC177" s="39"/>
      <c r="AE177" s="45">
        <v>33</v>
      </c>
      <c r="AF177" s="45"/>
      <c r="AG177" s="47">
        <f t="shared" si="86"/>
        <v>822.72563923613905</v>
      </c>
      <c r="AH177" s="47"/>
      <c r="AI177" s="47">
        <f t="shared" si="80"/>
        <v>9.5494940268479702</v>
      </c>
      <c r="AJ177" s="47"/>
      <c r="AK177" s="47">
        <f t="shared" si="87"/>
        <v>20.568140980903475</v>
      </c>
      <c r="AL177" s="47"/>
      <c r="AM177" s="47">
        <f t="shared" ref="AM177:AM204" si="92">($AG$145/60)*((1+$E$4)^AE177)</f>
        <v>30.117635007751446</v>
      </c>
      <c r="AN177" s="47"/>
      <c r="AO177" s="47">
        <f t="shared" si="81"/>
        <v>813.17614520929112</v>
      </c>
      <c r="AP177" s="47"/>
      <c r="AQ177" s="47">
        <f>0</f>
        <v>0</v>
      </c>
      <c r="AR177" s="47"/>
      <c r="AT177" s="54">
        <v>33</v>
      </c>
      <c r="AU177" s="54"/>
      <c r="AV177" s="56">
        <f t="shared" si="88"/>
        <v>516.73909809216525</v>
      </c>
      <c r="AW177" s="56"/>
      <c r="AX177" s="56">
        <f t="shared" si="82"/>
        <v>12.963915733784281</v>
      </c>
      <c r="AY177" s="56"/>
      <c r="AZ177" s="56">
        <f t="shared" si="89"/>
        <v>12.918477452304129</v>
      </c>
      <c r="BA177" s="56"/>
      <c r="BB177" s="56">
        <f t="shared" ref="BB177:BB204" si="93">$AV$145*($E$4/(1-((1+$E$4)^(-60))))</f>
        <v>25.882393186088411</v>
      </c>
      <c r="BC177" s="56"/>
      <c r="BD177" s="56">
        <f t="shared" si="83"/>
        <v>503.77518235838096</v>
      </c>
      <c r="BE177" s="56"/>
      <c r="BF177" s="56">
        <f>0</f>
        <v>0</v>
      </c>
      <c r="BG177" s="56"/>
    </row>
    <row r="178" spans="1:59" x14ac:dyDescent="0.25">
      <c r="A178" s="28">
        <v>34</v>
      </c>
      <c r="B178" s="28"/>
      <c r="C178" s="32">
        <f t="shared" ref="C178:C204" si="94">K177-M178</f>
        <v>359.99549999999988</v>
      </c>
      <c r="D178" s="32"/>
      <c r="E178" s="32">
        <f t="shared" si="76"/>
        <v>13.333166666666667</v>
      </c>
      <c r="F178" s="32"/>
      <c r="G178" s="32">
        <f t="shared" ref="G178:G204" si="95">C178*$E$4</f>
        <v>8.9998874999999963</v>
      </c>
      <c r="H178" s="32"/>
      <c r="I178" s="32">
        <f t="shared" si="90"/>
        <v>22.333054166666663</v>
      </c>
      <c r="J178" s="32"/>
      <c r="K178" s="32">
        <f t="shared" si="91"/>
        <v>346.66233333333321</v>
      </c>
      <c r="L178" s="32"/>
      <c r="M178" s="32">
        <f>0</f>
        <v>0</v>
      </c>
      <c r="N178" s="32"/>
      <c r="P178" s="38">
        <v>34</v>
      </c>
      <c r="Q178" s="38"/>
      <c r="R178" s="40">
        <f t="shared" si="84"/>
        <v>799.99</v>
      </c>
      <c r="S178" s="40"/>
      <c r="T178" s="40">
        <f>0</f>
        <v>0</v>
      </c>
      <c r="U178" s="40"/>
      <c r="V178" s="40">
        <f t="shared" si="85"/>
        <v>19.999749999999999</v>
      </c>
      <c r="W178" s="40"/>
      <c r="X178" s="40">
        <f t="shared" si="78"/>
        <v>19.999749999999999</v>
      </c>
      <c r="Y178" s="40"/>
      <c r="Z178" s="40">
        <f t="shared" si="79"/>
        <v>799.99</v>
      </c>
      <c r="AA178" s="40"/>
      <c r="AB178" s="40">
        <f>0</f>
        <v>0</v>
      </c>
      <c r="AC178" s="40"/>
      <c r="AE178" s="46">
        <v>34</v>
      </c>
      <c r="AF178" s="46"/>
      <c r="AG178" s="48">
        <f t="shared" si="86"/>
        <v>813.17614520929112</v>
      </c>
      <c r="AH178" s="48"/>
      <c r="AI178" s="48">
        <f t="shared" si="80"/>
        <v>10.541172252712954</v>
      </c>
      <c r="AJ178" s="48"/>
      <c r="AK178" s="48">
        <f t="shared" si="87"/>
        <v>20.329403630232278</v>
      </c>
      <c r="AL178" s="48"/>
      <c r="AM178" s="48">
        <f t="shared" si="92"/>
        <v>30.870575882945232</v>
      </c>
      <c r="AN178" s="48"/>
      <c r="AO178" s="48">
        <f t="shared" si="81"/>
        <v>802.63497295657817</v>
      </c>
      <c r="AP178" s="48"/>
      <c r="AQ178" s="48">
        <f>0</f>
        <v>0</v>
      </c>
      <c r="AR178" s="48"/>
      <c r="AT178" s="55">
        <v>34</v>
      </c>
      <c r="AU178" s="55"/>
      <c r="AV178" s="57">
        <f t="shared" si="88"/>
        <v>503.77518235838096</v>
      </c>
      <c r="AW178" s="57"/>
      <c r="AX178" s="57">
        <f t="shared" si="82"/>
        <v>13.288013627128889</v>
      </c>
      <c r="AY178" s="57"/>
      <c r="AZ178" s="57">
        <f t="shared" si="89"/>
        <v>12.594379558959522</v>
      </c>
      <c r="BA178" s="57"/>
      <c r="BB178" s="57">
        <f t="shared" si="93"/>
        <v>25.882393186088411</v>
      </c>
      <c r="BC178" s="57"/>
      <c r="BD178" s="57">
        <f t="shared" si="83"/>
        <v>490.4871687312521</v>
      </c>
      <c r="BE178" s="57"/>
      <c r="BF178" s="57">
        <f>0</f>
        <v>0</v>
      </c>
      <c r="BG178" s="57"/>
    </row>
    <row r="179" spans="1:59" x14ac:dyDescent="0.25">
      <c r="A179" s="27">
        <v>35</v>
      </c>
      <c r="B179" s="27"/>
      <c r="C179" s="31">
        <f t="shared" si="94"/>
        <v>346.66233333333321</v>
      </c>
      <c r="D179" s="31"/>
      <c r="E179" s="31">
        <f t="shared" si="76"/>
        <v>13.333166666666667</v>
      </c>
      <c r="F179" s="31"/>
      <c r="G179" s="31">
        <f t="shared" si="95"/>
        <v>8.6665583333333291</v>
      </c>
      <c r="H179" s="31"/>
      <c r="I179" s="31">
        <f t="shared" si="90"/>
        <v>21.999724999999998</v>
      </c>
      <c r="J179" s="31"/>
      <c r="K179" s="31">
        <f t="shared" si="91"/>
        <v>333.32916666666654</v>
      </c>
      <c r="L179" s="31"/>
      <c r="M179" s="31">
        <f>0</f>
        <v>0</v>
      </c>
      <c r="N179" s="31"/>
      <c r="P179" s="37">
        <v>35</v>
      </c>
      <c r="Q179" s="37"/>
      <c r="R179" s="39">
        <f t="shared" si="84"/>
        <v>799.99</v>
      </c>
      <c r="S179" s="39"/>
      <c r="T179" s="39">
        <f>0</f>
        <v>0</v>
      </c>
      <c r="U179" s="39"/>
      <c r="V179" s="39">
        <f t="shared" si="85"/>
        <v>19.999749999999999</v>
      </c>
      <c r="W179" s="39"/>
      <c r="X179" s="39">
        <f t="shared" si="78"/>
        <v>19.999749999999999</v>
      </c>
      <c r="Y179" s="39"/>
      <c r="Z179" s="39">
        <f t="shared" si="79"/>
        <v>799.99</v>
      </c>
      <c r="AA179" s="39"/>
      <c r="AB179" s="39">
        <f>0</f>
        <v>0</v>
      </c>
      <c r="AC179" s="39"/>
      <c r="AE179" s="45">
        <v>35</v>
      </c>
      <c r="AF179" s="45"/>
      <c r="AG179" s="47">
        <f t="shared" si="86"/>
        <v>802.63497295657817</v>
      </c>
      <c r="AH179" s="47"/>
      <c r="AI179" s="47">
        <f t="shared" si="80"/>
        <v>11.576465956104407</v>
      </c>
      <c r="AJ179" s="47"/>
      <c r="AK179" s="47">
        <f t="shared" si="87"/>
        <v>20.065874323914453</v>
      </c>
      <c r="AL179" s="47"/>
      <c r="AM179" s="47">
        <f t="shared" si="92"/>
        <v>31.64234028001886</v>
      </c>
      <c r="AN179" s="47"/>
      <c r="AO179" s="47">
        <f t="shared" si="81"/>
        <v>791.05850700047381</v>
      </c>
      <c r="AP179" s="47"/>
      <c r="AQ179" s="47">
        <f>0</f>
        <v>0</v>
      </c>
      <c r="AR179" s="47"/>
      <c r="AT179" s="54">
        <v>35</v>
      </c>
      <c r="AU179" s="54"/>
      <c r="AV179" s="56">
        <f t="shared" si="88"/>
        <v>490.4871687312521</v>
      </c>
      <c r="AW179" s="56"/>
      <c r="AX179" s="56">
        <f t="shared" si="82"/>
        <v>13.620213967807109</v>
      </c>
      <c r="AY179" s="56"/>
      <c r="AZ179" s="56">
        <f t="shared" si="89"/>
        <v>12.262179218281302</v>
      </c>
      <c r="BA179" s="56"/>
      <c r="BB179" s="56">
        <f t="shared" si="93"/>
        <v>25.882393186088411</v>
      </c>
      <c r="BC179" s="56"/>
      <c r="BD179" s="56">
        <f t="shared" si="83"/>
        <v>476.86695476344499</v>
      </c>
      <c r="BE179" s="56"/>
      <c r="BF179" s="56">
        <f>0</f>
        <v>0</v>
      </c>
      <c r="BG179" s="56"/>
    </row>
    <row r="180" spans="1:59" x14ac:dyDescent="0.25">
      <c r="A180" s="28">
        <v>36</v>
      </c>
      <c r="B180" s="28"/>
      <c r="C180" s="32">
        <f t="shared" si="94"/>
        <v>333.32916666666654</v>
      </c>
      <c r="D180" s="32"/>
      <c r="E180" s="32">
        <f t="shared" si="76"/>
        <v>13.333166666666667</v>
      </c>
      <c r="F180" s="32"/>
      <c r="G180" s="32">
        <f t="shared" si="95"/>
        <v>8.333229166666662</v>
      </c>
      <c r="H180" s="32"/>
      <c r="I180" s="32">
        <f t="shared" si="90"/>
        <v>21.666395833333329</v>
      </c>
      <c r="J180" s="32"/>
      <c r="K180" s="32">
        <f t="shared" si="91"/>
        <v>319.99599999999987</v>
      </c>
      <c r="L180" s="32"/>
      <c r="M180" s="32">
        <f>0</f>
        <v>0</v>
      </c>
      <c r="N180" s="32"/>
      <c r="P180" s="38">
        <v>36</v>
      </c>
      <c r="Q180" s="38"/>
      <c r="R180" s="40">
        <f t="shared" si="84"/>
        <v>799.99</v>
      </c>
      <c r="S180" s="40"/>
      <c r="T180" s="40">
        <f>0</f>
        <v>0</v>
      </c>
      <c r="U180" s="40"/>
      <c r="V180" s="40">
        <f t="shared" si="85"/>
        <v>19.999749999999999</v>
      </c>
      <c r="W180" s="40"/>
      <c r="X180" s="40">
        <f t="shared" si="78"/>
        <v>19.999749999999999</v>
      </c>
      <c r="Y180" s="40"/>
      <c r="Z180" s="40">
        <f t="shared" si="79"/>
        <v>799.99</v>
      </c>
      <c r="AA180" s="40"/>
      <c r="AB180" s="40">
        <f>0</f>
        <v>0</v>
      </c>
      <c r="AC180" s="40"/>
      <c r="AE180" s="46">
        <v>36</v>
      </c>
      <c r="AF180" s="46"/>
      <c r="AG180" s="48">
        <f t="shared" si="86"/>
        <v>791.05850700047381</v>
      </c>
      <c r="AH180" s="48"/>
      <c r="AI180" s="48">
        <f t="shared" si="80"/>
        <v>12.656936112007493</v>
      </c>
      <c r="AJ180" s="48"/>
      <c r="AK180" s="48">
        <f t="shared" si="87"/>
        <v>19.776462675011842</v>
      </c>
      <c r="AL180" s="48"/>
      <c r="AM180" s="48">
        <f t="shared" si="92"/>
        <v>32.433398787019335</v>
      </c>
      <c r="AN180" s="48"/>
      <c r="AO180" s="48">
        <f t="shared" si="81"/>
        <v>778.40157088846627</v>
      </c>
      <c r="AP180" s="48"/>
      <c r="AQ180" s="48">
        <f>0</f>
        <v>0</v>
      </c>
      <c r="AR180" s="48"/>
      <c r="AT180" s="55">
        <v>36</v>
      </c>
      <c r="AU180" s="55"/>
      <c r="AV180" s="57">
        <f t="shared" si="88"/>
        <v>476.86695476344499</v>
      </c>
      <c r="AW180" s="57"/>
      <c r="AX180" s="57">
        <f t="shared" si="82"/>
        <v>13.960719317002287</v>
      </c>
      <c r="AY180" s="57"/>
      <c r="AZ180" s="57">
        <f t="shared" si="89"/>
        <v>11.921673869086124</v>
      </c>
      <c r="BA180" s="57"/>
      <c r="BB180" s="57">
        <f t="shared" si="93"/>
        <v>25.882393186088411</v>
      </c>
      <c r="BC180" s="57"/>
      <c r="BD180" s="57">
        <f t="shared" si="83"/>
        <v>462.90623544644268</v>
      </c>
      <c r="BE180" s="57"/>
      <c r="BF180" s="57">
        <f>0</f>
        <v>0</v>
      </c>
      <c r="BG180" s="57"/>
    </row>
    <row r="181" spans="1:59" x14ac:dyDescent="0.25">
      <c r="A181" s="27">
        <v>37</v>
      </c>
      <c r="B181" s="27"/>
      <c r="C181" s="31">
        <f t="shared" si="94"/>
        <v>319.99599999999987</v>
      </c>
      <c r="D181" s="31"/>
      <c r="E181" s="31">
        <f t="shared" si="76"/>
        <v>13.333166666666667</v>
      </c>
      <c r="F181" s="31"/>
      <c r="G181" s="31">
        <f t="shared" si="95"/>
        <v>7.9998999999999958</v>
      </c>
      <c r="H181" s="31"/>
      <c r="I181" s="31">
        <f t="shared" si="90"/>
        <v>21.333066666666664</v>
      </c>
      <c r="J181" s="31"/>
      <c r="K181" s="31">
        <f t="shared" si="91"/>
        <v>306.6628333333332</v>
      </c>
      <c r="L181" s="31"/>
      <c r="M181" s="31">
        <f>0</f>
        <v>0</v>
      </c>
      <c r="N181" s="31"/>
      <c r="P181" s="37">
        <v>37</v>
      </c>
      <c r="Q181" s="37"/>
      <c r="R181" s="39">
        <f t="shared" si="84"/>
        <v>799.99</v>
      </c>
      <c r="S181" s="39"/>
      <c r="T181" s="39">
        <f>0</f>
        <v>0</v>
      </c>
      <c r="U181" s="39"/>
      <c r="V181" s="39">
        <f t="shared" si="85"/>
        <v>19.999749999999999</v>
      </c>
      <c r="W181" s="39"/>
      <c r="X181" s="39">
        <f t="shared" si="78"/>
        <v>19.999749999999999</v>
      </c>
      <c r="Y181" s="39"/>
      <c r="Z181" s="39">
        <f t="shared" si="79"/>
        <v>799.99</v>
      </c>
      <c r="AA181" s="39"/>
      <c r="AB181" s="39">
        <f>0</f>
        <v>0</v>
      </c>
      <c r="AC181" s="39"/>
      <c r="AE181" s="45">
        <v>37</v>
      </c>
      <c r="AF181" s="45"/>
      <c r="AG181" s="47">
        <f t="shared" si="86"/>
        <v>778.40157088846627</v>
      </c>
      <c r="AH181" s="47"/>
      <c r="AI181" s="47">
        <f t="shared" si="80"/>
        <v>13.784194484483155</v>
      </c>
      <c r="AJ181" s="47"/>
      <c r="AK181" s="47">
        <f t="shared" si="87"/>
        <v>19.460039272211656</v>
      </c>
      <c r="AL181" s="47"/>
      <c r="AM181" s="47">
        <f t="shared" si="92"/>
        <v>33.244233756694811</v>
      </c>
      <c r="AN181" s="47"/>
      <c r="AO181" s="47">
        <f t="shared" si="81"/>
        <v>764.61737640398314</v>
      </c>
      <c r="AP181" s="47"/>
      <c r="AQ181" s="47">
        <f>0</f>
        <v>0</v>
      </c>
      <c r="AR181" s="47"/>
      <c r="AT181" s="54">
        <v>37</v>
      </c>
      <c r="AU181" s="54"/>
      <c r="AV181" s="56">
        <f t="shared" si="88"/>
        <v>462.90623544644268</v>
      </c>
      <c r="AW181" s="56"/>
      <c r="AX181" s="56">
        <f t="shared" si="82"/>
        <v>14.309737299927345</v>
      </c>
      <c r="AY181" s="56"/>
      <c r="AZ181" s="56">
        <f t="shared" si="89"/>
        <v>11.572655886161066</v>
      </c>
      <c r="BA181" s="56"/>
      <c r="BB181" s="56">
        <f t="shared" si="93"/>
        <v>25.882393186088411</v>
      </c>
      <c r="BC181" s="56"/>
      <c r="BD181" s="56">
        <f t="shared" si="83"/>
        <v>448.59649814651533</v>
      </c>
      <c r="BE181" s="56"/>
      <c r="BF181" s="56">
        <f>0</f>
        <v>0</v>
      </c>
      <c r="BG181" s="56"/>
    </row>
    <row r="182" spans="1:59" x14ac:dyDescent="0.25">
      <c r="A182" s="28">
        <v>38</v>
      </c>
      <c r="B182" s="28"/>
      <c r="C182" s="32">
        <f t="shared" si="94"/>
        <v>306.6628333333332</v>
      </c>
      <c r="D182" s="32"/>
      <c r="E182" s="32">
        <f t="shared" si="76"/>
        <v>13.333166666666667</v>
      </c>
      <c r="F182" s="32"/>
      <c r="G182" s="32">
        <f t="shared" si="95"/>
        <v>7.6665708333333296</v>
      </c>
      <c r="H182" s="32"/>
      <c r="I182" s="32">
        <f t="shared" si="90"/>
        <v>20.999737499999995</v>
      </c>
      <c r="J182" s="32"/>
      <c r="K182" s="32">
        <f t="shared" si="91"/>
        <v>293.32966666666653</v>
      </c>
      <c r="L182" s="32"/>
      <c r="M182" s="32">
        <f>0</f>
        <v>0</v>
      </c>
      <c r="N182" s="32"/>
      <c r="P182" s="38">
        <v>38</v>
      </c>
      <c r="Q182" s="38"/>
      <c r="R182" s="40">
        <f t="shared" si="84"/>
        <v>799.99</v>
      </c>
      <c r="S182" s="40"/>
      <c r="T182" s="40">
        <f>0</f>
        <v>0</v>
      </c>
      <c r="U182" s="40"/>
      <c r="V182" s="40">
        <f t="shared" si="85"/>
        <v>19.999749999999999</v>
      </c>
      <c r="W182" s="40"/>
      <c r="X182" s="40">
        <f t="shared" si="78"/>
        <v>19.999749999999999</v>
      </c>
      <c r="Y182" s="40"/>
      <c r="Z182" s="40">
        <f t="shared" si="79"/>
        <v>799.99</v>
      </c>
      <c r="AA182" s="40"/>
      <c r="AB182" s="40">
        <f>0</f>
        <v>0</v>
      </c>
      <c r="AC182" s="40"/>
      <c r="AE182" s="46">
        <v>38</v>
      </c>
      <c r="AF182" s="46"/>
      <c r="AG182" s="48">
        <f t="shared" si="86"/>
        <v>764.61737640398314</v>
      </c>
      <c r="AH182" s="48"/>
      <c r="AI182" s="48">
        <f t="shared" si="80"/>
        <v>14.959905190512597</v>
      </c>
      <c r="AJ182" s="48"/>
      <c r="AK182" s="48">
        <f t="shared" si="87"/>
        <v>19.115434410099578</v>
      </c>
      <c r="AL182" s="48"/>
      <c r="AM182" s="48">
        <f t="shared" si="92"/>
        <v>34.075339600612175</v>
      </c>
      <c r="AN182" s="48"/>
      <c r="AO182" s="48">
        <f t="shared" si="81"/>
        <v>749.65747121347056</v>
      </c>
      <c r="AP182" s="48"/>
      <c r="AQ182" s="48">
        <f>0</f>
        <v>0</v>
      </c>
      <c r="AR182" s="48"/>
      <c r="AT182" s="55">
        <v>38</v>
      </c>
      <c r="AU182" s="55"/>
      <c r="AV182" s="57">
        <f t="shared" si="88"/>
        <v>448.59649814651533</v>
      </c>
      <c r="AW182" s="57"/>
      <c r="AX182" s="57">
        <f t="shared" si="82"/>
        <v>14.667480732425529</v>
      </c>
      <c r="AY182" s="57"/>
      <c r="AZ182" s="57">
        <f t="shared" si="89"/>
        <v>11.214912453662881</v>
      </c>
      <c r="BA182" s="57"/>
      <c r="BB182" s="57">
        <f t="shared" si="93"/>
        <v>25.882393186088411</v>
      </c>
      <c r="BC182" s="57"/>
      <c r="BD182" s="57">
        <f t="shared" si="83"/>
        <v>433.9290174140898</v>
      </c>
      <c r="BE182" s="57"/>
      <c r="BF182" s="57">
        <f>0</f>
        <v>0</v>
      </c>
      <c r="BG182" s="57"/>
    </row>
    <row r="183" spans="1:59" x14ac:dyDescent="0.25">
      <c r="A183" s="27">
        <v>39</v>
      </c>
      <c r="B183" s="27"/>
      <c r="C183" s="31">
        <f t="shared" si="94"/>
        <v>293.32966666666653</v>
      </c>
      <c r="D183" s="31"/>
      <c r="E183" s="31">
        <f t="shared" si="76"/>
        <v>13.333166666666667</v>
      </c>
      <c r="F183" s="31"/>
      <c r="G183" s="31">
        <f t="shared" si="95"/>
        <v>7.3332416666666624</v>
      </c>
      <c r="H183" s="31"/>
      <c r="I183" s="31">
        <f t="shared" si="90"/>
        <v>20.666408333333329</v>
      </c>
      <c r="J183" s="31"/>
      <c r="K183" s="31">
        <f t="shared" si="91"/>
        <v>279.99649999999986</v>
      </c>
      <c r="L183" s="31"/>
      <c r="M183" s="31">
        <f>0</f>
        <v>0</v>
      </c>
      <c r="N183" s="31"/>
      <c r="P183" s="37">
        <v>39</v>
      </c>
      <c r="Q183" s="37"/>
      <c r="R183" s="39">
        <f t="shared" si="84"/>
        <v>799.99</v>
      </c>
      <c r="S183" s="39"/>
      <c r="T183" s="39">
        <f>0</f>
        <v>0</v>
      </c>
      <c r="U183" s="39"/>
      <c r="V183" s="39">
        <f t="shared" si="85"/>
        <v>19.999749999999999</v>
      </c>
      <c r="W183" s="39"/>
      <c r="X183" s="39">
        <f t="shared" si="78"/>
        <v>19.999749999999999</v>
      </c>
      <c r="Y183" s="39"/>
      <c r="Z183" s="39">
        <f t="shared" si="79"/>
        <v>799.99</v>
      </c>
      <c r="AA183" s="39"/>
      <c r="AB183" s="39">
        <f>0</f>
        <v>0</v>
      </c>
      <c r="AC183" s="39"/>
      <c r="AE183" s="45">
        <v>39</v>
      </c>
      <c r="AF183" s="45"/>
      <c r="AG183" s="47">
        <f t="shared" si="86"/>
        <v>749.65747121347056</v>
      </c>
      <c r="AH183" s="47"/>
      <c r="AI183" s="47">
        <f t="shared" si="80"/>
        <v>16.185786310290723</v>
      </c>
      <c r="AJ183" s="47"/>
      <c r="AK183" s="47">
        <f t="shared" si="87"/>
        <v>18.741436780336763</v>
      </c>
      <c r="AL183" s="47"/>
      <c r="AM183" s="47">
        <f t="shared" si="92"/>
        <v>34.927223090627486</v>
      </c>
      <c r="AN183" s="47"/>
      <c r="AO183" s="47">
        <f t="shared" si="81"/>
        <v>733.47168490317983</v>
      </c>
      <c r="AP183" s="47"/>
      <c r="AQ183" s="47">
        <f>0</f>
        <v>0</v>
      </c>
      <c r="AR183" s="47"/>
      <c r="AT183" s="54">
        <v>39</v>
      </c>
      <c r="AU183" s="54"/>
      <c r="AV183" s="56">
        <f t="shared" si="88"/>
        <v>433.9290174140898</v>
      </c>
      <c r="AW183" s="56"/>
      <c r="AX183" s="56">
        <f t="shared" si="82"/>
        <v>15.034167750736167</v>
      </c>
      <c r="AY183" s="56"/>
      <c r="AZ183" s="56">
        <f t="shared" si="89"/>
        <v>10.848225435352244</v>
      </c>
      <c r="BA183" s="56"/>
      <c r="BB183" s="56">
        <f t="shared" si="93"/>
        <v>25.882393186088411</v>
      </c>
      <c r="BC183" s="56"/>
      <c r="BD183" s="56">
        <f t="shared" si="83"/>
        <v>418.89484966335363</v>
      </c>
      <c r="BE183" s="56"/>
      <c r="BF183" s="56">
        <f>0</f>
        <v>0</v>
      </c>
      <c r="BG183" s="56"/>
    </row>
    <row r="184" spans="1:59" x14ac:dyDescent="0.25">
      <c r="A184" s="28">
        <v>40</v>
      </c>
      <c r="B184" s="28"/>
      <c r="C184" s="32">
        <f t="shared" si="94"/>
        <v>279.99649999999986</v>
      </c>
      <c r="D184" s="32"/>
      <c r="E184" s="32">
        <f t="shared" si="76"/>
        <v>13.333166666666667</v>
      </c>
      <c r="F184" s="32"/>
      <c r="G184" s="32">
        <f t="shared" si="95"/>
        <v>6.9999124999999962</v>
      </c>
      <c r="H184" s="32"/>
      <c r="I184" s="32">
        <f t="shared" si="90"/>
        <v>20.333079166666664</v>
      </c>
      <c r="J184" s="32"/>
      <c r="K184" s="32">
        <f t="shared" si="91"/>
        <v>266.66333333333318</v>
      </c>
      <c r="L184" s="32"/>
      <c r="M184" s="32">
        <f>0</f>
        <v>0</v>
      </c>
      <c r="N184" s="32"/>
      <c r="P184" s="38">
        <v>40</v>
      </c>
      <c r="Q184" s="38"/>
      <c r="R184" s="40">
        <f t="shared" si="84"/>
        <v>799.99</v>
      </c>
      <c r="S184" s="40"/>
      <c r="T184" s="40">
        <f>0</f>
        <v>0</v>
      </c>
      <c r="U184" s="40"/>
      <c r="V184" s="40">
        <f t="shared" si="85"/>
        <v>19.999749999999999</v>
      </c>
      <c r="W184" s="40"/>
      <c r="X184" s="40">
        <f t="shared" si="78"/>
        <v>19.999749999999999</v>
      </c>
      <c r="Y184" s="40"/>
      <c r="Z184" s="40">
        <f t="shared" si="79"/>
        <v>799.99</v>
      </c>
      <c r="AA184" s="40"/>
      <c r="AB184" s="40">
        <f>0</f>
        <v>0</v>
      </c>
      <c r="AC184" s="40"/>
      <c r="AE184" s="46">
        <v>40</v>
      </c>
      <c r="AF184" s="46"/>
      <c r="AG184" s="48">
        <f t="shared" si="86"/>
        <v>733.47168490317983</v>
      </c>
      <c r="AH184" s="48"/>
      <c r="AI184" s="48">
        <f t="shared" si="80"/>
        <v>17.463611545313668</v>
      </c>
      <c r="AJ184" s="48"/>
      <c r="AK184" s="48">
        <f t="shared" si="87"/>
        <v>18.336792122579496</v>
      </c>
      <c r="AL184" s="48"/>
      <c r="AM184" s="48">
        <f t="shared" si="92"/>
        <v>35.800403667893164</v>
      </c>
      <c r="AN184" s="48"/>
      <c r="AO184" s="48">
        <f t="shared" si="81"/>
        <v>716.00807335786612</v>
      </c>
      <c r="AP184" s="48"/>
      <c r="AQ184" s="48">
        <f>0</f>
        <v>0</v>
      </c>
      <c r="AR184" s="48"/>
      <c r="AT184" s="55">
        <v>40</v>
      </c>
      <c r="AU184" s="55"/>
      <c r="AV184" s="57">
        <f t="shared" si="88"/>
        <v>418.89484966335363</v>
      </c>
      <c r="AW184" s="57"/>
      <c r="AX184" s="57">
        <f t="shared" si="82"/>
        <v>15.410021944504571</v>
      </c>
      <c r="AY184" s="57"/>
      <c r="AZ184" s="57">
        <f t="shared" si="89"/>
        <v>10.47237124158384</v>
      </c>
      <c r="BA184" s="57"/>
      <c r="BB184" s="57">
        <f t="shared" si="93"/>
        <v>25.882393186088411</v>
      </c>
      <c r="BC184" s="57"/>
      <c r="BD184" s="57">
        <f t="shared" si="83"/>
        <v>403.48482771884903</v>
      </c>
      <c r="BE184" s="57"/>
      <c r="BF184" s="57">
        <f>0</f>
        <v>0</v>
      </c>
      <c r="BG184" s="57"/>
    </row>
    <row r="185" spans="1:59" x14ac:dyDescent="0.25">
      <c r="A185" s="27">
        <v>41</v>
      </c>
      <c r="B185" s="27"/>
      <c r="C185" s="31">
        <f t="shared" si="94"/>
        <v>266.66333333333318</v>
      </c>
      <c r="D185" s="31"/>
      <c r="E185" s="31">
        <f t="shared" si="76"/>
        <v>13.333166666666667</v>
      </c>
      <c r="F185" s="31"/>
      <c r="G185" s="31">
        <f t="shared" si="95"/>
        <v>6.6665833333333291</v>
      </c>
      <c r="H185" s="31"/>
      <c r="I185" s="31">
        <f t="shared" si="90"/>
        <v>19.999749999999995</v>
      </c>
      <c r="J185" s="31"/>
      <c r="K185" s="31">
        <f t="shared" si="91"/>
        <v>253.33016666666651</v>
      </c>
      <c r="L185" s="31"/>
      <c r="M185" s="31">
        <f>0</f>
        <v>0</v>
      </c>
      <c r="N185" s="31"/>
      <c r="P185" s="37">
        <v>41</v>
      </c>
      <c r="Q185" s="37"/>
      <c r="R185" s="39">
        <f t="shared" si="84"/>
        <v>799.99</v>
      </c>
      <c r="S185" s="39"/>
      <c r="T185" s="39">
        <f>0</f>
        <v>0</v>
      </c>
      <c r="U185" s="39"/>
      <c r="V185" s="39">
        <f t="shared" si="85"/>
        <v>19.999749999999999</v>
      </c>
      <c r="W185" s="39"/>
      <c r="X185" s="39">
        <f t="shared" si="78"/>
        <v>19.999749999999999</v>
      </c>
      <c r="Y185" s="39"/>
      <c r="Z185" s="39">
        <f t="shared" si="79"/>
        <v>799.99</v>
      </c>
      <c r="AA185" s="39"/>
      <c r="AB185" s="39">
        <f>0</f>
        <v>0</v>
      </c>
      <c r="AC185" s="39"/>
      <c r="AE185" s="45">
        <v>41</v>
      </c>
      <c r="AF185" s="45"/>
      <c r="AG185" s="47">
        <f t="shared" si="86"/>
        <v>716.00807335786612</v>
      </c>
      <c r="AH185" s="47"/>
      <c r="AI185" s="47">
        <f t="shared" si="80"/>
        <v>18.795211925643841</v>
      </c>
      <c r="AJ185" s="47"/>
      <c r="AK185" s="47">
        <f t="shared" si="87"/>
        <v>17.900201833946653</v>
      </c>
      <c r="AL185" s="47"/>
      <c r="AM185" s="47">
        <f t="shared" si="92"/>
        <v>36.695413759590494</v>
      </c>
      <c r="AN185" s="47"/>
      <c r="AO185" s="47">
        <f t="shared" si="81"/>
        <v>697.21286143222233</v>
      </c>
      <c r="AP185" s="47"/>
      <c r="AQ185" s="47">
        <f>0</f>
        <v>0</v>
      </c>
      <c r="AR185" s="47"/>
      <c r="AT185" s="54">
        <v>41</v>
      </c>
      <c r="AU185" s="54"/>
      <c r="AV185" s="56">
        <f t="shared" si="88"/>
        <v>403.48482771884903</v>
      </c>
      <c r="AW185" s="56"/>
      <c r="AX185" s="56">
        <f t="shared" si="82"/>
        <v>15.795272493117185</v>
      </c>
      <c r="AY185" s="56"/>
      <c r="AZ185" s="56">
        <f t="shared" si="89"/>
        <v>10.087120692971226</v>
      </c>
      <c r="BA185" s="56"/>
      <c r="BB185" s="56">
        <f t="shared" si="93"/>
        <v>25.882393186088411</v>
      </c>
      <c r="BC185" s="56"/>
      <c r="BD185" s="56">
        <f t="shared" si="83"/>
        <v>387.68955522573185</v>
      </c>
      <c r="BE185" s="56"/>
      <c r="BF185" s="56">
        <f>0</f>
        <v>0</v>
      </c>
      <c r="BG185" s="56"/>
    </row>
    <row r="186" spans="1:59" x14ac:dyDescent="0.25">
      <c r="A186" s="28">
        <v>42</v>
      </c>
      <c r="B186" s="28"/>
      <c r="C186" s="32">
        <f t="shared" si="94"/>
        <v>253.33016666666651</v>
      </c>
      <c r="D186" s="32"/>
      <c r="E186" s="32">
        <f t="shared" si="76"/>
        <v>13.333166666666667</v>
      </c>
      <c r="F186" s="32"/>
      <c r="G186" s="32">
        <f t="shared" si="95"/>
        <v>6.333254166666662</v>
      </c>
      <c r="H186" s="32"/>
      <c r="I186" s="32">
        <f t="shared" si="90"/>
        <v>19.66642083333333</v>
      </c>
      <c r="J186" s="32"/>
      <c r="K186" s="32">
        <f t="shared" si="91"/>
        <v>239.99699999999984</v>
      </c>
      <c r="L186" s="32"/>
      <c r="M186" s="32">
        <f>0</f>
        <v>0</v>
      </c>
      <c r="N186" s="32"/>
      <c r="P186" s="38">
        <v>42</v>
      </c>
      <c r="Q186" s="38"/>
      <c r="R186" s="40">
        <f t="shared" si="84"/>
        <v>799.99</v>
      </c>
      <c r="S186" s="40"/>
      <c r="T186" s="40">
        <f>0</f>
        <v>0</v>
      </c>
      <c r="U186" s="40"/>
      <c r="V186" s="40">
        <f t="shared" si="85"/>
        <v>19.999749999999999</v>
      </c>
      <c r="W186" s="40"/>
      <c r="X186" s="40">
        <f t="shared" si="78"/>
        <v>19.999749999999999</v>
      </c>
      <c r="Y186" s="40"/>
      <c r="Z186" s="40">
        <f t="shared" si="79"/>
        <v>799.99</v>
      </c>
      <c r="AA186" s="40"/>
      <c r="AB186" s="40">
        <f>0</f>
        <v>0</v>
      </c>
      <c r="AC186" s="40"/>
      <c r="AE186" s="46">
        <v>42</v>
      </c>
      <c r="AF186" s="46"/>
      <c r="AG186" s="48">
        <f t="shared" si="86"/>
        <v>697.21286143222233</v>
      </c>
      <c r="AH186" s="48"/>
      <c r="AI186" s="48">
        <f t="shared" si="80"/>
        <v>20.182477567774693</v>
      </c>
      <c r="AJ186" s="48"/>
      <c r="AK186" s="48">
        <f t="shared" si="87"/>
        <v>17.430321535805557</v>
      </c>
      <c r="AL186" s="48"/>
      <c r="AM186" s="48">
        <f t="shared" si="92"/>
        <v>37.612799103580251</v>
      </c>
      <c r="AN186" s="48"/>
      <c r="AO186" s="48">
        <f t="shared" si="81"/>
        <v>677.03038386444769</v>
      </c>
      <c r="AP186" s="48"/>
      <c r="AQ186" s="48">
        <f>0</f>
        <v>0</v>
      </c>
      <c r="AR186" s="48"/>
      <c r="AT186" s="55">
        <v>42</v>
      </c>
      <c r="AU186" s="55"/>
      <c r="AV186" s="57">
        <f t="shared" si="88"/>
        <v>387.68955522573185</v>
      </c>
      <c r="AW186" s="57"/>
      <c r="AX186" s="57">
        <f t="shared" si="82"/>
        <v>16.190154305445116</v>
      </c>
      <c r="AY186" s="57"/>
      <c r="AZ186" s="57">
        <f t="shared" si="89"/>
        <v>9.6922388806432949</v>
      </c>
      <c r="BA186" s="57"/>
      <c r="BB186" s="57">
        <f t="shared" si="93"/>
        <v>25.882393186088411</v>
      </c>
      <c r="BC186" s="57"/>
      <c r="BD186" s="57">
        <f t="shared" si="83"/>
        <v>371.49940092028675</v>
      </c>
      <c r="BE186" s="57"/>
      <c r="BF186" s="57">
        <f>0</f>
        <v>0</v>
      </c>
      <c r="BG186" s="57"/>
    </row>
    <row r="187" spans="1:59" x14ac:dyDescent="0.25">
      <c r="A187" s="27">
        <v>43</v>
      </c>
      <c r="B187" s="27"/>
      <c r="C187" s="31">
        <f t="shared" si="94"/>
        <v>239.99699999999984</v>
      </c>
      <c r="D187" s="31"/>
      <c r="E187" s="31">
        <f t="shared" si="76"/>
        <v>13.333166666666667</v>
      </c>
      <c r="F187" s="31"/>
      <c r="G187" s="31">
        <f t="shared" si="95"/>
        <v>5.9999249999999957</v>
      </c>
      <c r="H187" s="31"/>
      <c r="I187" s="31">
        <f t="shared" si="90"/>
        <v>19.333091666666661</v>
      </c>
      <c r="J187" s="31"/>
      <c r="K187" s="31">
        <f t="shared" si="91"/>
        <v>226.66383333333317</v>
      </c>
      <c r="L187" s="31"/>
      <c r="M187" s="31">
        <f>0</f>
        <v>0</v>
      </c>
      <c r="N187" s="31"/>
      <c r="P187" s="37">
        <v>43</v>
      </c>
      <c r="Q187" s="37"/>
      <c r="R187" s="39">
        <f t="shared" si="84"/>
        <v>799.99</v>
      </c>
      <c r="S187" s="39"/>
      <c r="T187" s="39">
        <f>0</f>
        <v>0</v>
      </c>
      <c r="U187" s="39"/>
      <c r="V187" s="39">
        <f t="shared" si="85"/>
        <v>19.999749999999999</v>
      </c>
      <c r="W187" s="39"/>
      <c r="X187" s="39">
        <f t="shared" si="78"/>
        <v>19.999749999999999</v>
      </c>
      <c r="Y187" s="39"/>
      <c r="Z187" s="39">
        <f t="shared" si="79"/>
        <v>799.99</v>
      </c>
      <c r="AA187" s="39"/>
      <c r="AB187" s="39">
        <f>0</f>
        <v>0</v>
      </c>
      <c r="AC187" s="39"/>
      <c r="AE187" s="45">
        <v>43</v>
      </c>
      <c r="AF187" s="45"/>
      <c r="AG187" s="47">
        <f t="shared" si="86"/>
        <v>677.03038386444769</v>
      </c>
      <c r="AH187" s="47"/>
      <c r="AI187" s="47">
        <f t="shared" si="80"/>
        <v>21.627359484558571</v>
      </c>
      <c r="AJ187" s="47"/>
      <c r="AK187" s="47">
        <f t="shared" si="87"/>
        <v>16.92575959661119</v>
      </c>
      <c r="AL187" s="47"/>
      <c r="AM187" s="47">
        <f t="shared" si="92"/>
        <v>38.553119081169761</v>
      </c>
      <c r="AN187" s="47"/>
      <c r="AO187" s="47">
        <f t="shared" si="81"/>
        <v>655.40302437988908</v>
      </c>
      <c r="AP187" s="47"/>
      <c r="AQ187" s="47">
        <f>0</f>
        <v>0</v>
      </c>
      <c r="AR187" s="47"/>
      <c r="AT187" s="54">
        <v>43</v>
      </c>
      <c r="AU187" s="54"/>
      <c r="AV187" s="56">
        <f t="shared" si="88"/>
        <v>371.49940092028675</v>
      </c>
      <c r="AW187" s="56"/>
      <c r="AX187" s="56">
        <f t="shared" si="82"/>
        <v>16.594908163081243</v>
      </c>
      <c r="AY187" s="56"/>
      <c r="AZ187" s="56">
        <f t="shared" si="89"/>
        <v>9.2874850230071679</v>
      </c>
      <c r="BA187" s="56"/>
      <c r="BB187" s="56">
        <f t="shared" si="93"/>
        <v>25.882393186088411</v>
      </c>
      <c r="BC187" s="56"/>
      <c r="BD187" s="56">
        <f t="shared" si="83"/>
        <v>354.9044927572055</v>
      </c>
      <c r="BE187" s="56"/>
      <c r="BF187" s="56">
        <f>0</f>
        <v>0</v>
      </c>
      <c r="BG187" s="56"/>
    </row>
    <row r="188" spans="1:59" x14ac:dyDescent="0.25">
      <c r="A188" s="28">
        <v>44</v>
      </c>
      <c r="B188" s="28"/>
      <c r="C188" s="32">
        <f t="shared" si="94"/>
        <v>226.66383333333317</v>
      </c>
      <c r="D188" s="32"/>
      <c r="E188" s="32">
        <f t="shared" si="76"/>
        <v>13.333166666666667</v>
      </c>
      <c r="F188" s="32"/>
      <c r="G188" s="32">
        <f t="shared" si="95"/>
        <v>5.6665958333333286</v>
      </c>
      <c r="H188" s="32"/>
      <c r="I188" s="32">
        <f t="shared" si="90"/>
        <v>18.999762499999996</v>
      </c>
      <c r="J188" s="32"/>
      <c r="K188" s="32">
        <f t="shared" si="91"/>
        <v>213.3306666666665</v>
      </c>
      <c r="L188" s="32"/>
      <c r="M188" s="32">
        <f>0</f>
        <v>0</v>
      </c>
      <c r="N188" s="32"/>
      <c r="P188" s="38">
        <v>44</v>
      </c>
      <c r="Q188" s="38"/>
      <c r="R188" s="40">
        <f t="shared" si="84"/>
        <v>799.99</v>
      </c>
      <c r="S188" s="40"/>
      <c r="T188" s="40">
        <f>0</f>
        <v>0</v>
      </c>
      <c r="U188" s="40"/>
      <c r="V188" s="40">
        <f t="shared" si="85"/>
        <v>19.999749999999999</v>
      </c>
      <c r="W188" s="40"/>
      <c r="X188" s="40">
        <f t="shared" si="78"/>
        <v>19.999749999999999</v>
      </c>
      <c r="Y188" s="40"/>
      <c r="Z188" s="40">
        <f t="shared" si="79"/>
        <v>799.99</v>
      </c>
      <c r="AA188" s="40"/>
      <c r="AB188" s="40">
        <f>0</f>
        <v>0</v>
      </c>
      <c r="AC188" s="40"/>
      <c r="AE188" s="46">
        <v>44</v>
      </c>
      <c r="AF188" s="46"/>
      <c r="AG188" s="48">
        <f t="shared" si="86"/>
        <v>655.40302437988908</v>
      </c>
      <c r="AH188" s="48"/>
      <c r="AI188" s="48">
        <f t="shared" si="80"/>
        <v>23.131871448701769</v>
      </c>
      <c r="AJ188" s="48"/>
      <c r="AK188" s="48">
        <f t="shared" si="87"/>
        <v>16.385075609497225</v>
      </c>
      <c r="AL188" s="48"/>
      <c r="AM188" s="48">
        <f t="shared" si="92"/>
        <v>39.516947058198994</v>
      </c>
      <c r="AN188" s="48"/>
      <c r="AO188" s="48">
        <f t="shared" si="81"/>
        <v>632.27115293118732</v>
      </c>
      <c r="AP188" s="48"/>
      <c r="AQ188" s="48">
        <f>0</f>
        <v>0</v>
      </c>
      <c r="AR188" s="48"/>
      <c r="AT188" s="55">
        <v>44</v>
      </c>
      <c r="AU188" s="55"/>
      <c r="AV188" s="57">
        <f t="shared" si="88"/>
        <v>354.9044927572055</v>
      </c>
      <c r="AW188" s="57"/>
      <c r="AX188" s="57">
        <f t="shared" si="82"/>
        <v>17.009780867158273</v>
      </c>
      <c r="AY188" s="57"/>
      <c r="AZ188" s="57">
        <f t="shared" si="89"/>
        <v>8.8726123189301376</v>
      </c>
      <c r="BA188" s="57"/>
      <c r="BB188" s="57">
        <f t="shared" si="93"/>
        <v>25.882393186088411</v>
      </c>
      <c r="BC188" s="57"/>
      <c r="BD188" s="57">
        <f t="shared" si="83"/>
        <v>337.89471189004723</v>
      </c>
      <c r="BE188" s="57"/>
      <c r="BF188" s="57">
        <f>0</f>
        <v>0</v>
      </c>
      <c r="BG188" s="57"/>
    </row>
    <row r="189" spans="1:59" x14ac:dyDescent="0.25">
      <c r="A189" s="27">
        <v>45</v>
      </c>
      <c r="B189" s="27"/>
      <c r="C189" s="31">
        <f t="shared" si="94"/>
        <v>213.3306666666665</v>
      </c>
      <c r="D189" s="31"/>
      <c r="E189" s="31">
        <f t="shared" si="76"/>
        <v>13.333166666666667</v>
      </c>
      <c r="F189" s="31"/>
      <c r="G189" s="31">
        <f t="shared" si="95"/>
        <v>5.3332666666666624</v>
      </c>
      <c r="H189" s="31"/>
      <c r="I189" s="31">
        <f t="shared" si="90"/>
        <v>18.66643333333333</v>
      </c>
      <c r="J189" s="31"/>
      <c r="K189" s="31">
        <f t="shared" si="91"/>
        <v>199.99749999999983</v>
      </c>
      <c r="L189" s="31"/>
      <c r="M189" s="31">
        <f>0</f>
        <v>0</v>
      </c>
      <c r="N189" s="31"/>
      <c r="P189" s="37">
        <v>45</v>
      </c>
      <c r="Q189" s="37"/>
      <c r="R189" s="39">
        <f t="shared" si="84"/>
        <v>799.99</v>
      </c>
      <c r="S189" s="39"/>
      <c r="T189" s="39">
        <f>0</f>
        <v>0</v>
      </c>
      <c r="U189" s="39"/>
      <c r="V189" s="39">
        <f t="shared" si="85"/>
        <v>19.999749999999999</v>
      </c>
      <c r="W189" s="39"/>
      <c r="X189" s="39">
        <f t="shared" si="78"/>
        <v>19.999749999999999</v>
      </c>
      <c r="Y189" s="39"/>
      <c r="Z189" s="39">
        <f t="shared" si="79"/>
        <v>799.99</v>
      </c>
      <c r="AA189" s="39"/>
      <c r="AB189" s="39">
        <f>0</f>
        <v>0</v>
      </c>
      <c r="AC189" s="39"/>
      <c r="AE189" s="45">
        <v>45</v>
      </c>
      <c r="AF189" s="45"/>
      <c r="AG189" s="47">
        <f t="shared" si="86"/>
        <v>632.27115293118732</v>
      </c>
      <c r="AH189" s="47"/>
      <c r="AI189" s="47">
        <f t="shared" si="80"/>
        <v>24.698091911374295</v>
      </c>
      <c r="AJ189" s="47"/>
      <c r="AK189" s="47">
        <f t="shared" si="87"/>
        <v>15.806778823279682</v>
      </c>
      <c r="AL189" s="47"/>
      <c r="AM189" s="47">
        <f t="shared" si="92"/>
        <v>40.504870734653977</v>
      </c>
      <c r="AN189" s="47"/>
      <c r="AO189" s="47">
        <f t="shared" si="81"/>
        <v>607.57306101981305</v>
      </c>
      <c r="AP189" s="47"/>
      <c r="AQ189" s="47">
        <f>0</f>
        <v>0</v>
      </c>
      <c r="AR189" s="47"/>
      <c r="AT189" s="54">
        <v>45</v>
      </c>
      <c r="AU189" s="54"/>
      <c r="AV189" s="56">
        <f t="shared" si="88"/>
        <v>337.89471189004723</v>
      </c>
      <c r="AW189" s="56"/>
      <c r="AX189" s="56">
        <f t="shared" si="82"/>
        <v>17.435025388837232</v>
      </c>
      <c r="AY189" s="56"/>
      <c r="AZ189" s="56">
        <f t="shared" si="89"/>
        <v>8.4473677972511805</v>
      </c>
      <c r="BA189" s="56"/>
      <c r="BB189" s="56">
        <f t="shared" si="93"/>
        <v>25.882393186088411</v>
      </c>
      <c r="BC189" s="56"/>
      <c r="BD189" s="56">
        <f t="shared" si="83"/>
        <v>320.45968650121</v>
      </c>
      <c r="BE189" s="56"/>
      <c r="BF189" s="56">
        <f>0</f>
        <v>0</v>
      </c>
      <c r="BG189" s="56"/>
    </row>
    <row r="190" spans="1:59" x14ac:dyDescent="0.25">
      <c r="A190" s="28">
        <v>46</v>
      </c>
      <c r="B190" s="28"/>
      <c r="C190" s="32">
        <f t="shared" si="94"/>
        <v>199.99749999999983</v>
      </c>
      <c r="D190" s="32"/>
      <c r="E190" s="32">
        <f t="shared" si="76"/>
        <v>13.333166666666667</v>
      </c>
      <c r="F190" s="32"/>
      <c r="G190" s="32">
        <f t="shared" si="95"/>
        <v>4.9999374999999953</v>
      </c>
      <c r="H190" s="32"/>
      <c r="I190" s="32">
        <f t="shared" si="90"/>
        <v>18.333104166666661</v>
      </c>
      <c r="J190" s="32"/>
      <c r="K190" s="32">
        <f t="shared" si="91"/>
        <v>186.66433333333316</v>
      </c>
      <c r="L190" s="32"/>
      <c r="M190" s="32">
        <f>0</f>
        <v>0</v>
      </c>
      <c r="N190" s="32"/>
      <c r="P190" s="38">
        <v>46</v>
      </c>
      <c r="Q190" s="38"/>
      <c r="R190" s="40">
        <f t="shared" si="84"/>
        <v>799.99</v>
      </c>
      <c r="S190" s="40"/>
      <c r="T190" s="40">
        <f>0</f>
        <v>0</v>
      </c>
      <c r="U190" s="40"/>
      <c r="V190" s="40">
        <f t="shared" si="85"/>
        <v>19.999749999999999</v>
      </c>
      <c r="W190" s="40"/>
      <c r="X190" s="40">
        <f t="shared" si="78"/>
        <v>19.999749999999999</v>
      </c>
      <c r="Y190" s="40"/>
      <c r="Z190" s="40">
        <f t="shared" si="79"/>
        <v>799.99</v>
      </c>
      <c r="AA190" s="40"/>
      <c r="AB190" s="40">
        <f>0</f>
        <v>0</v>
      </c>
      <c r="AC190" s="40"/>
      <c r="AE190" s="46">
        <v>46</v>
      </c>
      <c r="AF190" s="46"/>
      <c r="AG190" s="48">
        <f t="shared" si="86"/>
        <v>607.57306101981305</v>
      </c>
      <c r="AH190" s="48"/>
      <c r="AI190" s="48">
        <f t="shared" si="80"/>
        <v>26.328165977524989</v>
      </c>
      <c r="AJ190" s="48"/>
      <c r="AK190" s="48">
        <f t="shared" si="87"/>
        <v>15.189326525495325</v>
      </c>
      <c r="AL190" s="48"/>
      <c r="AM190" s="48">
        <f t="shared" si="92"/>
        <v>41.517492503020314</v>
      </c>
      <c r="AN190" s="48"/>
      <c r="AO190" s="48">
        <f t="shared" si="81"/>
        <v>581.24489504228802</v>
      </c>
      <c r="AP190" s="48"/>
      <c r="AQ190" s="48">
        <f>0</f>
        <v>0</v>
      </c>
      <c r="AR190" s="48"/>
      <c r="AT190" s="55">
        <v>46</v>
      </c>
      <c r="AU190" s="55"/>
      <c r="AV190" s="57">
        <f t="shared" si="88"/>
        <v>320.45968650121</v>
      </c>
      <c r="AW190" s="57"/>
      <c r="AX190" s="57">
        <f t="shared" si="82"/>
        <v>17.870901023558162</v>
      </c>
      <c r="AY190" s="57"/>
      <c r="AZ190" s="57">
        <f t="shared" si="89"/>
        <v>8.0114921625302493</v>
      </c>
      <c r="BA190" s="57"/>
      <c r="BB190" s="57">
        <f t="shared" si="93"/>
        <v>25.882393186088411</v>
      </c>
      <c r="BC190" s="57"/>
      <c r="BD190" s="57">
        <f t="shared" si="83"/>
        <v>302.58878547765187</v>
      </c>
      <c r="BE190" s="57"/>
      <c r="BF190" s="57">
        <f>0</f>
        <v>0</v>
      </c>
      <c r="BG190" s="57"/>
    </row>
    <row r="191" spans="1:59" x14ac:dyDescent="0.25">
      <c r="A191" s="27">
        <v>47</v>
      </c>
      <c r="B191" s="27"/>
      <c r="C191" s="31">
        <f t="shared" si="94"/>
        <v>186.66433333333316</v>
      </c>
      <c r="D191" s="31"/>
      <c r="E191" s="31">
        <f t="shared" si="76"/>
        <v>13.333166666666667</v>
      </c>
      <c r="F191" s="31"/>
      <c r="G191" s="31">
        <f t="shared" si="95"/>
        <v>4.666608333333329</v>
      </c>
      <c r="H191" s="31"/>
      <c r="I191" s="31">
        <f t="shared" si="90"/>
        <v>17.999774999999996</v>
      </c>
      <c r="J191" s="31"/>
      <c r="K191" s="31">
        <f t="shared" si="91"/>
        <v>173.33116666666649</v>
      </c>
      <c r="L191" s="31"/>
      <c r="M191" s="31">
        <f>0</f>
        <v>0</v>
      </c>
      <c r="N191" s="31"/>
      <c r="P191" s="37">
        <v>47</v>
      </c>
      <c r="Q191" s="37"/>
      <c r="R191" s="39">
        <f t="shared" si="84"/>
        <v>799.99</v>
      </c>
      <c r="S191" s="39"/>
      <c r="T191" s="39">
        <f>0</f>
        <v>0</v>
      </c>
      <c r="U191" s="39"/>
      <c r="V191" s="39">
        <f t="shared" si="85"/>
        <v>19.999749999999999</v>
      </c>
      <c r="W191" s="39"/>
      <c r="X191" s="39">
        <f t="shared" si="78"/>
        <v>19.999749999999999</v>
      </c>
      <c r="Y191" s="39"/>
      <c r="Z191" s="39">
        <f t="shared" si="79"/>
        <v>799.99</v>
      </c>
      <c r="AA191" s="39"/>
      <c r="AB191" s="39">
        <f>0</f>
        <v>0</v>
      </c>
      <c r="AC191" s="39"/>
      <c r="AE191" s="45">
        <v>47</v>
      </c>
      <c r="AF191" s="45"/>
      <c r="AG191" s="47">
        <f t="shared" si="86"/>
        <v>581.24489504228802</v>
      </c>
      <c r="AH191" s="47"/>
      <c r="AI191" s="47">
        <f t="shared" si="80"/>
        <v>28.024307439538632</v>
      </c>
      <c r="AJ191" s="47"/>
      <c r="AK191" s="47">
        <f t="shared" si="87"/>
        <v>14.531122376057199</v>
      </c>
      <c r="AL191" s="47"/>
      <c r="AM191" s="47">
        <f t="shared" si="92"/>
        <v>42.555429815595829</v>
      </c>
      <c r="AN191" s="47"/>
      <c r="AO191" s="47">
        <f t="shared" si="81"/>
        <v>553.22058760274945</v>
      </c>
      <c r="AP191" s="47"/>
      <c r="AQ191" s="47">
        <f>0</f>
        <v>0</v>
      </c>
      <c r="AR191" s="47"/>
      <c r="AT191" s="54">
        <v>47</v>
      </c>
      <c r="AU191" s="54"/>
      <c r="AV191" s="56">
        <f t="shared" si="88"/>
        <v>302.58878547765187</v>
      </c>
      <c r="AW191" s="56"/>
      <c r="AX191" s="56">
        <f t="shared" si="82"/>
        <v>18.317673549147116</v>
      </c>
      <c r="AY191" s="56"/>
      <c r="AZ191" s="56">
        <f t="shared" si="89"/>
        <v>7.5647196369412963</v>
      </c>
      <c r="BA191" s="56"/>
      <c r="BB191" s="56">
        <f t="shared" si="93"/>
        <v>25.882393186088411</v>
      </c>
      <c r="BC191" s="56"/>
      <c r="BD191" s="56">
        <f t="shared" si="83"/>
        <v>284.27111192850475</v>
      </c>
      <c r="BE191" s="56"/>
      <c r="BF191" s="56">
        <f>0</f>
        <v>0</v>
      </c>
      <c r="BG191" s="56"/>
    </row>
    <row r="192" spans="1:59" x14ac:dyDescent="0.25">
      <c r="A192" s="28">
        <v>48</v>
      </c>
      <c r="B192" s="28"/>
      <c r="C192" s="32">
        <f t="shared" si="94"/>
        <v>173.33116666666649</v>
      </c>
      <c r="D192" s="32"/>
      <c r="E192" s="32">
        <f t="shared" si="76"/>
        <v>13.333166666666667</v>
      </c>
      <c r="F192" s="32"/>
      <c r="G192" s="32">
        <f t="shared" si="95"/>
        <v>4.3332791666666619</v>
      </c>
      <c r="H192" s="32"/>
      <c r="I192" s="32">
        <f t="shared" si="90"/>
        <v>17.666445833333327</v>
      </c>
      <c r="J192" s="32"/>
      <c r="K192" s="32">
        <f t="shared" si="91"/>
        <v>159.99799999999982</v>
      </c>
      <c r="L192" s="32"/>
      <c r="M192" s="32">
        <f>0</f>
        <v>0</v>
      </c>
      <c r="N192" s="32"/>
      <c r="P192" s="38">
        <v>48</v>
      </c>
      <c r="Q192" s="38"/>
      <c r="R192" s="40">
        <f t="shared" si="84"/>
        <v>799.99</v>
      </c>
      <c r="S192" s="40"/>
      <c r="T192" s="40">
        <f>0</f>
        <v>0</v>
      </c>
      <c r="U192" s="40"/>
      <c r="V192" s="40">
        <f t="shared" si="85"/>
        <v>19.999749999999999</v>
      </c>
      <c r="W192" s="40"/>
      <c r="X192" s="40">
        <f t="shared" si="78"/>
        <v>19.999749999999999</v>
      </c>
      <c r="Y192" s="40"/>
      <c r="Z192" s="40">
        <f t="shared" si="79"/>
        <v>799.99</v>
      </c>
      <c r="AA192" s="40"/>
      <c r="AB192" s="40">
        <f>0</f>
        <v>0</v>
      </c>
      <c r="AC192" s="40"/>
      <c r="AE192" s="46">
        <v>48</v>
      </c>
      <c r="AF192" s="46"/>
      <c r="AG192" s="48">
        <f t="shared" si="86"/>
        <v>553.22058760274945</v>
      </c>
      <c r="AH192" s="48"/>
      <c r="AI192" s="48">
        <f t="shared" si="80"/>
        <v>29.78880087091699</v>
      </c>
      <c r="AJ192" s="48"/>
      <c r="AK192" s="48">
        <f t="shared" si="87"/>
        <v>13.830514690068735</v>
      </c>
      <c r="AL192" s="48"/>
      <c r="AM192" s="48">
        <f t="shared" si="92"/>
        <v>43.619315560985726</v>
      </c>
      <c r="AN192" s="48"/>
      <c r="AO192" s="48">
        <f t="shared" si="81"/>
        <v>523.4317867318324</v>
      </c>
      <c r="AP192" s="48"/>
      <c r="AQ192" s="48">
        <f>0</f>
        <v>0</v>
      </c>
      <c r="AR192" s="48"/>
      <c r="AT192" s="55">
        <v>48</v>
      </c>
      <c r="AU192" s="55"/>
      <c r="AV192" s="57">
        <f t="shared" si="88"/>
        <v>284.27111192850475</v>
      </c>
      <c r="AW192" s="57"/>
      <c r="AX192" s="57">
        <f t="shared" si="82"/>
        <v>18.775615387875792</v>
      </c>
      <c r="AY192" s="57"/>
      <c r="AZ192" s="57">
        <f t="shared" si="89"/>
        <v>7.1067777982126179</v>
      </c>
      <c r="BA192" s="57"/>
      <c r="BB192" s="57">
        <f t="shared" si="93"/>
        <v>25.882393186088411</v>
      </c>
      <c r="BC192" s="57"/>
      <c r="BD192" s="57">
        <f t="shared" si="83"/>
        <v>265.49549654062895</v>
      </c>
      <c r="BE192" s="57"/>
      <c r="BF192" s="57">
        <f>0</f>
        <v>0</v>
      </c>
      <c r="BG192" s="57"/>
    </row>
    <row r="193" spans="1:59" x14ac:dyDescent="0.25">
      <c r="A193" s="27">
        <v>49</v>
      </c>
      <c r="B193" s="27"/>
      <c r="C193" s="31">
        <f t="shared" si="94"/>
        <v>159.99799999999982</v>
      </c>
      <c r="D193" s="31"/>
      <c r="E193" s="31">
        <f t="shared" si="76"/>
        <v>13.333166666666667</v>
      </c>
      <c r="F193" s="31"/>
      <c r="G193" s="31">
        <f t="shared" si="95"/>
        <v>3.9999499999999952</v>
      </c>
      <c r="H193" s="31"/>
      <c r="I193" s="31">
        <f t="shared" si="90"/>
        <v>17.333116666666662</v>
      </c>
      <c r="J193" s="31"/>
      <c r="K193" s="31">
        <f t="shared" si="91"/>
        <v>146.66483333333315</v>
      </c>
      <c r="L193" s="31"/>
      <c r="M193" s="31">
        <f>0</f>
        <v>0</v>
      </c>
      <c r="N193" s="31"/>
      <c r="P193" s="37">
        <v>49</v>
      </c>
      <c r="Q193" s="37"/>
      <c r="R193" s="39">
        <f t="shared" si="84"/>
        <v>799.99</v>
      </c>
      <c r="S193" s="39"/>
      <c r="T193" s="39">
        <f>0</f>
        <v>0</v>
      </c>
      <c r="U193" s="39"/>
      <c r="V193" s="39">
        <f t="shared" si="85"/>
        <v>19.999749999999999</v>
      </c>
      <c r="W193" s="39"/>
      <c r="X193" s="39">
        <f t="shared" si="78"/>
        <v>19.999749999999999</v>
      </c>
      <c r="Y193" s="39"/>
      <c r="Z193" s="39">
        <f t="shared" si="79"/>
        <v>799.99</v>
      </c>
      <c r="AA193" s="39"/>
      <c r="AB193" s="39">
        <f>0</f>
        <v>0</v>
      </c>
      <c r="AC193" s="39"/>
      <c r="AE193" s="45">
        <v>49</v>
      </c>
      <c r="AF193" s="45"/>
      <c r="AG193" s="47">
        <f t="shared" si="86"/>
        <v>523.4317867318324</v>
      </c>
      <c r="AH193" s="47"/>
      <c r="AI193" s="47">
        <f t="shared" si="80"/>
        <v>31.624003781714549</v>
      </c>
      <c r="AJ193" s="47"/>
      <c r="AK193" s="47">
        <f t="shared" si="87"/>
        <v>13.08579466829581</v>
      </c>
      <c r="AL193" s="47"/>
      <c r="AM193" s="47">
        <f t="shared" si="92"/>
        <v>44.709798450010361</v>
      </c>
      <c r="AN193" s="47"/>
      <c r="AO193" s="47">
        <f t="shared" si="81"/>
        <v>491.80778295011783</v>
      </c>
      <c r="AP193" s="47"/>
      <c r="AQ193" s="47">
        <f>0</f>
        <v>0</v>
      </c>
      <c r="AR193" s="47"/>
      <c r="AT193" s="54">
        <v>49</v>
      </c>
      <c r="AU193" s="54"/>
      <c r="AV193" s="56">
        <f t="shared" si="88"/>
        <v>265.49549654062895</v>
      </c>
      <c r="AW193" s="56"/>
      <c r="AX193" s="56">
        <f t="shared" si="82"/>
        <v>19.245005772572689</v>
      </c>
      <c r="AY193" s="56"/>
      <c r="AZ193" s="56">
        <f t="shared" si="89"/>
        <v>6.6373874135157234</v>
      </c>
      <c r="BA193" s="56"/>
      <c r="BB193" s="56">
        <f t="shared" si="93"/>
        <v>25.882393186088411</v>
      </c>
      <c r="BC193" s="56"/>
      <c r="BD193" s="56">
        <f t="shared" si="83"/>
        <v>246.25049076805627</v>
      </c>
      <c r="BE193" s="56"/>
      <c r="BF193" s="56">
        <f>0</f>
        <v>0</v>
      </c>
      <c r="BG193" s="56"/>
    </row>
    <row r="194" spans="1:59" x14ac:dyDescent="0.25">
      <c r="A194" s="28">
        <v>50</v>
      </c>
      <c r="B194" s="28"/>
      <c r="C194" s="32">
        <f t="shared" si="94"/>
        <v>146.66483333333315</v>
      </c>
      <c r="D194" s="32"/>
      <c r="E194" s="32">
        <f t="shared" si="76"/>
        <v>13.333166666666667</v>
      </c>
      <c r="F194" s="32"/>
      <c r="G194" s="32">
        <f t="shared" si="95"/>
        <v>3.6666208333333286</v>
      </c>
      <c r="H194" s="32"/>
      <c r="I194" s="32">
        <f t="shared" si="90"/>
        <v>16.999787499999996</v>
      </c>
      <c r="J194" s="32"/>
      <c r="K194" s="32">
        <f t="shared" si="91"/>
        <v>133.33166666666648</v>
      </c>
      <c r="L194" s="32"/>
      <c r="M194" s="32">
        <f>0</f>
        <v>0</v>
      </c>
      <c r="N194" s="32"/>
      <c r="P194" s="38">
        <v>50</v>
      </c>
      <c r="Q194" s="38"/>
      <c r="R194" s="40">
        <f t="shared" si="84"/>
        <v>799.99</v>
      </c>
      <c r="S194" s="40"/>
      <c r="T194" s="40">
        <f>0</f>
        <v>0</v>
      </c>
      <c r="U194" s="40"/>
      <c r="V194" s="40">
        <f t="shared" si="85"/>
        <v>19.999749999999999</v>
      </c>
      <c r="W194" s="40"/>
      <c r="X194" s="40">
        <f t="shared" si="78"/>
        <v>19.999749999999999</v>
      </c>
      <c r="Y194" s="40"/>
      <c r="Z194" s="40">
        <f t="shared" si="79"/>
        <v>799.99</v>
      </c>
      <c r="AA194" s="40"/>
      <c r="AB194" s="40">
        <f>0</f>
        <v>0</v>
      </c>
      <c r="AC194" s="40"/>
      <c r="AE194" s="46">
        <v>50</v>
      </c>
      <c r="AF194" s="46"/>
      <c r="AG194" s="48">
        <f t="shared" si="86"/>
        <v>491.80778295011783</v>
      </c>
      <c r="AH194" s="48"/>
      <c r="AI194" s="48">
        <f t="shared" si="80"/>
        <v>33.532348837507676</v>
      </c>
      <c r="AJ194" s="48"/>
      <c r="AK194" s="48">
        <f t="shared" si="87"/>
        <v>12.295194573752944</v>
      </c>
      <c r="AL194" s="48"/>
      <c r="AM194" s="48">
        <f t="shared" si="92"/>
        <v>45.827543411260621</v>
      </c>
      <c r="AN194" s="48"/>
      <c r="AO194" s="48">
        <f t="shared" si="81"/>
        <v>458.27543411261013</v>
      </c>
      <c r="AP194" s="48"/>
      <c r="AQ194" s="48">
        <f>0</f>
        <v>0</v>
      </c>
      <c r="AR194" s="48"/>
      <c r="AT194" s="55">
        <v>50</v>
      </c>
      <c r="AU194" s="55"/>
      <c r="AV194" s="57">
        <f t="shared" si="88"/>
        <v>246.25049076805627</v>
      </c>
      <c r="AW194" s="57"/>
      <c r="AX194" s="57">
        <f t="shared" si="82"/>
        <v>19.726130916887005</v>
      </c>
      <c r="AY194" s="57"/>
      <c r="AZ194" s="57">
        <f t="shared" si="89"/>
        <v>6.156262269201406</v>
      </c>
      <c r="BA194" s="57"/>
      <c r="BB194" s="57">
        <f t="shared" si="93"/>
        <v>25.882393186088411</v>
      </c>
      <c r="BC194" s="57"/>
      <c r="BD194" s="57">
        <f t="shared" si="83"/>
        <v>226.52435985116927</v>
      </c>
      <c r="BE194" s="57"/>
      <c r="BF194" s="57">
        <f>0</f>
        <v>0</v>
      </c>
      <c r="BG194" s="57"/>
    </row>
    <row r="195" spans="1:59" x14ac:dyDescent="0.25">
      <c r="A195" s="27">
        <v>51</v>
      </c>
      <c r="B195" s="27"/>
      <c r="C195" s="31">
        <f t="shared" si="94"/>
        <v>133.33166666666648</v>
      </c>
      <c r="D195" s="31"/>
      <c r="E195" s="31">
        <f t="shared" si="76"/>
        <v>13.333166666666667</v>
      </c>
      <c r="F195" s="31"/>
      <c r="G195" s="31">
        <f t="shared" si="95"/>
        <v>3.3332916666666619</v>
      </c>
      <c r="H195" s="31"/>
      <c r="I195" s="31">
        <f t="shared" si="90"/>
        <v>16.666458333333328</v>
      </c>
      <c r="J195" s="31"/>
      <c r="K195" s="31">
        <f t="shared" si="91"/>
        <v>119.99849999999981</v>
      </c>
      <c r="L195" s="31"/>
      <c r="M195" s="31">
        <f>0</f>
        <v>0</v>
      </c>
      <c r="N195" s="31"/>
      <c r="P195" s="37">
        <v>51</v>
      </c>
      <c r="Q195" s="37"/>
      <c r="R195" s="39">
        <f t="shared" si="84"/>
        <v>799.99</v>
      </c>
      <c r="S195" s="39"/>
      <c r="T195" s="39">
        <f>0</f>
        <v>0</v>
      </c>
      <c r="U195" s="39"/>
      <c r="V195" s="39">
        <f t="shared" si="85"/>
        <v>19.999749999999999</v>
      </c>
      <c r="W195" s="39"/>
      <c r="X195" s="39">
        <f t="shared" si="78"/>
        <v>19.999749999999999</v>
      </c>
      <c r="Y195" s="39"/>
      <c r="Z195" s="39">
        <f t="shared" si="79"/>
        <v>799.99</v>
      </c>
      <c r="AA195" s="39"/>
      <c r="AB195" s="39">
        <f>0</f>
        <v>0</v>
      </c>
      <c r="AC195" s="39"/>
      <c r="AE195" s="45">
        <v>51</v>
      </c>
      <c r="AF195" s="45"/>
      <c r="AG195" s="47">
        <f t="shared" si="86"/>
        <v>458.27543411261013</v>
      </c>
      <c r="AH195" s="47"/>
      <c r="AI195" s="47">
        <f t="shared" si="80"/>
        <v>35.516346143726885</v>
      </c>
      <c r="AJ195" s="47"/>
      <c r="AK195" s="47">
        <f t="shared" si="87"/>
        <v>11.456885852815253</v>
      </c>
      <c r="AL195" s="47"/>
      <c r="AM195" s="47">
        <f t="shared" si="92"/>
        <v>46.97323199654214</v>
      </c>
      <c r="AN195" s="47"/>
      <c r="AO195" s="47">
        <f t="shared" si="81"/>
        <v>422.75908796888325</v>
      </c>
      <c r="AP195" s="47"/>
      <c r="AQ195" s="47">
        <f>0</f>
        <v>0</v>
      </c>
      <c r="AR195" s="47"/>
      <c r="AT195" s="54">
        <v>51</v>
      </c>
      <c r="AU195" s="54"/>
      <c r="AV195" s="56">
        <f t="shared" si="88"/>
        <v>226.52435985116927</v>
      </c>
      <c r="AW195" s="56"/>
      <c r="AX195" s="56">
        <f t="shared" si="82"/>
        <v>20.21928418980918</v>
      </c>
      <c r="AY195" s="56"/>
      <c r="AZ195" s="56">
        <f t="shared" si="89"/>
        <v>5.6631089962792309</v>
      </c>
      <c r="BA195" s="56"/>
      <c r="BB195" s="56">
        <f t="shared" si="93"/>
        <v>25.882393186088411</v>
      </c>
      <c r="BC195" s="56"/>
      <c r="BD195" s="56">
        <f t="shared" si="83"/>
        <v>206.30507566136009</v>
      </c>
      <c r="BE195" s="56"/>
      <c r="BF195" s="56">
        <f>0</f>
        <v>0</v>
      </c>
      <c r="BG195" s="56"/>
    </row>
    <row r="196" spans="1:59" x14ac:dyDescent="0.25">
      <c r="A196" s="28">
        <v>52</v>
      </c>
      <c r="B196" s="28"/>
      <c r="C196" s="32">
        <f t="shared" si="94"/>
        <v>119.99849999999981</v>
      </c>
      <c r="D196" s="32"/>
      <c r="E196" s="32">
        <f t="shared" si="76"/>
        <v>13.333166666666667</v>
      </c>
      <c r="F196" s="32"/>
      <c r="G196" s="32">
        <f t="shared" si="95"/>
        <v>2.9999624999999948</v>
      </c>
      <c r="H196" s="32"/>
      <c r="I196" s="32">
        <f t="shared" si="90"/>
        <v>16.333129166666662</v>
      </c>
      <c r="J196" s="32"/>
      <c r="K196" s="32">
        <f t="shared" si="91"/>
        <v>106.66533333333314</v>
      </c>
      <c r="L196" s="32"/>
      <c r="M196" s="32">
        <f>0</f>
        <v>0</v>
      </c>
      <c r="N196" s="32"/>
      <c r="P196" s="38">
        <v>52</v>
      </c>
      <c r="Q196" s="38"/>
      <c r="R196" s="40">
        <f t="shared" si="84"/>
        <v>799.99</v>
      </c>
      <c r="S196" s="40"/>
      <c r="T196" s="40">
        <f>0</f>
        <v>0</v>
      </c>
      <c r="U196" s="40"/>
      <c r="V196" s="40">
        <f t="shared" si="85"/>
        <v>19.999749999999999</v>
      </c>
      <c r="W196" s="40"/>
      <c r="X196" s="40">
        <f t="shared" si="78"/>
        <v>19.999749999999999</v>
      </c>
      <c r="Y196" s="40"/>
      <c r="Z196" s="40">
        <f t="shared" si="79"/>
        <v>799.99</v>
      </c>
      <c r="AA196" s="40"/>
      <c r="AB196" s="40">
        <f>0</f>
        <v>0</v>
      </c>
      <c r="AC196" s="40"/>
      <c r="AE196" s="46">
        <v>52</v>
      </c>
      <c r="AF196" s="46"/>
      <c r="AG196" s="48">
        <f t="shared" si="86"/>
        <v>422.75908796888325</v>
      </c>
      <c r="AH196" s="48"/>
      <c r="AI196" s="48">
        <f t="shared" si="80"/>
        <v>37.578585597233605</v>
      </c>
      <c r="AJ196" s="48"/>
      <c r="AK196" s="48">
        <f t="shared" si="87"/>
        <v>10.568977199222081</v>
      </c>
      <c r="AL196" s="48"/>
      <c r="AM196" s="48">
        <f t="shared" si="92"/>
        <v>48.147562796455688</v>
      </c>
      <c r="AN196" s="48"/>
      <c r="AO196" s="48">
        <f t="shared" si="81"/>
        <v>385.18050237164965</v>
      </c>
      <c r="AP196" s="48"/>
      <c r="AQ196" s="48">
        <f>0</f>
        <v>0</v>
      </c>
      <c r="AR196" s="48"/>
      <c r="AT196" s="55">
        <v>52</v>
      </c>
      <c r="AU196" s="55"/>
      <c r="AV196" s="57">
        <f t="shared" si="88"/>
        <v>206.30507566136009</v>
      </c>
      <c r="AW196" s="57"/>
      <c r="AX196" s="57">
        <f t="shared" si="82"/>
        <v>20.72476629455441</v>
      </c>
      <c r="AY196" s="57"/>
      <c r="AZ196" s="57">
        <f t="shared" si="89"/>
        <v>5.1576268915340018</v>
      </c>
      <c r="BA196" s="57"/>
      <c r="BB196" s="57">
        <f t="shared" si="93"/>
        <v>25.882393186088411</v>
      </c>
      <c r="BC196" s="57"/>
      <c r="BD196" s="57">
        <f t="shared" si="83"/>
        <v>185.58030936680569</v>
      </c>
      <c r="BE196" s="57"/>
      <c r="BF196" s="57">
        <f>0</f>
        <v>0</v>
      </c>
      <c r="BG196" s="57"/>
    </row>
    <row r="197" spans="1:59" x14ac:dyDescent="0.25">
      <c r="A197" s="27">
        <v>53</v>
      </c>
      <c r="B197" s="27"/>
      <c r="C197" s="31">
        <f t="shared" si="94"/>
        <v>106.66533333333314</v>
      </c>
      <c r="D197" s="31"/>
      <c r="E197" s="31">
        <f t="shared" si="76"/>
        <v>13.333166666666667</v>
      </c>
      <c r="F197" s="31"/>
      <c r="G197" s="31">
        <f t="shared" si="95"/>
        <v>2.6666333333333281</v>
      </c>
      <c r="H197" s="31"/>
      <c r="I197" s="31">
        <f t="shared" si="90"/>
        <v>15.999799999999995</v>
      </c>
      <c r="J197" s="31"/>
      <c r="K197" s="31">
        <f t="shared" si="91"/>
        <v>93.332166666666467</v>
      </c>
      <c r="L197" s="31"/>
      <c r="M197" s="31">
        <f>0</f>
        <v>0</v>
      </c>
      <c r="N197" s="31"/>
      <c r="P197" s="37">
        <v>53</v>
      </c>
      <c r="Q197" s="37"/>
      <c r="R197" s="39">
        <f t="shared" si="84"/>
        <v>799.99</v>
      </c>
      <c r="S197" s="39"/>
      <c r="T197" s="39">
        <f>0</f>
        <v>0</v>
      </c>
      <c r="U197" s="39"/>
      <c r="V197" s="39">
        <f t="shared" si="85"/>
        <v>19.999749999999999</v>
      </c>
      <c r="W197" s="39"/>
      <c r="X197" s="39">
        <f t="shared" si="78"/>
        <v>19.999749999999999</v>
      </c>
      <c r="Y197" s="39"/>
      <c r="Z197" s="39">
        <f t="shared" si="79"/>
        <v>799.99</v>
      </c>
      <c r="AA197" s="39"/>
      <c r="AB197" s="39">
        <f>0</f>
        <v>0</v>
      </c>
      <c r="AC197" s="39"/>
      <c r="AE197" s="45">
        <v>53</v>
      </c>
      <c r="AF197" s="45"/>
      <c r="AG197" s="47">
        <f t="shared" si="86"/>
        <v>385.18050237164965</v>
      </c>
      <c r="AH197" s="47"/>
      <c r="AI197" s="47">
        <f t="shared" si="80"/>
        <v>39.721739307075829</v>
      </c>
      <c r="AJ197" s="47"/>
      <c r="AK197" s="47">
        <f t="shared" si="87"/>
        <v>9.6295125592912409</v>
      </c>
      <c r="AL197" s="47"/>
      <c r="AM197" s="47">
        <f t="shared" si="92"/>
        <v>49.351251866367072</v>
      </c>
      <c r="AN197" s="47"/>
      <c r="AO197" s="47">
        <f t="shared" si="81"/>
        <v>345.45876306457382</v>
      </c>
      <c r="AP197" s="47"/>
      <c r="AQ197" s="47">
        <f>0</f>
        <v>0</v>
      </c>
      <c r="AR197" s="47"/>
      <c r="AT197" s="54">
        <v>53</v>
      </c>
      <c r="AU197" s="54"/>
      <c r="AV197" s="56">
        <f t="shared" si="88"/>
        <v>185.58030936680569</v>
      </c>
      <c r="AW197" s="56"/>
      <c r="AX197" s="56">
        <f t="shared" si="82"/>
        <v>21.242885451918269</v>
      </c>
      <c r="AY197" s="56"/>
      <c r="AZ197" s="56">
        <f t="shared" si="89"/>
        <v>4.6395077341701416</v>
      </c>
      <c r="BA197" s="56"/>
      <c r="BB197" s="56">
        <f t="shared" si="93"/>
        <v>25.882393186088411</v>
      </c>
      <c r="BC197" s="56"/>
      <c r="BD197" s="56">
        <f t="shared" si="83"/>
        <v>164.33742391488744</v>
      </c>
      <c r="BE197" s="56"/>
      <c r="BF197" s="56">
        <f>0</f>
        <v>0</v>
      </c>
      <c r="BG197" s="56"/>
    </row>
    <row r="198" spans="1:59" x14ac:dyDescent="0.25">
      <c r="A198" s="28">
        <v>54</v>
      </c>
      <c r="B198" s="28"/>
      <c r="C198" s="32">
        <f t="shared" si="94"/>
        <v>93.332166666666467</v>
      </c>
      <c r="D198" s="32"/>
      <c r="E198" s="32">
        <f t="shared" si="76"/>
        <v>13.333166666666667</v>
      </c>
      <c r="F198" s="32"/>
      <c r="G198" s="32">
        <f t="shared" si="95"/>
        <v>2.3333041666666614</v>
      </c>
      <c r="H198" s="32"/>
      <c r="I198" s="32">
        <f t="shared" si="90"/>
        <v>15.666470833333328</v>
      </c>
      <c r="J198" s="32"/>
      <c r="K198" s="32">
        <f t="shared" si="91"/>
        <v>79.998999999999796</v>
      </c>
      <c r="L198" s="32"/>
      <c r="M198" s="32">
        <f>0</f>
        <v>0</v>
      </c>
      <c r="N198" s="32"/>
      <c r="P198" s="38">
        <v>54</v>
      </c>
      <c r="Q198" s="38"/>
      <c r="R198" s="40">
        <f t="shared" si="84"/>
        <v>799.99</v>
      </c>
      <c r="S198" s="40"/>
      <c r="T198" s="40">
        <f>0</f>
        <v>0</v>
      </c>
      <c r="U198" s="40"/>
      <c r="V198" s="40">
        <f t="shared" si="85"/>
        <v>19.999749999999999</v>
      </c>
      <c r="W198" s="40"/>
      <c r="X198" s="40">
        <f t="shared" si="78"/>
        <v>19.999749999999999</v>
      </c>
      <c r="Y198" s="40"/>
      <c r="Z198" s="40">
        <f t="shared" si="79"/>
        <v>799.99</v>
      </c>
      <c r="AA198" s="40"/>
      <c r="AB198" s="40">
        <f>0</f>
        <v>0</v>
      </c>
      <c r="AC198" s="40"/>
      <c r="AE198" s="46">
        <v>54</v>
      </c>
      <c r="AF198" s="46"/>
      <c r="AG198" s="48">
        <f t="shared" si="86"/>
        <v>345.45876306457382</v>
      </c>
      <c r="AH198" s="48"/>
      <c r="AI198" s="48">
        <f t="shared" si="80"/>
        <v>41.948564086411899</v>
      </c>
      <c r="AJ198" s="48"/>
      <c r="AK198" s="48">
        <f t="shared" si="87"/>
        <v>8.636469076614345</v>
      </c>
      <c r="AL198" s="48"/>
      <c r="AM198" s="48">
        <f t="shared" si="92"/>
        <v>50.585033163026246</v>
      </c>
      <c r="AN198" s="48"/>
      <c r="AO198" s="48">
        <f t="shared" si="81"/>
        <v>303.5101989781619</v>
      </c>
      <c r="AP198" s="48"/>
      <c r="AQ198" s="48">
        <f>0</f>
        <v>0</v>
      </c>
      <c r="AR198" s="48"/>
      <c r="AT198" s="55">
        <v>54</v>
      </c>
      <c r="AU198" s="55"/>
      <c r="AV198" s="57">
        <f t="shared" si="88"/>
        <v>164.33742391488744</v>
      </c>
      <c r="AW198" s="57"/>
      <c r="AX198" s="57">
        <f t="shared" si="82"/>
        <v>21.773957588216227</v>
      </c>
      <c r="AY198" s="57"/>
      <c r="AZ198" s="57">
        <f t="shared" si="89"/>
        <v>4.1084355978721856</v>
      </c>
      <c r="BA198" s="57"/>
      <c r="BB198" s="57">
        <f t="shared" si="93"/>
        <v>25.882393186088411</v>
      </c>
      <c r="BC198" s="57"/>
      <c r="BD198" s="57">
        <f t="shared" si="83"/>
        <v>142.5634663266712</v>
      </c>
      <c r="BE198" s="57"/>
      <c r="BF198" s="57">
        <f>0</f>
        <v>0</v>
      </c>
      <c r="BG198" s="57"/>
    </row>
    <row r="199" spans="1:59" x14ac:dyDescent="0.25">
      <c r="A199" s="27">
        <v>55</v>
      </c>
      <c r="B199" s="27"/>
      <c r="C199" s="31">
        <f t="shared" si="94"/>
        <v>79.998999999999796</v>
      </c>
      <c r="D199" s="31"/>
      <c r="E199" s="31">
        <f t="shared" si="76"/>
        <v>13.333166666666667</v>
      </c>
      <c r="F199" s="31"/>
      <c r="G199" s="31">
        <f t="shared" si="95"/>
        <v>1.9999749999999947</v>
      </c>
      <c r="H199" s="31"/>
      <c r="I199" s="31">
        <f t="shared" si="90"/>
        <v>15.333141666666663</v>
      </c>
      <c r="J199" s="31"/>
      <c r="K199" s="31">
        <f t="shared" si="91"/>
        <v>66.665833333333126</v>
      </c>
      <c r="L199" s="31"/>
      <c r="M199" s="31">
        <f>0</f>
        <v>0</v>
      </c>
      <c r="N199" s="31"/>
      <c r="P199" s="37">
        <v>55</v>
      </c>
      <c r="Q199" s="37"/>
      <c r="R199" s="39">
        <f t="shared" si="84"/>
        <v>799.99</v>
      </c>
      <c r="S199" s="39"/>
      <c r="T199" s="39">
        <f>0</f>
        <v>0</v>
      </c>
      <c r="U199" s="39"/>
      <c r="V199" s="39">
        <f t="shared" si="85"/>
        <v>19.999749999999999</v>
      </c>
      <c r="W199" s="39"/>
      <c r="X199" s="39">
        <f t="shared" si="78"/>
        <v>19.999749999999999</v>
      </c>
      <c r="Y199" s="39"/>
      <c r="Z199" s="39">
        <f t="shared" si="79"/>
        <v>799.99</v>
      </c>
      <c r="AA199" s="39"/>
      <c r="AB199" s="39">
        <f>0</f>
        <v>0</v>
      </c>
      <c r="AC199" s="39"/>
      <c r="AE199" s="45">
        <v>55</v>
      </c>
      <c r="AF199" s="45"/>
      <c r="AG199" s="47">
        <f t="shared" si="86"/>
        <v>303.5101989781619</v>
      </c>
      <c r="AH199" s="47"/>
      <c r="AI199" s="47">
        <f t="shared" si="80"/>
        <v>44.261904017647865</v>
      </c>
      <c r="AJ199" s="47"/>
      <c r="AK199" s="47">
        <f t="shared" si="87"/>
        <v>7.5877549744540467</v>
      </c>
      <c r="AL199" s="47"/>
      <c r="AM199" s="47">
        <f t="shared" si="92"/>
        <v>51.849658992101908</v>
      </c>
      <c r="AN199" s="47"/>
      <c r="AO199" s="47">
        <f t="shared" si="81"/>
        <v>259.24829496051404</v>
      </c>
      <c r="AP199" s="47"/>
      <c r="AQ199" s="47">
        <f>0</f>
        <v>0</v>
      </c>
      <c r="AR199" s="47"/>
      <c r="AT199" s="54">
        <v>55</v>
      </c>
      <c r="AU199" s="54"/>
      <c r="AV199" s="56">
        <f t="shared" si="88"/>
        <v>142.5634663266712</v>
      </c>
      <c r="AW199" s="56"/>
      <c r="AX199" s="56">
        <f t="shared" si="82"/>
        <v>22.318306527921631</v>
      </c>
      <c r="AY199" s="56"/>
      <c r="AZ199" s="56">
        <f t="shared" si="89"/>
        <v>3.5640866581667798</v>
      </c>
      <c r="BA199" s="56"/>
      <c r="BB199" s="56">
        <f t="shared" si="93"/>
        <v>25.882393186088411</v>
      </c>
      <c r="BC199" s="56"/>
      <c r="BD199" s="56">
        <f t="shared" si="83"/>
        <v>120.24515979874957</v>
      </c>
      <c r="BE199" s="56"/>
      <c r="BF199" s="56">
        <f>0</f>
        <v>0</v>
      </c>
      <c r="BG199" s="56"/>
    </row>
    <row r="200" spans="1:59" x14ac:dyDescent="0.25">
      <c r="A200" s="28">
        <v>56</v>
      </c>
      <c r="B200" s="28"/>
      <c r="C200" s="32">
        <f t="shared" si="94"/>
        <v>66.665833333333126</v>
      </c>
      <c r="D200" s="32"/>
      <c r="E200" s="32">
        <f t="shared" si="76"/>
        <v>13.333166666666667</v>
      </c>
      <c r="F200" s="32"/>
      <c r="G200" s="32">
        <f t="shared" si="95"/>
        <v>1.6666458333333281</v>
      </c>
      <c r="H200" s="32"/>
      <c r="I200" s="32">
        <f t="shared" si="90"/>
        <v>14.999812499999996</v>
      </c>
      <c r="J200" s="32"/>
      <c r="K200" s="32">
        <f t="shared" si="91"/>
        <v>53.332666666666455</v>
      </c>
      <c r="L200" s="32"/>
      <c r="M200" s="32">
        <f>0</f>
        <v>0</v>
      </c>
      <c r="N200" s="32"/>
      <c r="P200" s="38">
        <v>56</v>
      </c>
      <c r="Q200" s="38"/>
      <c r="R200" s="40">
        <f t="shared" si="84"/>
        <v>799.99</v>
      </c>
      <c r="S200" s="40"/>
      <c r="T200" s="40">
        <f>0</f>
        <v>0</v>
      </c>
      <c r="U200" s="40"/>
      <c r="V200" s="40">
        <f t="shared" si="85"/>
        <v>19.999749999999999</v>
      </c>
      <c r="W200" s="40"/>
      <c r="X200" s="40">
        <f t="shared" si="78"/>
        <v>19.999749999999999</v>
      </c>
      <c r="Y200" s="40"/>
      <c r="Z200" s="40">
        <f t="shared" si="79"/>
        <v>799.99</v>
      </c>
      <c r="AA200" s="40"/>
      <c r="AB200" s="40">
        <f>0</f>
        <v>0</v>
      </c>
      <c r="AC200" s="40"/>
      <c r="AE200" s="46">
        <v>56</v>
      </c>
      <c r="AF200" s="46"/>
      <c r="AG200" s="48">
        <f t="shared" si="86"/>
        <v>259.24829496051404</v>
      </c>
      <c r="AH200" s="48"/>
      <c r="AI200" s="48">
        <f t="shared" si="80"/>
        <v>46.664693092891596</v>
      </c>
      <c r="AJ200" s="48"/>
      <c r="AK200" s="48">
        <f t="shared" si="87"/>
        <v>6.4812073740128504</v>
      </c>
      <c r="AL200" s="48"/>
      <c r="AM200" s="48">
        <f t="shared" si="92"/>
        <v>53.14590046690445</v>
      </c>
      <c r="AN200" s="48"/>
      <c r="AO200" s="48">
        <f t="shared" si="81"/>
        <v>212.58360186762246</v>
      </c>
      <c r="AP200" s="48"/>
      <c r="AQ200" s="48">
        <f>0</f>
        <v>0</v>
      </c>
      <c r="AR200" s="48"/>
      <c r="AT200" s="55">
        <v>56</v>
      </c>
      <c r="AU200" s="55"/>
      <c r="AV200" s="57">
        <f t="shared" si="88"/>
        <v>120.24515979874957</v>
      </c>
      <c r="AW200" s="57"/>
      <c r="AX200" s="57">
        <f t="shared" si="82"/>
        <v>22.876264191119674</v>
      </c>
      <c r="AY200" s="57"/>
      <c r="AZ200" s="57">
        <f t="shared" si="89"/>
        <v>3.0061289949687389</v>
      </c>
      <c r="BA200" s="57"/>
      <c r="BB200" s="57">
        <f t="shared" si="93"/>
        <v>25.882393186088411</v>
      </c>
      <c r="BC200" s="57"/>
      <c r="BD200" s="57">
        <f t="shared" si="83"/>
        <v>97.368895607629895</v>
      </c>
      <c r="BE200" s="57"/>
      <c r="BF200" s="57">
        <f>0</f>
        <v>0</v>
      </c>
      <c r="BG200" s="57"/>
    </row>
    <row r="201" spans="1:59" x14ac:dyDescent="0.25">
      <c r="A201" s="27">
        <v>57</v>
      </c>
      <c r="B201" s="27"/>
      <c r="C201" s="31">
        <f t="shared" si="94"/>
        <v>53.332666666666455</v>
      </c>
      <c r="D201" s="31"/>
      <c r="E201" s="31">
        <f t="shared" si="76"/>
        <v>13.333166666666667</v>
      </c>
      <c r="F201" s="31"/>
      <c r="G201" s="31">
        <f t="shared" si="95"/>
        <v>1.3333166666666614</v>
      </c>
      <c r="H201" s="31"/>
      <c r="I201" s="31">
        <f t="shared" si="90"/>
        <v>14.666483333333328</v>
      </c>
      <c r="J201" s="31"/>
      <c r="K201" s="31">
        <f t="shared" si="91"/>
        <v>39.999499999999784</v>
      </c>
      <c r="L201" s="31"/>
      <c r="M201" s="31">
        <f>0</f>
        <v>0</v>
      </c>
      <c r="N201" s="31"/>
      <c r="P201" s="37">
        <v>57</v>
      </c>
      <c r="Q201" s="37"/>
      <c r="R201" s="39">
        <f t="shared" si="84"/>
        <v>799.99</v>
      </c>
      <c r="S201" s="39"/>
      <c r="T201" s="39">
        <f>0</f>
        <v>0</v>
      </c>
      <c r="U201" s="39"/>
      <c r="V201" s="39">
        <f t="shared" si="85"/>
        <v>19.999749999999999</v>
      </c>
      <c r="W201" s="39"/>
      <c r="X201" s="39">
        <f t="shared" si="78"/>
        <v>19.999749999999999</v>
      </c>
      <c r="Y201" s="39"/>
      <c r="Z201" s="39">
        <f t="shared" si="79"/>
        <v>799.99</v>
      </c>
      <c r="AA201" s="39"/>
      <c r="AB201" s="39">
        <f>0</f>
        <v>0</v>
      </c>
      <c r="AC201" s="39"/>
      <c r="AE201" s="45">
        <v>57</v>
      </c>
      <c r="AF201" s="45"/>
      <c r="AG201" s="47">
        <f t="shared" si="86"/>
        <v>212.58360186762246</v>
      </c>
      <c r="AH201" s="47"/>
      <c r="AI201" s="47">
        <f t="shared" si="80"/>
        <v>49.159957931886495</v>
      </c>
      <c r="AJ201" s="47"/>
      <c r="AK201" s="47">
        <f t="shared" si="87"/>
        <v>5.3145900466905616</v>
      </c>
      <c r="AL201" s="47"/>
      <c r="AM201" s="47">
        <f t="shared" si="92"/>
        <v>54.474547978577057</v>
      </c>
      <c r="AN201" s="47"/>
      <c r="AO201" s="47">
        <f t="shared" si="81"/>
        <v>163.42364393573598</v>
      </c>
      <c r="AP201" s="47"/>
      <c r="AQ201" s="47">
        <f>0</f>
        <v>0</v>
      </c>
      <c r="AR201" s="47"/>
      <c r="AT201" s="54">
        <v>57</v>
      </c>
      <c r="AU201" s="54"/>
      <c r="AV201" s="56">
        <f t="shared" si="88"/>
        <v>97.368895607629895</v>
      </c>
      <c r="AW201" s="56"/>
      <c r="AX201" s="56">
        <f t="shared" si="82"/>
        <v>23.448170795897664</v>
      </c>
      <c r="AY201" s="56"/>
      <c r="AZ201" s="56">
        <f t="shared" si="89"/>
        <v>2.4342223901907474</v>
      </c>
      <c r="BA201" s="56"/>
      <c r="BB201" s="56">
        <f t="shared" si="93"/>
        <v>25.882393186088411</v>
      </c>
      <c r="BC201" s="56"/>
      <c r="BD201" s="56">
        <f t="shared" si="83"/>
        <v>73.920724811732228</v>
      </c>
      <c r="BE201" s="56"/>
      <c r="BF201" s="56">
        <f>0</f>
        <v>0</v>
      </c>
      <c r="BG201" s="56"/>
    </row>
    <row r="202" spans="1:59" x14ac:dyDescent="0.25">
      <c r="A202" s="28">
        <v>58</v>
      </c>
      <c r="B202" s="28"/>
      <c r="C202" s="32">
        <f t="shared" si="94"/>
        <v>39.999499999999784</v>
      </c>
      <c r="D202" s="32"/>
      <c r="E202" s="32">
        <f t="shared" si="76"/>
        <v>13.333166666666667</v>
      </c>
      <c r="F202" s="32"/>
      <c r="G202" s="32">
        <f t="shared" si="95"/>
        <v>0.99998749999999448</v>
      </c>
      <c r="H202" s="32"/>
      <c r="I202" s="32">
        <f t="shared" si="90"/>
        <v>14.333154166666661</v>
      </c>
      <c r="J202" s="32"/>
      <c r="K202" s="32">
        <f t="shared" si="91"/>
        <v>26.666333333333117</v>
      </c>
      <c r="L202" s="32"/>
      <c r="M202" s="32">
        <f>0</f>
        <v>0</v>
      </c>
      <c r="N202" s="32"/>
      <c r="P202" s="38">
        <v>58</v>
      </c>
      <c r="Q202" s="38"/>
      <c r="R202" s="40">
        <f t="shared" si="84"/>
        <v>799.99</v>
      </c>
      <c r="S202" s="40"/>
      <c r="T202" s="40">
        <f>0</f>
        <v>0</v>
      </c>
      <c r="U202" s="40"/>
      <c r="V202" s="40">
        <f t="shared" si="85"/>
        <v>19.999749999999999</v>
      </c>
      <c r="W202" s="40"/>
      <c r="X202" s="40">
        <f t="shared" si="78"/>
        <v>19.999749999999999</v>
      </c>
      <c r="Y202" s="40"/>
      <c r="Z202" s="40">
        <f t="shared" si="79"/>
        <v>799.99</v>
      </c>
      <c r="AA202" s="40"/>
      <c r="AB202" s="40">
        <f>0</f>
        <v>0</v>
      </c>
      <c r="AC202" s="40"/>
      <c r="AE202" s="46">
        <v>58</v>
      </c>
      <c r="AF202" s="46"/>
      <c r="AG202" s="48">
        <f t="shared" si="86"/>
        <v>163.42364393573598</v>
      </c>
      <c r="AH202" s="48"/>
      <c r="AI202" s="48">
        <f t="shared" si="80"/>
        <v>51.750820579648078</v>
      </c>
      <c r="AJ202" s="48"/>
      <c r="AK202" s="48">
        <f t="shared" si="87"/>
        <v>4.0855910983933992</v>
      </c>
      <c r="AL202" s="48"/>
      <c r="AM202" s="48">
        <f t="shared" si="92"/>
        <v>55.836411678041479</v>
      </c>
      <c r="AN202" s="48"/>
      <c r="AO202" s="48">
        <f t="shared" si="81"/>
        <v>111.6728233560879</v>
      </c>
      <c r="AP202" s="48"/>
      <c r="AQ202" s="48">
        <f>0</f>
        <v>0</v>
      </c>
      <c r="AR202" s="48"/>
      <c r="AT202" s="55">
        <v>58</v>
      </c>
      <c r="AU202" s="55"/>
      <c r="AV202" s="57">
        <f t="shared" si="88"/>
        <v>73.920724811732228</v>
      </c>
      <c r="AW202" s="57"/>
      <c r="AX202" s="57">
        <f t="shared" si="82"/>
        <v>24.034375065795107</v>
      </c>
      <c r="AY202" s="57"/>
      <c r="AZ202" s="57">
        <f t="shared" si="89"/>
        <v>1.8480181202933055</v>
      </c>
      <c r="BA202" s="57"/>
      <c r="BB202" s="57">
        <f t="shared" si="93"/>
        <v>25.882393186088411</v>
      </c>
      <c r="BC202" s="57"/>
      <c r="BD202" s="57">
        <f t="shared" si="83"/>
        <v>49.886349745937125</v>
      </c>
      <c r="BE202" s="57"/>
      <c r="BF202" s="57">
        <f>0</f>
        <v>0</v>
      </c>
      <c r="BG202" s="57"/>
    </row>
    <row r="203" spans="1:59" x14ac:dyDescent="0.25">
      <c r="A203" s="27">
        <v>59</v>
      </c>
      <c r="B203" s="27"/>
      <c r="C203" s="31">
        <f t="shared" si="94"/>
        <v>26.666333333333117</v>
      </c>
      <c r="D203" s="31"/>
      <c r="E203" s="31">
        <f t="shared" si="76"/>
        <v>13.333166666666667</v>
      </c>
      <c r="F203" s="31"/>
      <c r="G203" s="31">
        <f t="shared" si="95"/>
        <v>0.66665833333332791</v>
      </c>
      <c r="H203" s="31"/>
      <c r="I203" s="31">
        <f t="shared" si="90"/>
        <v>13.999824999999994</v>
      </c>
      <c r="J203" s="31"/>
      <c r="K203" s="31">
        <f t="shared" si="91"/>
        <v>13.33316666666645</v>
      </c>
      <c r="L203" s="31"/>
      <c r="M203" s="31">
        <f>0</f>
        <v>0</v>
      </c>
      <c r="N203" s="31"/>
      <c r="P203" s="37">
        <v>59</v>
      </c>
      <c r="Q203" s="37"/>
      <c r="R203" s="39">
        <f t="shared" si="84"/>
        <v>799.99</v>
      </c>
      <c r="S203" s="39"/>
      <c r="T203" s="39">
        <f>0</f>
        <v>0</v>
      </c>
      <c r="U203" s="39"/>
      <c r="V203" s="39">
        <f t="shared" si="85"/>
        <v>19.999749999999999</v>
      </c>
      <c r="W203" s="39"/>
      <c r="X203" s="39">
        <f t="shared" si="78"/>
        <v>19.999749999999999</v>
      </c>
      <c r="Y203" s="39"/>
      <c r="Z203" s="39">
        <f t="shared" si="79"/>
        <v>799.99</v>
      </c>
      <c r="AA203" s="39"/>
      <c r="AB203" s="39">
        <f>0</f>
        <v>0</v>
      </c>
      <c r="AC203" s="39"/>
      <c r="AE203" s="45">
        <v>59</v>
      </c>
      <c r="AF203" s="45"/>
      <c r="AG203" s="47">
        <f t="shared" si="86"/>
        <v>111.6728233560879</v>
      </c>
      <c r="AH203" s="47"/>
      <c r="AI203" s="47">
        <f t="shared" si="80"/>
        <v>54.440501386090318</v>
      </c>
      <c r="AJ203" s="47"/>
      <c r="AK203" s="47">
        <f t="shared" si="87"/>
        <v>2.7918205839021972</v>
      </c>
      <c r="AL203" s="47"/>
      <c r="AM203" s="47">
        <f t="shared" si="92"/>
        <v>57.232321969992512</v>
      </c>
      <c r="AN203" s="47"/>
      <c r="AO203" s="47">
        <f t="shared" si="81"/>
        <v>57.232321969997585</v>
      </c>
      <c r="AP203" s="47"/>
      <c r="AQ203" s="47">
        <f>0</f>
        <v>0</v>
      </c>
      <c r="AR203" s="47"/>
      <c r="AT203" s="54">
        <v>59</v>
      </c>
      <c r="AU203" s="54"/>
      <c r="AV203" s="56">
        <f t="shared" si="88"/>
        <v>49.886349745937125</v>
      </c>
      <c r="AW203" s="56"/>
      <c r="AX203" s="56">
        <f t="shared" si="82"/>
        <v>24.635234442439984</v>
      </c>
      <c r="AY203" s="56"/>
      <c r="AZ203" s="56">
        <f t="shared" si="89"/>
        <v>1.2471587436484279</v>
      </c>
      <c r="BA203" s="56"/>
      <c r="BB203" s="56">
        <f t="shared" si="93"/>
        <v>25.882393186088411</v>
      </c>
      <c r="BC203" s="56"/>
      <c r="BD203" s="56">
        <f t="shared" si="83"/>
        <v>25.251115303497141</v>
      </c>
      <c r="BE203" s="56"/>
      <c r="BF203" s="56">
        <f>0</f>
        <v>0</v>
      </c>
      <c r="BG203" s="56"/>
    </row>
    <row r="204" spans="1:59" x14ac:dyDescent="0.25">
      <c r="A204" s="28">
        <v>60</v>
      </c>
      <c r="B204" s="28"/>
      <c r="C204" s="32">
        <f t="shared" si="94"/>
        <v>13.33316666666645</v>
      </c>
      <c r="D204" s="32"/>
      <c r="E204" s="32">
        <f t="shared" si="76"/>
        <v>13.333166666666667</v>
      </c>
      <c r="F204" s="32"/>
      <c r="G204" s="32">
        <f t="shared" si="95"/>
        <v>0.33332916666666124</v>
      </c>
      <c r="H204" s="32"/>
      <c r="I204" s="32">
        <f t="shared" si="90"/>
        <v>13.666495833333329</v>
      </c>
      <c r="J204" s="32"/>
      <c r="K204" s="32">
        <f t="shared" si="91"/>
        <v>-2.1671553440683056E-13</v>
      </c>
      <c r="L204" s="32"/>
      <c r="M204" s="32">
        <f>0</f>
        <v>0</v>
      </c>
      <c r="N204" s="32"/>
      <c r="P204" s="38">
        <v>60</v>
      </c>
      <c r="Q204" s="38"/>
      <c r="R204" s="40">
        <f t="shared" si="84"/>
        <v>799.99</v>
      </c>
      <c r="S204" s="40"/>
      <c r="T204" s="40">
        <f>C4</f>
        <v>799.99</v>
      </c>
      <c r="U204" s="40"/>
      <c r="V204" s="40">
        <f t="shared" si="85"/>
        <v>19.999749999999999</v>
      </c>
      <c r="W204" s="40"/>
      <c r="X204" s="40">
        <f t="shared" si="78"/>
        <v>819.98974999999996</v>
      </c>
      <c r="Y204" s="40"/>
      <c r="Z204" s="40">
        <f t="shared" si="79"/>
        <v>0</v>
      </c>
      <c r="AA204" s="40"/>
      <c r="AB204" s="40">
        <f>0</f>
        <v>0</v>
      </c>
      <c r="AC204" s="40"/>
      <c r="AE204" s="46">
        <v>60</v>
      </c>
      <c r="AF204" s="46"/>
      <c r="AG204" s="48">
        <f t="shared" si="86"/>
        <v>57.232321969997585</v>
      </c>
      <c r="AH204" s="48"/>
      <c r="AI204" s="48">
        <f t="shared" si="80"/>
        <v>57.232321969992384</v>
      </c>
      <c r="AJ204" s="48"/>
      <c r="AK204" s="48">
        <f t="shared" si="87"/>
        <v>1.4308080492499395</v>
      </c>
      <c r="AL204" s="48"/>
      <c r="AM204" s="48">
        <f t="shared" si="92"/>
        <v>58.663130019242324</v>
      </c>
      <c r="AN204" s="48"/>
      <c r="AO204" s="48">
        <f t="shared" si="81"/>
        <v>5.2011728257639334E-12</v>
      </c>
      <c r="AP204" s="48"/>
      <c r="AQ204" s="48">
        <f>0</f>
        <v>0</v>
      </c>
      <c r="AR204" s="48"/>
      <c r="AT204" s="55">
        <v>60</v>
      </c>
      <c r="AU204" s="55"/>
      <c r="AV204" s="57">
        <f t="shared" si="88"/>
        <v>25.251115303497141</v>
      </c>
      <c r="AW204" s="57"/>
      <c r="AX204" s="57">
        <f t="shared" si="82"/>
        <v>25.251115303500981</v>
      </c>
      <c r="AY204" s="57"/>
      <c r="AZ204" s="57">
        <f t="shared" si="89"/>
        <v>0.63127788258742845</v>
      </c>
      <c r="BA204" s="57"/>
      <c r="BB204" s="57">
        <f t="shared" si="93"/>
        <v>25.882393186088411</v>
      </c>
      <c r="BC204" s="57"/>
      <c r="BD204" s="57">
        <f t="shared" si="83"/>
        <v>-3.8404834867833415E-12</v>
      </c>
      <c r="BE204" s="57"/>
      <c r="BF204" s="57">
        <f>0</f>
        <v>0</v>
      </c>
      <c r="BG204" s="57"/>
    </row>
    <row r="205" spans="1:59" ht="15.75" x14ac:dyDescent="0.3">
      <c r="A205" s="34" t="s">
        <v>38</v>
      </c>
      <c r="B205" s="34"/>
      <c r="C205" s="34"/>
      <c r="D205" s="34"/>
      <c r="E205" s="34"/>
      <c r="F205" s="34"/>
      <c r="G205" s="34"/>
      <c r="H205" s="34"/>
      <c r="I205" s="33">
        <f>I204+I203+I202+I201+I200+I199+I198+I197+I196+I195+I194+I193+I192+I191+I190+I189+I188+I187+I186+I185+I184+I183+I182+I181+I180+I179+I178+I177+I176+I175+I174+I173+I172+I171+I170+I169+I168+I167+I166+I165+I164+I163+I162+I161+I160+I159+I158+I157+I156+I155+I154+I153+I152+I151+I150+I149+I148+I147+I146+I145</f>
        <v>1409.9823749999996</v>
      </c>
      <c r="J205" s="27"/>
      <c r="K205" s="5"/>
      <c r="L205" s="27"/>
      <c r="M205" s="27"/>
      <c r="N205" s="27"/>
      <c r="P205" s="42" t="s">
        <v>38</v>
      </c>
      <c r="Q205" s="42"/>
      <c r="R205" s="42"/>
      <c r="S205" s="42"/>
      <c r="T205" s="42"/>
      <c r="U205" s="42"/>
      <c r="V205" s="42"/>
      <c r="W205" s="42"/>
      <c r="X205" s="41">
        <f>X204+X203+X202+X201+X200+X199+X198+X197+X196+X195+X194+X193+X192+X191+X190+X189+X188+X187+X186+X185+X184+X183+X182+X181+X180+X179+X178+X177+X176+X175+X174+X173+X172+X171+X170+X169+X168+X167+X166+X165+X164+X163+X162+X161+X160+X159+X158+X157+X156+X155+X154+X153+X152+X151+X150+X149+X148+X147+X146+X145</f>
        <v>1979.9758749999969</v>
      </c>
      <c r="Y205" s="37"/>
      <c r="Z205" s="37"/>
      <c r="AA205" s="37"/>
      <c r="AB205" s="37"/>
      <c r="AC205" s="37"/>
      <c r="AE205" s="51" t="s">
        <v>38</v>
      </c>
      <c r="AF205" s="51"/>
      <c r="AG205" s="51"/>
      <c r="AH205" s="51"/>
      <c r="AI205" s="51"/>
      <c r="AJ205" s="51"/>
      <c r="AK205" s="51"/>
      <c r="AL205" s="51"/>
      <c r="AM205" s="49">
        <f>AM204+AM203+AM202+AM201+AM200+AM199+AM198+AM197+AM196+AM195+AM194+AM193+AM192+AM191+AM190+AM189+AM188+AM187+AM186+AM185+AM184+AM183+AM182+AM181+AM180+AM179+AM178+AM177+AM176+AM175+AM174+AM173+AM172+AM171+AM170+AM169+AM168+AM167+AM166+AM165+AM164+AM163+AM162+AM161+AM160+AM159+AM158+AM157+AM156+AM155+AM154+AM153+AM152+AM151+AM150+AM149+AM148+AM147+AM146+AM145</f>
        <v>1858.5284974556059</v>
      </c>
      <c r="AN205" s="45"/>
      <c r="AO205" s="7"/>
      <c r="AP205" s="7"/>
      <c r="AQ205" s="47"/>
      <c r="AR205" s="47"/>
      <c r="AT205" s="59" t="s">
        <v>38</v>
      </c>
      <c r="AU205" s="59"/>
      <c r="AV205" s="59"/>
      <c r="AW205" s="59"/>
      <c r="AX205" s="59"/>
      <c r="AY205" s="59"/>
      <c r="AZ205" s="59"/>
      <c r="BA205" s="59"/>
      <c r="BB205" s="58">
        <f>BB204+BB203+BB202+BB201+BB200+BB199+BB198+BB197+BB196+BB195+BB194+BB193+BB192+BB191+BB190+BB189+BB188+BB187+BB186+BB185+BB184+BB183+BB182+BB181+BB180+BB179+BB178+BB177+BB176+BB175+BB174+BB173+BB172+BB171+BB170+BB169+BB168+BB167+BB166+BB165+BB164+BB163+BB162+BB161+BB160+BB159+BB158+BB157+BB156+BB155+BB154+BB153+BB152+BB151+BB150+BB149+BB148+BB147+BB146+BB145</f>
        <v>1552.9435911653038</v>
      </c>
      <c r="BC205" s="54"/>
      <c r="BD205" s="8"/>
      <c r="BE205" s="10"/>
      <c r="BF205" s="10"/>
      <c r="BG205" s="10"/>
    </row>
    <row r="206" spans="1:59" x14ac:dyDescent="0.25">
      <c r="A206" s="3"/>
      <c r="B206" s="3"/>
      <c r="C206" s="3"/>
      <c r="D206" s="3"/>
      <c r="E206" s="3"/>
      <c r="F206" s="3"/>
      <c r="G206" s="3"/>
      <c r="H206" s="3"/>
      <c r="I206" s="3"/>
      <c r="J206" s="3"/>
      <c r="K206" s="3"/>
      <c r="L206" s="3"/>
      <c r="M206" s="3"/>
      <c r="N206" s="3"/>
      <c r="P206" s="3"/>
      <c r="Q206" s="3"/>
      <c r="R206" s="3"/>
      <c r="S206" s="3"/>
      <c r="T206" s="3"/>
      <c r="U206" s="3"/>
      <c r="V206" s="3"/>
      <c r="W206" s="3"/>
      <c r="X206" s="3"/>
      <c r="Y206" s="3"/>
      <c r="Z206" s="3"/>
      <c r="AA206" s="3"/>
      <c r="AB206" s="3"/>
      <c r="AC206" s="3"/>
      <c r="AE206" s="3"/>
      <c r="AF206" s="3"/>
      <c r="AG206" s="3"/>
      <c r="AH206" s="3"/>
      <c r="AI206" s="3"/>
      <c r="AJ206" s="3"/>
      <c r="AK206" s="3"/>
      <c r="AL206" s="3"/>
      <c r="AM206" s="3"/>
      <c r="AN206" s="3"/>
      <c r="AO206" s="3"/>
      <c r="AP206" s="3"/>
      <c r="AQ206" s="72"/>
      <c r="AR206" s="72"/>
      <c r="AT206" s="3"/>
      <c r="AU206" s="3"/>
      <c r="AV206" s="3"/>
      <c r="AW206" s="3"/>
      <c r="AX206" s="3"/>
      <c r="AY206" s="3"/>
      <c r="AZ206" s="3"/>
      <c r="BA206" s="3"/>
      <c r="BB206" s="3"/>
      <c r="BC206" s="3"/>
      <c r="BD206" s="3"/>
      <c r="BE206" s="3"/>
      <c r="BF206" s="3"/>
      <c r="BG206" s="3"/>
    </row>
    <row r="207" spans="1:59" x14ac:dyDescent="0.25">
      <c r="A207" s="27" t="s">
        <v>48</v>
      </c>
      <c r="B207" s="27"/>
      <c r="C207" s="27"/>
      <c r="D207" s="27"/>
      <c r="E207" s="27"/>
      <c r="F207" s="27"/>
      <c r="G207" s="27"/>
      <c r="H207" s="27"/>
      <c r="I207" s="27"/>
      <c r="J207" s="27"/>
      <c r="K207" s="27"/>
      <c r="L207" s="27"/>
      <c r="M207" s="27"/>
      <c r="N207" s="27"/>
      <c r="P207" s="37" t="s">
        <v>48</v>
      </c>
      <c r="Q207" s="37"/>
      <c r="R207" s="37"/>
      <c r="S207" s="37"/>
      <c r="T207" s="37"/>
      <c r="U207" s="37"/>
      <c r="V207" s="37"/>
      <c r="W207" s="37"/>
      <c r="X207" s="37"/>
      <c r="Y207" s="37"/>
      <c r="Z207" s="37"/>
      <c r="AA207" s="37"/>
      <c r="AB207" s="37"/>
      <c r="AC207" s="37"/>
      <c r="AE207" s="45" t="s">
        <v>48</v>
      </c>
      <c r="AF207" s="45"/>
      <c r="AG207" s="45"/>
      <c r="AH207" s="45"/>
      <c r="AI207" s="45"/>
      <c r="AJ207" s="45"/>
      <c r="AK207" s="45"/>
      <c r="AL207" s="45"/>
      <c r="AM207" s="45"/>
      <c r="AN207" s="45"/>
      <c r="AO207" s="45"/>
      <c r="AP207" s="45"/>
      <c r="AQ207" s="47"/>
      <c r="AR207" s="47"/>
      <c r="AT207" s="54" t="s">
        <v>48</v>
      </c>
      <c r="AU207" s="54"/>
      <c r="AV207" s="54"/>
      <c r="AW207" s="54"/>
      <c r="AX207" s="54"/>
      <c r="AY207" s="54"/>
      <c r="AZ207" s="54"/>
      <c r="BA207" s="54"/>
      <c r="BB207" s="54"/>
      <c r="BC207" s="54"/>
      <c r="BD207" s="54"/>
      <c r="BE207" s="54"/>
      <c r="BF207" s="54"/>
      <c r="BG207" s="54"/>
    </row>
    <row r="208" spans="1:59" x14ac:dyDescent="0.25">
      <c r="A208" s="28" t="s">
        <v>29</v>
      </c>
      <c r="B208" s="28"/>
      <c r="C208" s="28" t="s">
        <v>30</v>
      </c>
      <c r="D208" s="28"/>
      <c r="E208" s="28" t="s">
        <v>31</v>
      </c>
      <c r="F208" s="28"/>
      <c r="G208" s="28" t="s">
        <v>32</v>
      </c>
      <c r="H208" s="28"/>
      <c r="I208" s="28" t="s">
        <v>33</v>
      </c>
      <c r="J208" s="28"/>
      <c r="K208" s="28" t="s">
        <v>34</v>
      </c>
      <c r="L208" s="28"/>
      <c r="M208" s="28" t="s">
        <v>58</v>
      </c>
      <c r="N208" s="28"/>
      <c r="P208" s="38" t="s">
        <v>29</v>
      </c>
      <c r="Q208" s="38"/>
      <c r="R208" s="38" t="s">
        <v>30</v>
      </c>
      <c r="S208" s="38"/>
      <c r="T208" s="38" t="s">
        <v>31</v>
      </c>
      <c r="U208" s="38"/>
      <c r="V208" s="38" t="s">
        <v>32</v>
      </c>
      <c r="W208" s="38"/>
      <c r="X208" s="38" t="s">
        <v>33</v>
      </c>
      <c r="Y208" s="38"/>
      <c r="Z208" s="38" t="s">
        <v>34</v>
      </c>
      <c r="AA208" s="38"/>
      <c r="AB208" s="40" t="s">
        <v>58</v>
      </c>
      <c r="AC208" s="40"/>
      <c r="AE208" s="46" t="s">
        <v>29</v>
      </c>
      <c r="AF208" s="46"/>
      <c r="AG208" s="46" t="s">
        <v>30</v>
      </c>
      <c r="AH208" s="46"/>
      <c r="AI208" s="46" t="s">
        <v>31</v>
      </c>
      <c r="AJ208" s="46"/>
      <c r="AK208" s="46" t="s">
        <v>32</v>
      </c>
      <c r="AL208" s="46"/>
      <c r="AM208" s="46" t="s">
        <v>33</v>
      </c>
      <c r="AN208" s="46"/>
      <c r="AO208" s="46" t="s">
        <v>34</v>
      </c>
      <c r="AP208" s="46"/>
      <c r="AQ208" s="48" t="s">
        <v>58</v>
      </c>
      <c r="AR208" s="48"/>
      <c r="AT208" s="55" t="s">
        <v>29</v>
      </c>
      <c r="AU208" s="55"/>
      <c r="AV208" s="55" t="s">
        <v>30</v>
      </c>
      <c r="AW208" s="55"/>
      <c r="AX208" s="55" t="s">
        <v>31</v>
      </c>
      <c r="AY208" s="55"/>
      <c r="AZ208" s="55" t="s">
        <v>32</v>
      </c>
      <c r="BA208" s="55"/>
      <c r="BB208" s="55" t="s">
        <v>33</v>
      </c>
      <c r="BC208" s="55"/>
      <c r="BD208" s="55" t="s">
        <v>34</v>
      </c>
      <c r="BE208" s="55"/>
      <c r="BF208" s="55" t="s">
        <v>58</v>
      </c>
      <c r="BG208" s="55"/>
    </row>
    <row r="209" spans="1:59" x14ac:dyDescent="0.25">
      <c r="A209" s="27">
        <v>1</v>
      </c>
      <c r="B209" s="27"/>
      <c r="C209" s="31">
        <f>C4-M209</f>
        <v>799.99</v>
      </c>
      <c r="D209" s="31"/>
      <c r="E209" s="31">
        <f>$C$4/72</f>
        <v>11.110972222222223</v>
      </c>
      <c r="F209" s="31"/>
      <c r="G209" s="31">
        <f>C209*$E$4</f>
        <v>19.999749999999999</v>
      </c>
      <c r="H209" s="31"/>
      <c r="I209" s="31">
        <f>E209+G209</f>
        <v>31.110722222222222</v>
      </c>
      <c r="J209" s="31"/>
      <c r="K209" s="31">
        <f>C209-E209</f>
        <v>788.87902777777776</v>
      </c>
      <c r="L209" s="31"/>
      <c r="M209" s="31">
        <f>0</f>
        <v>0</v>
      </c>
      <c r="N209" s="31"/>
      <c r="P209" s="37">
        <v>1</v>
      </c>
      <c r="Q209" s="37"/>
      <c r="R209" s="39">
        <f>C4-AB209</f>
        <v>799.99</v>
      </c>
      <c r="S209" s="39"/>
      <c r="T209" s="39">
        <f>0</f>
        <v>0</v>
      </c>
      <c r="U209" s="39"/>
      <c r="V209" s="39">
        <f>R209*$E$4</f>
        <v>19.999749999999999</v>
      </c>
      <c r="W209" s="39"/>
      <c r="X209" s="39">
        <f>T209+V209</f>
        <v>19.999749999999999</v>
      </c>
      <c r="Y209" s="39"/>
      <c r="Z209" s="39">
        <f>R209-T209</f>
        <v>799.99</v>
      </c>
      <c r="AA209" s="39"/>
      <c r="AB209" s="39">
        <f>0</f>
        <v>0</v>
      </c>
      <c r="AC209" s="39"/>
      <c r="AE209" s="45">
        <v>1</v>
      </c>
      <c r="AF209" s="45"/>
      <c r="AG209" s="47">
        <f>C4-AQ209</f>
        <v>799.99</v>
      </c>
      <c r="AH209" s="47"/>
      <c r="AI209" s="47">
        <f>AM209-AK209</f>
        <v>-8.6110034722222206</v>
      </c>
      <c r="AJ209" s="47"/>
      <c r="AK209" s="47">
        <f>AG209*$E$4</f>
        <v>19.999749999999999</v>
      </c>
      <c r="AL209" s="47"/>
      <c r="AM209" s="47">
        <f t="shared" ref="AM209:AM240" si="96">($AG$209/72)*((1+$E$4)^AE209)</f>
        <v>11.388746527777778</v>
      </c>
      <c r="AN209" s="47"/>
      <c r="AO209" s="47">
        <f>AG209-AI209</f>
        <v>808.60100347222226</v>
      </c>
      <c r="AP209" s="47"/>
      <c r="AQ209" s="47">
        <f>0</f>
        <v>0</v>
      </c>
      <c r="AR209" s="47"/>
      <c r="AT209" s="54">
        <v>1</v>
      </c>
      <c r="AU209" s="54"/>
      <c r="AV209" s="56">
        <f>C4-BF209</f>
        <v>799.99</v>
      </c>
      <c r="AW209" s="56"/>
      <c r="AX209" s="56">
        <f>BB209-AZ209</f>
        <v>4.0672813518012667</v>
      </c>
      <c r="AY209" s="56"/>
      <c r="AZ209" s="56">
        <f>AV209*$E$4</f>
        <v>19.999749999999999</v>
      </c>
      <c r="BA209" s="56"/>
      <c r="BB209" s="56">
        <f t="shared" ref="BB209:BB240" si="97">$AV$209*($E$4/(1-((1+$E$4)^(-72))))</f>
        <v>24.067031351801266</v>
      </c>
      <c r="BC209" s="56"/>
      <c r="BD209" s="56">
        <f>AV209-AX209</f>
        <v>795.92271864819872</v>
      </c>
      <c r="BE209" s="56"/>
      <c r="BF209" s="56">
        <f>0</f>
        <v>0</v>
      </c>
      <c r="BG209" s="56"/>
    </row>
    <row r="210" spans="1:59" x14ac:dyDescent="0.25">
      <c r="A210" s="28">
        <v>2</v>
      </c>
      <c r="B210" s="28"/>
      <c r="C210" s="32">
        <f>K209-M210</f>
        <v>788.87902777777776</v>
      </c>
      <c r="D210" s="32"/>
      <c r="E210" s="32">
        <f t="shared" ref="E210:E273" si="98">$C$4/72</f>
        <v>11.110972222222223</v>
      </c>
      <c r="F210" s="32"/>
      <c r="G210" s="32">
        <f>C210*$E$4</f>
        <v>19.721975694444442</v>
      </c>
      <c r="H210" s="32"/>
      <c r="I210" s="32">
        <f t="shared" ref="I210:I273" si="99">E210+G210</f>
        <v>30.832947916666665</v>
      </c>
      <c r="J210" s="32"/>
      <c r="K210" s="32">
        <f t="shared" ref="K210:K273" si="100">C210-E210</f>
        <v>777.76805555555552</v>
      </c>
      <c r="L210" s="32"/>
      <c r="M210" s="32">
        <f>0</f>
        <v>0</v>
      </c>
      <c r="N210" s="32"/>
      <c r="P210" s="38">
        <v>2</v>
      </c>
      <c r="Q210" s="38"/>
      <c r="R210" s="40">
        <f>Z209-AB210</f>
        <v>799.99</v>
      </c>
      <c r="S210" s="40"/>
      <c r="T210" s="40">
        <f>0</f>
        <v>0</v>
      </c>
      <c r="U210" s="40"/>
      <c r="V210" s="40">
        <f>R210*$E$4</f>
        <v>19.999749999999999</v>
      </c>
      <c r="W210" s="40"/>
      <c r="X210" s="40">
        <f t="shared" ref="X210:X273" si="101">T210+V210</f>
        <v>19.999749999999999</v>
      </c>
      <c r="Y210" s="40"/>
      <c r="Z210" s="40">
        <f t="shared" ref="Z210:Z273" si="102">R210-T210</f>
        <v>799.99</v>
      </c>
      <c r="AA210" s="40"/>
      <c r="AB210" s="40">
        <f>0</f>
        <v>0</v>
      </c>
      <c r="AC210" s="40"/>
      <c r="AE210" s="46">
        <v>2</v>
      </c>
      <c r="AF210" s="46"/>
      <c r="AG210" s="48">
        <f>AO209-AQ210</f>
        <v>808.60100347222226</v>
      </c>
      <c r="AH210" s="48"/>
      <c r="AI210" s="48">
        <f t="shared" ref="AI210:AI273" si="103">AM210-AK210</f>
        <v>-8.5415598958333305</v>
      </c>
      <c r="AJ210" s="48"/>
      <c r="AK210" s="48">
        <f>AG210*$E$4</f>
        <v>20.215025086805554</v>
      </c>
      <c r="AL210" s="48"/>
      <c r="AM210" s="48">
        <f t="shared" si="96"/>
        <v>11.673465190972223</v>
      </c>
      <c r="AN210" s="48"/>
      <c r="AO210" s="48">
        <f t="shared" ref="AO210:AO273" si="104">AG210-AI210</f>
        <v>817.14256336805556</v>
      </c>
      <c r="AP210" s="48"/>
      <c r="AQ210" s="48">
        <f>0</f>
        <v>0</v>
      </c>
      <c r="AR210" s="48"/>
      <c r="AT210" s="55">
        <v>2</v>
      </c>
      <c r="AU210" s="55"/>
      <c r="AV210" s="57">
        <f>BD209-BF210</f>
        <v>795.92271864819872</v>
      </c>
      <c r="AW210" s="57"/>
      <c r="AX210" s="57">
        <f t="shared" ref="AX210:AX273" si="105">BB210-AZ210</f>
        <v>4.1689633855962995</v>
      </c>
      <c r="AY210" s="57"/>
      <c r="AZ210" s="57">
        <f>AV210*$E$4</f>
        <v>19.898067966204966</v>
      </c>
      <c r="BA210" s="57"/>
      <c r="BB210" s="57">
        <f t="shared" si="97"/>
        <v>24.067031351801266</v>
      </c>
      <c r="BC210" s="57"/>
      <c r="BD210" s="57">
        <f t="shared" ref="BD210:BD273" si="106">AV210-AX210</f>
        <v>791.75375526260245</v>
      </c>
      <c r="BE210" s="57"/>
      <c r="BF210" s="57">
        <f>0</f>
        <v>0</v>
      </c>
      <c r="BG210" s="57"/>
    </row>
    <row r="211" spans="1:59" x14ac:dyDescent="0.25">
      <c r="A211" s="27">
        <v>3</v>
      </c>
      <c r="B211" s="27"/>
      <c r="C211" s="31">
        <f t="shared" ref="C211:C274" si="107">K210-M211</f>
        <v>777.76805555555552</v>
      </c>
      <c r="D211" s="31"/>
      <c r="E211" s="31">
        <f t="shared" si="98"/>
        <v>11.110972222222223</v>
      </c>
      <c r="F211" s="31"/>
      <c r="G211" s="31">
        <f t="shared" ref="G211:G274" si="108">C211*$E$4</f>
        <v>19.444201388888885</v>
      </c>
      <c r="H211" s="31"/>
      <c r="I211" s="31">
        <f t="shared" si="99"/>
        <v>30.555173611111108</v>
      </c>
      <c r="J211" s="31"/>
      <c r="K211" s="31">
        <f t="shared" si="100"/>
        <v>766.65708333333328</v>
      </c>
      <c r="L211" s="31"/>
      <c r="M211" s="31">
        <f>0</f>
        <v>0</v>
      </c>
      <c r="N211" s="31"/>
      <c r="P211" s="37">
        <v>3</v>
      </c>
      <c r="Q211" s="37"/>
      <c r="R211" s="39">
        <f t="shared" ref="R211:R274" si="109">Z210-AB211</f>
        <v>799.99</v>
      </c>
      <c r="S211" s="39"/>
      <c r="T211" s="39">
        <f>0</f>
        <v>0</v>
      </c>
      <c r="U211" s="39"/>
      <c r="V211" s="39">
        <f t="shared" ref="V211:V274" si="110">R211*$E$4</f>
        <v>19.999749999999999</v>
      </c>
      <c r="W211" s="39"/>
      <c r="X211" s="39">
        <f t="shared" si="101"/>
        <v>19.999749999999999</v>
      </c>
      <c r="Y211" s="39"/>
      <c r="Z211" s="39">
        <f t="shared" si="102"/>
        <v>799.99</v>
      </c>
      <c r="AA211" s="39"/>
      <c r="AB211" s="39">
        <f>0</f>
        <v>0</v>
      </c>
      <c r="AC211" s="39"/>
      <c r="AE211" s="45">
        <v>3</v>
      </c>
      <c r="AF211" s="45"/>
      <c r="AG211" s="47">
        <f t="shared" ref="AG211:AG274" si="111">AO210-AQ211</f>
        <v>817.14256336805556</v>
      </c>
      <c r="AH211" s="47"/>
      <c r="AI211" s="47">
        <f t="shared" si="103"/>
        <v>-8.46326226345486</v>
      </c>
      <c r="AJ211" s="47"/>
      <c r="AK211" s="47">
        <f t="shared" ref="AK211:AK274" si="112">AG211*$E$4</f>
        <v>20.428564084201387</v>
      </c>
      <c r="AL211" s="47"/>
      <c r="AM211" s="47">
        <f t="shared" si="96"/>
        <v>11.965301820746527</v>
      </c>
      <c r="AN211" s="47"/>
      <c r="AO211" s="47">
        <f t="shared" si="104"/>
        <v>825.60582563151047</v>
      </c>
      <c r="AP211" s="47"/>
      <c r="AQ211" s="47">
        <f>0</f>
        <v>0</v>
      </c>
      <c r="AR211" s="47"/>
      <c r="AT211" s="54">
        <v>3</v>
      </c>
      <c r="AU211" s="54"/>
      <c r="AV211" s="56">
        <f t="shared" ref="AV211:AV274" si="113">BD210-BF211</f>
        <v>791.75375526260245</v>
      </c>
      <c r="AW211" s="56"/>
      <c r="AX211" s="56">
        <f t="shared" si="105"/>
        <v>4.2731874702362056</v>
      </c>
      <c r="AY211" s="56"/>
      <c r="AZ211" s="56">
        <f t="shared" ref="AZ211:AZ274" si="114">AV211*$E$4</f>
        <v>19.79384388156506</v>
      </c>
      <c r="BA211" s="56"/>
      <c r="BB211" s="56">
        <f t="shared" si="97"/>
        <v>24.067031351801266</v>
      </c>
      <c r="BC211" s="56"/>
      <c r="BD211" s="56">
        <f t="shared" si="106"/>
        <v>787.48056779236629</v>
      </c>
      <c r="BE211" s="56"/>
      <c r="BF211" s="56">
        <f>0</f>
        <v>0</v>
      </c>
      <c r="BG211" s="56"/>
    </row>
    <row r="212" spans="1:59" x14ac:dyDescent="0.25">
      <c r="A212" s="28">
        <v>4</v>
      </c>
      <c r="B212" s="28"/>
      <c r="C212" s="32">
        <f t="shared" si="107"/>
        <v>766.65708333333328</v>
      </c>
      <c r="D212" s="32"/>
      <c r="E212" s="32">
        <f t="shared" si="98"/>
        <v>11.110972222222223</v>
      </c>
      <c r="F212" s="32"/>
      <c r="G212" s="32">
        <f t="shared" si="108"/>
        <v>19.166427083333332</v>
      </c>
      <c r="H212" s="32"/>
      <c r="I212" s="32">
        <f t="shared" si="99"/>
        <v>30.277399305555555</v>
      </c>
      <c r="J212" s="32"/>
      <c r="K212" s="32">
        <f t="shared" si="100"/>
        <v>755.54611111111103</v>
      </c>
      <c r="L212" s="32"/>
      <c r="M212" s="32">
        <f>0</f>
        <v>0</v>
      </c>
      <c r="N212" s="32"/>
      <c r="P212" s="38">
        <v>4</v>
      </c>
      <c r="Q212" s="38"/>
      <c r="R212" s="40">
        <f t="shared" si="109"/>
        <v>799.99</v>
      </c>
      <c r="S212" s="40"/>
      <c r="T212" s="40">
        <f>0</f>
        <v>0</v>
      </c>
      <c r="U212" s="40"/>
      <c r="V212" s="40">
        <f t="shared" si="110"/>
        <v>19.999749999999999</v>
      </c>
      <c r="W212" s="40"/>
      <c r="X212" s="40">
        <f t="shared" si="101"/>
        <v>19.999749999999999</v>
      </c>
      <c r="Y212" s="40"/>
      <c r="Z212" s="40">
        <f t="shared" si="102"/>
        <v>799.99</v>
      </c>
      <c r="AA212" s="40"/>
      <c r="AB212" s="40">
        <f>0</f>
        <v>0</v>
      </c>
      <c r="AC212" s="40"/>
      <c r="AE212" s="46">
        <v>4</v>
      </c>
      <c r="AF212" s="46"/>
      <c r="AG212" s="48">
        <f t="shared" si="111"/>
        <v>825.60582563151047</v>
      </c>
      <c r="AH212" s="48"/>
      <c r="AI212" s="48">
        <f t="shared" si="103"/>
        <v>-8.3757112745225708</v>
      </c>
      <c r="AJ212" s="48"/>
      <c r="AK212" s="48">
        <f t="shared" si="112"/>
        <v>20.640145640787761</v>
      </c>
      <c r="AL212" s="48"/>
      <c r="AM212" s="48">
        <f t="shared" si="96"/>
        <v>12.26443436626519</v>
      </c>
      <c r="AN212" s="48"/>
      <c r="AO212" s="48">
        <f t="shared" si="104"/>
        <v>833.98153690603306</v>
      </c>
      <c r="AP212" s="48"/>
      <c r="AQ212" s="48">
        <f>0</f>
        <v>0</v>
      </c>
      <c r="AR212" s="48"/>
      <c r="AT212" s="55">
        <v>4</v>
      </c>
      <c r="AU212" s="55"/>
      <c r="AV212" s="57">
        <f t="shared" si="113"/>
        <v>787.48056779236629</v>
      </c>
      <c r="AW212" s="57"/>
      <c r="AX212" s="57">
        <f t="shared" si="105"/>
        <v>4.3800171569921105</v>
      </c>
      <c r="AY212" s="57"/>
      <c r="AZ212" s="57">
        <f t="shared" si="114"/>
        <v>19.687014194809155</v>
      </c>
      <c r="BA212" s="57"/>
      <c r="BB212" s="57">
        <f t="shared" si="97"/>
        <v>24.067031351801266</v>
      </c>
      <c r="BC212" s="57"/>
      <c r="BD212" s="57">
        <f t="shared" si="106"/>
        <v>783.10055063537413</v>
      </c>
      <c r="BE212" s="57"/>
      <c r="BF212" s="57">
        <f>0</f>
        <v>0</v>
      </c>
      <c r="BG212" s="57"/>
    </row>
    <row r="213" spans="1:59" x14ac:dyDescent="0.25">
      <c r="A213" s="27">
        <v>5</v>
      </c>
      <c r="B213" s="27"/>
      <c r="C213" s="31">
        <f t="shared" si="107"/>
        <v>755.54611111111103</v>
      </c>
      <c r="D213" s="31"/>
      <c r="E213" s="31">
        <f t="shared" si="98"/>
        <v>11.110972222222223</v>
      </c>
      <c r="F213" s="31"/>
      <c r="G213" s="31">
        <f t="shared" si="108"/>
        <v>18.888652777777775</v>
      </c>
      <c r="H213" s="31"/>
      <c r="I213" s="31">
        <f t="shared" si="99"/>
        <v>29.999624999999998</v>
      </c>
      <c r="J213" s="31"/>
      <c r="K213" s="31">
        <f t="shared" si="100"/>
        <v>744.43513888888879</v>
      </c>
      <c r="L213" s="31"/>
      <c r="M213" s="31">
        <f>0</f>
        <v>0</v>
      </c>
      <c r="N213" s="31"/>
      <c r="P213" s="37">
        <v>5</v>
      </c>
      <c r="Q213" s="37"/>
      <c r="R213" s="39">
        <f t="shared" si="109"/>
        <v>799.99</v>
      </c>
      <c r="S213" s="39"/>
      <c r="T213" s="39">
        <f>0</f>
        <v>0</v>
      </c>
      <c r="U213" s="39"/>
      <c r="V213" s="39">
        <f t="shared" si="110"/>
        <v>19.999749999999999</v>
      </c>
      <c r="W213" s="39"/>
      <c r="X213" s="39">
        <f t="shared" si="101"/>
        <v>19.999749999999999</v>
      </c>
      <c r="Y213" s="39"/>
      <c r="Z213" s="39">
        <f t="shared" si="102"/>
        <v>799.99</v>
      </c>
      <c r="AA213" s="39"/>
      <c r="AB213" s="39">
        <f>0</f>
        <v>0</v>
      </c>
      <c r="AC213" s="39"/>
      <c r="AE213" s="45">
        <v>5</v>
      </c>
      <c r="AF213" s="45"/>
      <c r="AG213" s="47">
        <f t="shared" si="111"/>
        <v>833.98153690603306</v>
      </c>
      <c r="AH213" s="47"/>
      <c r="AI213" s="47">
        <f t="shared" si="103"/>
        <v>-8.2784931972290057</v>
      </c>
      <c r="AJ213" s="47"/>
      <c r="AK213" s="47">
        <f t="shared" si="112"/>
        <v>20.849538422650824</v>
      </c>
      <c r="AL213" s="47"/>
      <c r="AM213" s="47">
        <f t="shared" si="96"/>
        <v>12.571045225421818</v>
      </c>
      <c r="AN213" s="47"/>
      <c r="AO213" s="47">
        <f t="shared" si="104"/>
        <v>842.26003010326201</v>
      </c>
      <c r="AP213" s="47"/>
      <c r="AQ213" s="47">
        <f>0</f>
        <v>0</v>
      </c>
      <c r="AR213" s="47"/>
      <c r="AT213" s="54">
        <v>5</v>
      </c>
      <c r="AU213" s="54"/>
      <c r="AV213" s="56">
        <f t="shared" si="113"/>
        <v>783.10055063537413</v>
      </c>
      <c r="AW213" s="56"/>
      <c r="AX213" s="56">
        <f t="shared" si="105"/>
        <v>4.4895175859169143</v>
      </c>
      <c r="AY213" s="56"/>
      <c r="AZ213" s="56">
        <f t="shared" si="114"/>
        <v>19.577513765884351</v>
      </c>
      <c r="BA213" s="56"/>
      <c r="BB213" s="56">
        <f t="shared" si="97"/>
        <v>24.067031351801266</v>
      </c>
      <c r="BC213" s="56"/>
      <c r="BD213" s="56">
        <f t="shared" si="106"/>
        <v>778.61103304945721</v>
      </c>
      <c r="BE213" s="56"/>
      <c r="BF213" s="56">
        <f>0</f>
        <v>0</v>
      </c>
      <c r="BG213" s="56"/>
    </row>
    <row r="214" spans="1:59" x14ac:dyDescent="0.25">
      <c r="A214" s="28">
        <v>6</v>
      </c>
      <c r="B214" s="28"/>
      <c r="C214" s="32">
        <f t="shared" si="107"/>
        <v>744.43513888888879</v>
      </c>
      <c r="D214" s="32"/>
      <c r="E214" s="32">
        <f t="shared" si="98"/>
        <v>11.110972222222223</v>
      </c>
      <c r="F214" s="32"/>
      <c r="G214" s="32">
        <f t="shared" si="108"/>
        <v>18.610878472222218</v>
      </c>
      <c r="H214" s="32"/>
      <c r="I214" s="32">
        <f t="shared" si="99"/>
        <v>29.721850694444441</v>
      </c>
      <c r="J214" s="32"/>
      <c r="K214" s="32">
        <f t="shared" si="100"/>
        <v>733.32416666666654</v>
      </c>
      <c r="L214" s="32"/>
      <c r="M214" s="32">
        <f>0</f>
        <v>0</v>
      </c>
      <c r="N214" s="32"/>
      <c r="P214" s="38">
        <v>6</v>
      </c>
      <c r="Q214" s="38"/>
      <c r="R214" s="40">
        <f t="shared" si="109"/>
        <v>799.99</v>
      </c>
      <c r="S214" s="40"/>
      <c r="T214" s="40">
        <f>0</f>
        <v>0</v>
      </c>
      <c r="U214" s="40"/>
      <c r="V214" s="40">
        <f t="shared" si="110"/>
        <v>19.999749999999999</v>
      </c>
      <c r="W214" s="40"/>
      <c r="X214" s="40">
        <f t="shared" si="101"/>
        <v>19.999749999999999</v>
      </c>
      <c r="Y214" s="40"/>
      <c r="Z214" s="40">
        <f t="shared" si="102"/>
        <v>799.99</v>
      </c>
      <c r="AA214" s="40"/>
      <c r="AB214" s="40">
        <f>0</f>
        <v>0</v>
      </c>
      <c r="AC214" s="40"/>
      <c r="AE214" s="46">
        <v>6</v>
      </c>
      <c r="AF214" s="46"/>
      <c r="AG214" s="48">
        <f t="shared" si="111"/>
        <v>842.26003010326201</v>
      </c>
      <c r="AH214" s="48"/>
      <c r="AI214" s="48">
        <f t="shared" si="103"/>
        <v>-8.1711793965241863</v>
      </c>
      <c r="AJ214" s="48"/>
      <c r="AK214" s="48">
        <f t="shared" si="112"/>
        <v>21.056500752581549</v>
      </c>
      <c r="AL214" s="48"/>
      <c r="AM214" s="48">
        <f t="shared" si="96"/>
        <v>12.885321356057363</v>
      </c>
      <c r="AN214" s="48"/>
      <c r="AO214" s="48">
        <f t="shared" si="104"/>
        <v>850.43120949978618</v>
      </c>
      <c r="AP214" s="48"/>
      <c r="AQ214" s="48">
        <f>0</f>
        <v>0</v>
      </c>
      <c r="AR214" s="48"/>
      <c r="AT214" s="55">
        <v>6</v>
      </c>
      <c r="AU214" s="55"/>
      <c r="AV214" s="57">
        <f t="shared" si="113"/>
        <v>778.61103304945721</v>
      </c>
      <c r="AW214" s="57"/>
      <c r="AX214" s="57">
        <f t="shared" si="105"/>
        <v>4.6017555255648368</v>
      </c>
      <c r="AY214" s="57"/>
      <c r="AZ214" s="57">
        <f t="shared" si="114"/>
        <v>19.465275826236429</v>
      </c>
      <c r="BA214" s="57"/>
      <c r="BB214" s="57">
        <f t="shared" si="97"/>
        <v>24.067031351801266</v>
      </c>
      <c r="BC214" s="57"/>
      <c r="BD214" s="57">
        <f t="shared" si="106"/>
        <v>774.00927752389237</v>
      </c>
      <c r="BE214" s="57"/>
      <c r="BF214" s="57">
        <f>0</f>
        <v>0</v>
      </c>
      <c r="BG214" s="57"/>
    </row>
    <row r="215" spans="1:59" x14ac:dyDescent="0.25">
      <c r="A215" s="27">
        <v>7</v>
      </c>
      <c r="B215" s="27"/>
      <c r="C215" s="31">
        <f t="shared" si="107"/>
        <v>733.32416666666654</v>
      </c>
      <c r="D215" s="31"/>
      <c r="E215" s="31">
        <f t="shared" si="98"/>
        <v>11.110972222222223</v>
      </c>
      <c r="F215" s="31"/>
      <c r="G215" s="31">
        <f t="shared" si="108"/>
        <v>18.333104166666661</v>
      </c>
      <c r="H215" s="31"/>
      <c r="I215" s="31">
        <f t="shared" si="99"/>
        <v>29.444076388888885</v>
      </c>
      <c r="J215" s="31"/>
      <c r="K215" s="31">
        <f t="shared" si="100"/>
        <v>722.2131944444443</v>
      </c>
      <c r="L215" s="31"/>
      <c r="M215" s="31">
        <f>0</f>
        <v>0</v>
      </c>
      <c r="N215" s="31"/>
      <c r="P215" s="37">
        <v>7</v>
      </c>
      <c r="Q215" s="37"/>
      <c r="R215" s="39">
        <f t="shared" si="109"/>
        <v>799.99</v>
      </c>
      <c r="S215" s="39"/>
      <c r="T215" s="39">
        <f>0</f>
        <v>0</v>
      </c>
      <c r="U215" s="39"/>
      <c r="V215" s="39">
        <f t="shared" si="110"/>
        <v>19.999749999999999</v>
      </c>
      <c r="W215" s="39"/>
      <c r="X215" s="39">
        <f t="shared" si="101"/>
        <v>19.999749999999999</v>
      </c>
      <c r="Y215" s="39"/>
      <c r="Z215" s="39">
        <f t="shared" si="102"/>
        <v>799.99</v>
      </c>
      <c r="AA215" s="39"/>
      <c r="AB215" s="39">
        <f>0</f>
        <v>0</v>
      </c>
      <c r="AC215" s="39"/>
      <c r="AE215" s="45">
        <v>7</v>
      </c>
      <c r="AF215" s="45"/>
      <c r="AG215" s="47">
        <f t="shared" si="111"/>
        <v>850.43120949978618</v>
      </c>
      <c r="AH215" s="47"/>
      <c r="AI215" s="47">
        <f t="shared" si="103"/>
        <v>-8.0533258475358558</v>
      </c>
      <c r="AJ215" s="47"/>
      <c r="AK215" s="47">
        <f t="shared" si="112"/>
        <v>21.260780237494654</v>
      </c>
      <c r="AL215" s="47"/>
      <c r="AM215" s="47">
        <f t="shared" si="96"/>
        <v>13.207454389958798</v>
      </c>
      <c r="AN215" s="47"/>
      <c r="AO215" s="47">
        <f t="shared" si="104"/>
        <v>858.48453534732198</v>
      </c>
      <c r="AP215" s="47"/>
      <c r="AQ215" s="47">
        <f>0</f>
        <v>0</v>
      </c>
      <c r="AR215" s="47"/>
      <c r="AT215" s="54">
        <v>7</v>
      </c>
      <c r="AU215" s="54"/>
      <c r="AV215" s="56">
        <f t="shared" si="113"/>
        <v>774.00927752389237</v>
      </c>
      <c r="AW215" s="56"/>
      <c r="AX215" s="56">
        <f t="shared" si="105"/>
        <v>4.7167994137039564</v>
      </c>
      <c r="AY215" s="56"/>
      <c r="AZ215" s="56">
        <f t="shared" si="114"/>
        <v>19.350231938097309</v>
      </c>
      <c r="BA215" s="56"/>
      <c r="BB215" s="56">
        <f t="shared" si="97"/>
        <v>24.067031351801266</v>
      </c>
      <c r="BC215" s="56"/>
      <c r="BD215" s="56">
        <f t="shared" si="106"/>
        <v>769.29247811018843</v>
      </c>
      <c r="BE215" s="56"/>
      <c r="BF215" s="56">
        <f>0</f>
        <v>0</v>
      </c>
      <c r="BG215" s="56"/>
    </row>
    <row r="216" spans="1:59" x14ac:dyDescent="0.25">
      <c r="A216" s="28">
        <v>8</v>
      </c>
      <c r="B216" s="28"/>
      <c r="C216" s="32">
        <f t="shared" si="107"/>
        <v>722.2131944444443</v>
      </c>
      <c r="D216" s="32"/>
      <c r="E216" s="32">
        <f t="shared" si="98"/>
        <v>11.110972222222223</v>
      </c>
      <c r="F216" s="32"/>
      <c r="G216" s="32">
        <f t="shared" si="108"/>
        <v>18.055329861111105</v>
      </c>
      <c r="H216" s="32"/>
      <c r="I216" s="32">
        <f t="shared" si="99"/>
        <v>29.166302083333328</v>
      </c>
      <c r="J216" s="32"/>
      <c r="K216" s="32">
        <f t="shared" si="100"/>
        <v>711.10222222222205</v>
      </c>
      <c r="L216" s="32"/>
      <c r="M216" s="32">
        <f>0</f>
        <v>0</v>
      </c>
      <c r="N216" s="32"/>
      <c r="P216" s="38">
        <v>8</v>
      </c>
      <c r="Q216" s="38"/>
      <c r="R216" s="40">
        <f t="shared" si="109"/>
        <v>799.99</v>
      </c>
      <c r="S216" s="40"/>
      <c r="T216" s="40">
        <f>0</f>
        <v>0</v>
      </c>
      <c r="U216" s="40"/>
      <c r="V216" s="40">
        <f t="shared" si="110"/>
        <v>19.999749999999999</v>
      </c>
      <c r="W216" s="40"/>
      <c r="X216" s="40">
        <f t="shared" si="101"/>
        <v>19.999749999999999</v>
      </c>
      <c r="Y216" s="40"/>
      <c r="Z216" s="40">
        <f t="shared" si="102"/>
        <v>799.99</v>
      </c>
      <c r="AA216" s="40"/>
      <c r="AB216" s="40">
        <f>0</f>
        <v>0</v>
      </c>
      <c r="AC216" s="40"/>
      <c r="AE216" s="46">
        <v>8</v>
      </c>
      <c r="AF216" s="46"/>
      <c r="AG216" s="48">
        <f t="shared" si="111"/>
        <v>858.48453534732198</v>
      </c>
      <c r="AH216" s="48"/>
      <c r="AI216" s="48">
        <f t="shared" si="103"/>
        <v>-7.9244726339752809</v>
      </c>
      <c r="AJ216" s="48"/>
      <c r="AK216" s="48">
        <f t="shared" si="112"/>
        <v>21.462113383683047</v>
      </c>
      <c r="AL216" s="48"/>
      <c r="AM216" s="48">
        <f t="shared" si="96"/>
        <v>13.537640749707766</v>
      </c>
      <c r="AN216" s="48"/>
      <c r="AO216" s="48">
        <f t="shared" si="104"/>
        <v>866.40900798129724</v>
      </c>
      <c r="AP216" s="48"/>
      <c r="AQ216" s="48">
        <f>0</f>
        <v>0</v>
      </c>
      <c r="AR216" s="48"/>
      <c r="AT216" s="55">
        <v>8</v>
      </c>
      <c r="AU216" s="55"/>
      <c r="AV216" s="57">
        <f t="shared" si="113"/>
        <v>769.29247811018843</v>
      </c>
      <c r="AW216" s="57"/>
      <c r="AX216" s="57">
        <f t="shared" si="105"/>
        <v>4.8347193990465556</v>
      </c>
      <c r="AY216" s="57"/>
      <c r="AZ216" s="57">
        <f t="shared" si="114"/>
        <v>19.23231195275471</v>
      </c>
      <c r="BA216" s="57"/>
      <c r="BB216" s="57">
        <f t="shared" si="97"/>
        <v>24.067031351801266</v>
      </c>
      <c r="BC216" s="57"/>
      <c r="BD216" s="57">
        <f t="shared" si="106"/>
        <v>764.45775871114188</v>
      </c>
      <c r="BE216" s="57"/>
      <c r="BF216" s="57">
        <f>0</f>
        <v>0</v>
      </c>
      <c r="BG216" s="57"/>
    </row>
    <row r="217" spans="1:59" x14ac:dyDescent="0.25">
      <c r="A217" s="27">
        <v>9</v>
      </c>
      <c r="B217" s="27"/>
      <c r="C217" s="31">
        <f t="shared" si="107"/>
        <v>711.10222222222205</v>
      </c>
      <c r="D217" s="31"/>
      <c r="E217" s="31">
        <f t="shared" si="98"/>
        <v>11.110972222222223</v>
      </c>
      <c r="F217" s="31"/>
      <c r="G217" s="31">
        <f t="shared" si="108"/>
        <v>17.777555555555551</v>
      </c>
      <c r="H217" s="31"/>
      <c r="I217" s="31">
        <f t="shared" si="99"/>
        <v>28.888527777777774</v>
      </c>
      <c r="J217" s="31"/>
      <c r="K217" s="31">
        <f t="shared" si="100"/>
        <v>699.99124999999981</v>
      </c>
      <c r="L217" s="31"/>
      <c r="M217" s="31">
        <f>0</f>
        <v>0</v>
      </c>
      <c r="N217" s="31"/>
      <c r="P217" s="37">
        <v>9</v>
      </c>
      <c r="Q217" s="37"/>
      <c r="R217" s="39">
        <f t="shared" si="109"/>
        <v>799.99</v>
      </c>
      <c r="S217" s="39"/>
      <c r="T217" s="39">
        <f>0</f>
        <v>0</v>
      </c>
      <c r="U217" s="39"/>
      <c r="V217" s="39">
        <f t="shared" si="110"/>
        <v>19.999749999999999</v>
      </c>
      <c r="W217" s="39"/>
      <c r="X217" s="39">
        <f t="shared" si="101"/>
        <v>19.999749999999999</v>
      </c>
      <c r="Y217" s="39"/>
      <c r="Z217" s="39">
        <f t="shared" si="102"/>
        <v>799.99</v>
      </c>
      <c r="AA217" s="39"/>
      <c r="AB217" s="39">
        <f>0</f>
        <v>0</v>
      </c>
      <c r="AC217" s="39"/>
      <c r="AE217" s="45">
        <v>9</v>
      </c>
      <c r="AF217" s="45"/>
      <c r="AG217" s="47">
        <f t="shared" si="111"/>
        <v>866.40900798129724</v>
      </c>
      <c r="AH217" s="47"/>
      <c r="AI217" s="47">
        <f t="shared" si="103"/>
        <v>-7.7841434310819722</v>
      </c>
      <c r="AJ217" s="47"/>
      <c r="AK217" s="47">
        <f t="shared" si="112"/>
        <v>21.66022519953243</v>
      </c>
      <c r="AL217" s="47"/>
      <c r="AM217" s="47">
        <f t="shared" si="96"/>
        <v>13.876081768450458</v>
      </c>
      <c r="AN217" s="47"/>
      <c r="AO217" s="47">
        <f t="shared" si="104"/>
        <v>874.19315141237917</v>
      </c>
      <c r="AP217" s="47"/>
      <c r="AQ217" s="47">
        <f>0</f>
        <v>0</v>
      </c>
      <c r="AR217" s="47"/>
      <c r="AT217" s="54">
        <v>9</v>
      </c>
      <c r="AU217" s="54"/>
      <c r="AV217" s="56">
        <f t="shared" si="113"/>
        <v>764.45775871114188</v>
      </c>
      <c r="AW217" s="56"/>
      <c r="AX217" s="56">
        <f t="shared" si="105"/>
        <v>4.9555873840227207</v>
      </c>
      <c r="AY217" s="56"/>
      <c r="AZ217" s="56">
        <f t="shared" si="114"/>
        <v>19.111443967778545</v>
      </c>
      <c r="BA217" s="56"/>
      <c r="BB217" s="56">
        <f t="shared" si="97"/>
        <v>24.067031351801266</v>
      </c>
      <c r="BC217" s="56"/>
      <c r="BD217" s="56">
        <f t="shared" si="106"/>
        <v>759.50217132711919</v>
      </c>
      <c r="BE217" s="56"/>
      <c r="BF217" s="56">
        <f>0</f>
        <v>0</v>
      </c>
      <c r="BG217" s="56"/>
    </row>
    <row r="218" spans="1:59" x14ac:dyDescent="0.25">
      <c r="A218" s="28">
        <v>10</v>
      </c>
      <c r="B218" s="28"/>
      <c r="C218" s="32">
        <f t="shared" si="107"/>
        <v>699.99124999999981</v>
      </c>
      <c r="D218" s="32"/>
      <c r="E218" s="32">
        <f t="shared" si="98"/>
        <v>11.110972222222223</v>
      </c>
      <c r="F218" s="32"/>
      <c r="G218" s="32">
        <f t="shared" si="108"/>
        <v>17.499781249999995</v>
      </c>
      <c r="H218" s="32"/>
      <c r="I218" s="32">
        <f t="shared" si="99"/>
        <v>28.610753472222218</v>
      </c>
      <c r="J218" s="32"/>
      <c r="K218" s="32">
        <f t="shared" si="100"/>
        <v>688.88027777777756</v>
      </c>
      <c r="L218" s="32"/>
      <c r="M218" s="32">
        <f>0</f>
        <v>0</v>
      </c>
      <c r="N218" s="32"/>
      <c r="P218" s="38">
        <v>10</v>
      </c>
      <c r="Q218" s="38"/>
      <c r="R218" s="40">
        <f t="shared" si="109"/>
        <v>799.99</v>
      </c>
      <c r="S218" s="40"/>
      <c r="T218" s="40">
        <f>0</f>
        <v>0</v>
      </c>
      <c r="U218" s="40"/>
      <c r="V218" s="40">
        <f t="shared" si="110"/>
        <v>19.999749999999999</v>
      </c>
      <c r="W218" s="40"/>
      <c r="X218" s="40">
        <f t="shared" si="101"/>
        <v>19.999749999999999</v>
      </c>
      <c r="Y218" s="40"/>
      <c r="Z218" s="40">
        <f t="shared" si="102"/>
        <v>799.99</v>
      </c>
      <c r="AA218" s="40"/>
      <c r="AB218" s="40">
        <f>0</f>
        <v>0</v>
      </c>
      <c r="AC218" s="40"/>
      <c r="AE218" s="46">
        <v>10</v>
      </c>
      <c r="AF218" s="46"/>
      <c r="AG218" s="48">
        <f t="shared" si="111"/>
        <v>874.19315141237917</v>
      </c>
      <c r="AH218" s="48"/>
      <c r="AI218" s="48">
        <f t="shared" si="103"/>
        <v>-7.6318449726477571</v>
      </c>
      <c r="AJ218" s="48"/>
      <c r="AK218" s="48">
        <f t="shared" si="112"/>
        <v>21.854828785309476</v>
      </c>
      <c r="AL218" s="48"/>
      <c r="AM218" s="48">
        <f t="shared" si="96"/>
        <v>14.222983812661719</v>
      </c>
      <c r="AN218" s="48"/>
      <c r="AO218" s="48">
        <f t="shared" si="104"/>
        <v>881.82499638502691</v>
      </c>
      <c r="AP218" s="48"/>
      <c r="AQ218" s="48">
        <f>0</f>
        <v>0</v>
      </c>
      <c r="AR218" s="48"/>
      <c r="AT218" s="55">
        <v>10</v>
      </c>
      <c r="AU218" s="55"/>
      <c r="AV218" s="57">
        <f t="shared" si="113"/>
        <v>759.50217132711919</v>
      </c>
      <c r="AW218" s="57"/>
      <c r="AX218" s="57">
        <f t="shared" si="105"/>
        <v>5.0794770686232873</v>
      </c>
      <c r="AY218" s="57"/>
      <c r="AZ218" s="57">
        <f t="shared" si="114"/>
        <v>18.987554283177978</v>
      </c>
      <c r="BA218" s="57"/>
      <c r="BB218" s="57">
        <f t="shared" si="97"/>
        <v>24.067031351801266</v>
      </c>
      <c r="BC218" s="57"/>
      <c r="BD218" s="57">
        <f t="shared" si="106"/>
        <v>754.42269425849588</v>
      </c>
      <c r="BE218" s="57"/>
      <c r="BF218" s="57">
        <f>0</f>
        <v>0</v>
      </c>
      <c r="BG218" s="57"/>
    </row>
    <row r="219" spans="1:59" x14ac:dyDescent="0.25">
      <c r="A219" s="27">
        <v>11</v>
      </c>
      <c r="B219" s="27"/>
      <c r="C219" s="31">
        <f t="shared" si="107"/>
        <v>688.88027777777756</v>
      </c>
      <c r="D219" s="31"/>
      <c r="E219" s="31">
        <f t="shared" si="98"/>
        <v>11.110972222222223</v>
      </c>
      <c r="F219" s="31"/>
      <c r="G219" s="31">
        <f t="shared" si="108"/>
        <v>17.222006944444438</v>
      </c>
      <c r="H219" s="31"/>
      <c r="I219" s="31">
        <f t="shared" si="99"/>
        <v>28.332979166666661</v>
      </c>
      <c r="J219" s="31"/>
      <c r="K219" s="31">
        <f t="shared" si="100"/>
        <v>677.76930555555532</v>
      </c>
      <c r="L219" s="31"/>
      <c r="M219" s="31">
        <f>0</f>
        <v>0</v>
      </c>
      <c r="N219" s="31"/>
      <c r="P219" s="37">
        <v>11</v>
      </c>
      <c r="Q219" s="37"/>
      <c r="R219" s="39">
        <f t="shared" si="109"/>
        <v>799.99</v>
      </c>
      <c r="S219" s="39"/>
      <c r="T219" s="39">
        <f>0</f>
        <v>0</v>
      </c>
      <c r="U219" s="39"/>
      <c r="V219" s="39">
        <f t="shared" si="110"/>
        <v>19.999749999999999</v>
      </c>
      <c r="W219" s="39"/>
      <c r="X219" s="39">
        <f t="shared" si="101"/>
        <v>19.999749999999999</v>
      </c>
      <c r="Y219" s="39"/>
      <c r="Z219" s="39">
        <f t="shared" si="102"/>
        <v>799.99</v>
      </c>
      <c r="AA219" s="39"/>
      <c r="AB219" s="39">
        <f>0</f>
        <v>0</v>
      </c>
      <c r="AC219" s="39"/>
      <c r="AE219" s="45">
        <v>11</v>
      </c>
      <c r="AF219" s="45"/>
      <c r="AG219" s="47">
        <f t="shared" si="111"/>
        <v>881.82499638502691</v>
      </c>
      <c r="AH219" s="47"/>
      <c r="AI219" s="47">
        <f t="shared" si="103"/>
        <v>-7.4670665016474072</v>
      </c>
      <c r="AJ219" s="47"/>
      <c r="AK219" s="47">
        <f t="shared" si="112"/>
        <v>22.045624909625669</v>
      </c>
      <c r="AL219" s="47"/>
      <c r="AM219" s="47">
        <f t="shared" si="96"/>
        <v>14.578558407978262</v>
      </c>
      <c r="AN219" s="47"/>
      <c r="AO219" s="47">
        <f t="shared" si="104"/>
        <v>889.29206288667433</v>
      </c>
      <c r="AP219" s="47"/>
      <c r="AQ219" s="47">
        <f>0</f>
        <v>0</v>
      </c>
      <c r="AR219" s="47"/>
      <c r="AT219" s="54">
        <v>11</v>
      </c>
      <c r="AU219" s="54"/>
      <c r="AV219" s="56">
        <f t="shared" si="113"/>
        <v>754.42269425849588</v>
      </c>
      <c r="AW219" s="56"/>
      <c r="AX219" s="56">
        <f t="shared" si="105"/>
        <v>5.2064639953388685</v>
      </c>
      <c r="AY219" s="56"/>
      <c r="AZ219" s="56">
        <f t="shared" si="114"/>
        <v>18.860567356462397</v>
      </c>
      <c r="BA219" s="56"/>
      <c r="BB219" s="56">
        <f t="shared" si="97"/>
        <v>24.067031351801266</v>
      </c>
      <c r="BC219" s="56"/>
      <c r="BD219" s="56">
        <f t="shared" si="106"/>
        <v>749.21623026315706</v>
      </c>
      <c r="BE219" s="56"/>
      <c r="BF219" s="56">
        <f>0</f>
        <v>0</v>
      </c>
      <c r="BG219" s="56"/>
    </row>
    <row r="220" spans="1:59" x14ac:dyDescent="0.25">
      <c r="A220" s="28">
        <v>12</v>
      </c>
      <c r="B220" s="28"/>
      <c r="C220" s="32">
        <f t="shared" si="107"/>
        <v>677.76930555555532</v>
      </c>
      <c r="D220" s="32"/>
      <c r="E220" s="32">
        <f t="shared" si="98"/>
        <v>11.110972222222223</v>
      </c>
      <c r="F220" s="32"/>
      <c r="G220" s="32">
        <f t="shared" si="108"/>
        <v>16.944232638888881</v>
      </c>
      <c r="H220" s="32"/>
      <c r="I220" s="32">
        <f t="shared" si="99"/>
        <v>28.055204861111104</v>
      </c>
      <c r="J220" s="32"/>
      <c r="K220" s="32">
        <f t="shared" si="100"/>
        <v>666.65833333333308</v>
      </c>
      <c r="L220" s="32"/>
      <c r="M220" s="32">
        <f>0</f>
        <v>0</v>
      </c>
      <c r="N220" s="32"/>
      <c r="P220" s="38">
        <v>12</v>
      </c>
      <c r="Q220" s="38"/>
      <c r="R220" s="40">
        <f t="shared" si="109"/>
        <v>799.99</v>
      </c>
      <c r="S220" s="40"/>
      <c r="T220" s="40">
        <f>0</f>
        <v>0</v>
      </c>
      <c r="U220" s="40"/>
      <c r="V220" s="40">
        <f t="shared" si="110"/>
        <v>19.999749999999999</v>
      </c>
      <c r="W220" s="40"/>
      <c r="X220" s="40">
        <f t="shared" si="101"/>
        <v>19.999749999999999</v>
      </c>
      <c r="Y220" s="40"/>
      <c r="Z220" s="40">
        <f t="shared" si="102"/>
        <v>799.99</v>
      </c>
      <c r="AA220" s="40"/>
      <c r="AB220" s="40">
        <f>0</f>
        <v>0</v>
      </c>
      <c r="AC220" s="40"/>
      <c r="AE220" s="46">
        <v>12</v>
      </c>
      <c r="AF220" s="46"/>
      <c r="AG220" s="48">
        <f t="shared" si="111"/>
        <v>889.29206288667433</v>
      </c>
      <c r="AH220" s="48"/>
      <c r="AI220" s="48">
        <f t="shared" si="103"/>
        <v>-7.2892792039891408</v>
      </c>
      <c r="AJ220" s="48"/>
      <c r="AK220" s="48">
        <f t="shared" si="112"/>
        <v>22.232301572166858</v>
      </c>
      <c r="AL220" s="48"/>
      <c r="AM220" s="48">
        <f t="shared" si="96"/>
        <v>14.943022368177717</v>
      </c>
      <c r="AN220" s="48"/>
      <c r="AO220" s="48">
        <f t="shared" si="104"/>
        <v>896.5813420906635</v>
      </c>
      <c r="AP220" s="48"/>
      <c r="AQ220" s="48">
        <f>0</f>
        <v>0</v>
      </c>
      <c r="AR220" s="48"/>
      <c r="AT220" s="55">
        <v>12</v>
      </c>
      <c r="AU220" s="55"/>
      <c r="AV220" s="57">
        <f t="shared" si="113"/>
        <v>749.21623026315706</v>
      </c>
      <c r="AW220" s="57"/>
      <c r="AX220" s="57">
        <f t="shared" si="105"/>
        <v>5.3366255952223405</v>
      </c>
      <c r="AY220" s="57"/>
      <c r="AZ220" s="57">
        <f t="shared" si="114"/>
        <v>18.730405756578925</v>
      </c>
      <c r="BA220" s="57"/>
      <c r="BB220" s="57">
        <f t="shared" si="97"/>
        <v>24.067031351801266</v>
      </c>
      <c r="BC220" s="57"/>
      <c r="BD220" s="57">
        <f t="shared" si="106"/>
        <v>743.8796046679347</v>
      </c>
      <c r="BE220" s="57"/>
      <c r="BF220" s="57">
        <f>0</f>
        <v>0</v>
      </c>
      <c r="BG220" s="57"/>
    </row>
    <row r="221" spans="1:59" x14ac:dyDescent="0.25">
      <c r="A221" s="27">
        <v>13</v>
      </c>
      <c r="B221" s="27"/>
      <c r="C221" s="31">
        <f t="shared" si="107"/>
        <v>666.65833333333308</v>
      </c>
      <c r="D221" s="31"/>
      <c r="E221" s="31">
        <f t="shared" si="98"/>
        <v>11.110972222222223</v>
      </c>
      <c r="F221" s="31"/>
      <c r="G221" s="31">
        <f t="shared" si="108"/>
        <v>16.666458333333324</v>
      </c>
      <c r="H221" s="31"/>
      <c r="I221" s="31">
        <f t="shared" si="99"/>
        <v>27.777430555555547</v>
      </c>
      <c r="J221" s="31"/>
      <c r="K221" s="31">
        <f t="shared" si="100"/>
        <v>655.54736111111083</v>
      </c>
      <c r="L221" s="31"/>
      <c r="M221" s="31">
        <f>0</f>
        <v>0</v>
      </c>
      <c r="N221" s="31"/>
      <c r="P221" s="37">
        <v>13</v>
      </c>
      <c r="Q221" s="37"/>
      <c r="R221" s="39">
        <f t="shared" si="109"/>
        <v>799.99</v>
      </c>
      <c r="S221" s="39"/>
      <c r="T221" s="39">
        <f>0</f>
        <v>0</v>
      </c>
      <c r="U221" s="39"/>
      <c r="V221" s="39">
        <f t="shared" si="110"/>
        <v>19.999749999999999</v>
      </c>
      <c r="W221" s="39"/>
      <c r="X221" s="39">
        <f t="shared" si="101"/>
        <v>19.999749999999999</v>
      </c>
      <c r="Y221" s="39"/>
      <c r="Z221" s="39">
        <f t="shared" si="102"/>
        <v>799.99</v>
      </c>
      <c r="AA221" s="39"/>
      <c r="AB221" s="39">
        <f>0</f>
        <v>0</v>
      </c>
      <c r="AC221" s="39"/>
      <c r="AE221" s="45">
        <v>13</v>
      </c>
      <c r="AF221" s="45"/>
      <c r="AG221" s="47">
        <f t="shared" si="111"/>
        <v>896.5813420906635</v>
      </c>
      <c r="AH221" s="47"/>
      <c r="AI221" s="47">
        <f t="shared" si="103"/>
        <v>-7.0979356248844265</v>
      </c>
      <c r="AJ221" s="47"/>
      <c r="AK221" s="47">
        <f t="shared" si="112"/>
        <v>22.414533552266587</v>
      </c>
      <c r="AL221" s="47"/>
      <c r="AM221" s="47">
        <f t="shared" si="96"/>
        <v>15.31659792738216</v>
      </c>
      <c r="AN221" s="47"/>
      <c r="AO221" s="47">
        <f t="shared" si="104"/>
        <v>903.67927771554787</v>
      </c>
      <c r="AP221" s="47"/>
      <c r="AQ221" s="47">
        <f>0</f>
        <v>0</v>
      </c>
      <c r="AR221" s="47"/>
      <c r="AT221" s="54">
        <v>13</v>
      </c>
      <c r="AU221" s="54"/>
      <c r="AV221" s="56">
        <f t="shared" si="113"/>
        <v>743.8796046679347</v>
      </c>
      <c r="AW221" s="56"/>
      <c r="AX221" s="56">
        <f t="shared" si="105"/>
        <v>5.4700412351029009</v>
      </c>
      <c r="AY221" s="56"/>
      <c r="AZ221" s="56">
        <f t="shared" si="114"/>
        <v>18.596990116698365</v>
      </c>
      <c r="BA221" s="56"/>
      <c r="BB221" s="56">
        <f t="shared" si="97"/>
        <v>24.067031351801266</v>
      </c>
      <c r="BC221" s="56"/>
      <c r="BD221" s="56">
        <f t="shared" si="106"/>
        <v>738.40956343283176</v>
      </c>
      <c r="BE221" s="56"/>
      <c r="BF221" s="56">
        <f>0</f>
        <v>0</v>
      </c>
      <c r="BG221" s="56"/>
    </row>
    <row r="222" spans="1:59" x14ac:dyDescent="0.25">
      <c r="A222" s="28">
        <v>14</v>
      </c>
      <c r="B222" s="28"/>
      <c r="C222" s="32">
        <f t="shared" si="107"/>
        <v>655.54736111111083</v>
      </c>
      <c r="D222" s="32"/>
      <c r="E222" s="32">
        <f t="shared" si="98"/>
        <v>11.110972222222223</v>
      </c>
      <c r="F222" s="32"/>
      <c r="G222" s="32">
        <f t="shared" si="108"/>
        <v>16.388684027777771</v>
      </c>
      <c r="H222" s="32"/>
      <c r="I222" s="32">
        <f t="shared" si="99"/>
        <v>27.499656249999994</v>
      </c>
      <c r="J222" s="32"/>
      <c r="K222" s="32">
        <f t="shared" si="100"/>
        <v>644.43638888888859</v>
      </c>
      <c r="L222" s="32"/>
      <c r="M222" s="32">
        <f>0</f>
        <v>0</v>
      </c>
      <c r="N222" s="32"/>
      <c r="P222" s="38">
        <v>14</v>
      </c>
      <c r="Q222" s="38"/>
      <c r="R222" s="40">
        <f t="shared" si="109"/>
        <v>799.99</v>
      </c>
      <c r="S222" s="40"/>
      <c r="T222" s="40">
        <f>0</f>
        <v>0</v>
      </c>
      <c r="U222" s="40"/>
      <c r="V222" s="40">
        <f t="shared" si="110"/>
        <v>19.999749999999999</v>
      </c>
      <c r="W222" s="40"/>
      <c r="X222" s="40">
        <f t="shared" si="101"/>
        <v>19.999749999999999</v>
      </c>
      <c r="Y222" s="40"/>
      <c r="Z222" s="40">
        <f t="shared" si="102"/>
        <v>799.99</v>
      </c>
      <c r="AA222" s="40"/>
      <c r="AB222" s="40">
        <f>0</f>
        <v>0</v>
      </c>
      <c r="AC222" s="40"/>
      <c r="AE222" s="46">
        <v>14</v>
      </c>
      <c r="AF222" s="46"/>
      <c r="AG222" s="48">
        <f t="shared" si="111"/>
        <v>903.67927771554787</v>
      </c>
      <c r="AH222" s="48"/>
      <c r="AI222" s="48">
        <f t="shared" si="103"/>
        <v>-6.8924690673219828</v>
      </c>
      <c r="AJ222" s="48"/>
      <c r="AK222" s="48">
        <f t="shared" si="112"/>
        <v>22.591981942888694</v>
      </c>
      <c r="AL222" s="48"/>
      <c r="AM222" s="48">
        <f t="shared" si="96"/>
        <v>15.699512875566711</v>
      </c>
      <c r="AN222" s="48"/>
      <c r="AO222" s="48">
        <f t="shared" si="104"/>
        <v>910.57174678286981</v>
      </c>
      <c r="AP222" s="48"/>
      <c r="AQ222" s="48">
        <f>0</f>
        <v>0</v>
      </c>
      <c r="AR222" s="48"/>
      <c r="AT222" s="55">
        <v>14</v>
      </c>
      <c r="AU222" s="55"/>
      <c r="AV222" s="57">
        <f t="shared" si="113"/>
        <v>738.40956343283176</v>
      </c>
      <c r="AW222" s="57"/>
      <c r="AX222" s="57">
        <f t="shared" si="105"/>
        <v>5.6067922659804736</v>
      </c>
      <c r="AY222" s="57"/>
      <c r="AZ222" s="57">
        <f t="shared" si="114"/>
        <v>18.460239085820792</v>
      </c>
      <c r="BA222" s="57"/>
      <c r="BB222" s="57">
        <f t="shared" si="97"/>
        <v>24.067031351801266</v>
      </c>
      <c r="BC222" s="57"/>
      <c r="BD222" s="57">
        <f t="shared" si="106"/>
        <v>732.80277116685124</v>
      </c>
      <c r="BE222" s="57"/>
      <c r="BF222" s="57">
        <f>0</f>
        <v>0</v>
      </c>
      <c r="BG222" s="57"/>
    </row>
    <row r="223" spans="1:59" x14ac:dyDescent="0.25">
      <c r="A223" s="27">
        <v>15</v>
      </c>
      <c r="B223" s="27"/>
      <c r="C223" s="31">
        <f t="shared" si="107"/>
        <v>644.43638888888859</v>
      </c>
      <c r="D223" s="31"/>
      <c r="E223" s="31">
        <f t="shared" si="98"/>
        <v>11.110972222222223</v>
      </c>
      <c r="F223" s="31"/>
      <c r="G223" s="31">
        <f t="shared" si="108"/>
        <v>16.110909722222214</v>
      </c>
      <c r="H223" s="31"/>
      <c r="I223" s="31">
        <f t="shared" si="99"/>
        <v>27.221881944444437</v>
      </c>
      <c r="J223" s="31"/>
      <c r="K223" s="31">
        <f t="shared" si="100"/>
        <v>633.32541666666634</v>
      </c>
      <c r="L223" s="31"/>
      <c r="M223" s="31">
        <f>0</f>
        <v>0</v>
      </c>
      <c r="N223" s="31"/>
      <c r="P223" s="37">
        <v>15</v>
      </c>
      <c r="Q223" s="37"/>
      <c r="R223" s="39">
        <f t="shared" si="109"/>
        <v>799.99</v>
      </c>
      <c r="S223" s="39"/>
      <c r="T223" s="39">
        <f>0</f>
        <v>0</v>
      </c>
      <c r="U223" s="39"/>
      <c r="V223" s="39">
        <f t="shared" si="110"/>
        <v>19.999749999999999</v>
      </c>
      <c r="W223" s="39"/>
      <c r="X223" s="39">
        <f t="shared" si="101"/>
        <v>19.999749999999999</v>
      </c>
      <c r="Y223" s="39"/>
      <c r="Z223" s="39">
        <f t="shared" si="102"/>
        <v>799.99</v>
      </c>
      <c r="AA223" s="39"/>
      <c r="AB223" s="39">
        <f>0</f>
        <v>0</v>
      </c>
      <c r="AC223" s="39"/>
      <c r="AE223" s="45">
        <v>15</v>
      </c>
      <c r="AF223" s="45"/>
      <c r="AG223" s="47">
        <f t="shared" si="111"/>
        <v>910.57174678286981</v>
      </c>
      <c r="AH223" s="47"/>
      <c r="AI223" s="47">
        <f t="shared" si="103"/>
        <v>-6.6722929721158586</v>
      </c>
      <c r="AJ223" s="47"/>
      <c r="AK223" s="47">
        <f t="shared" si="112"/>
        <v>22.764293669571742</v>
      </c>
      <c r="AL223" s="47"/>
      <c r="AM223" s="47">
        <f t="shared" si="96"/>
        <v>16.092000697455884</v>
      </c>
      <c r="AN223" s="47"/>
      <c r="AO223" s="47">
        <f t="shared" si="104"/>
        <v>917.24403975498569</v>
      </c>
      <c r="AP223" s="47"/>
      <c r="AQ223" s="47">
        <f>0</f>
        <v>0</v>
      </c>
      <c r="AR223" s="47"/>
      <c r="AT223" s="54">
        <v>15</v>
      </c>
      <c r="AU223" s="54"/>
      <c r="AV223" s="56">
        <f t="shared" si="113"/>
        <v>732.80277116685124</v>
      </c>
      <c r="AW223" s="56"/>
      <c r="AX223" s="56">
        <f t="shared" si="105"/>
        <v>5.7469620726299873</v>
      </c>
      <c r="AY223" s="56"/>
      <c r="AZ223" s="56">
        <f t="shared" si="114"/>
        <v>18.320069279171278</v>
      </c>
      <c r="BA223" s="56"/>
      <c r="BB223" s="56">
        <f t="shared" si="97"/>
        <v>24.067031351801266</v>
      </c>
      <c r="BC223" s="56"/>
      <c r="BD223" s="56">
        <f t="shared" si="106"/>
        <v>727.05580909422122</v>
      </c>
      <c r="BE223" s="56"/>
      <c r="BF223" s="56">
        <f>0</f>
        <v>0</v>
      </c>
      <c r="BG223" s="56"/>
    </row>
    <row r="224" spans="1:59" x14ac:dyDescent="0.25">
      <c r="A224" s="28">
        <v>16</v>
      </c>
      <c r="B224" s="28"/>
      <c r="C224" s="32">
        <f t="shared" si="107"/>
        <v>633.32541666666634</v>
      </c>
      <c r="D224" s="32"/>
      <c r="E224" s="32">
        <f t="shared" si="98"/>
        <v>11.110972222222223</v>
      </c>
      <c r="F224" s="32"/>
      <c r="G224" s="32">
        <f t="shared" si="108"/>
        <v>15.833135416666657</v>
      </c>
      <c r="H224" s="32"/>
      <c r="I224" s="32">
        <f t="shared" si="99"/>
        <v>26.94410763888888</v>
      </c>
      <c r="J224" s="32"/>
      <c r="K224" s="32">
        <f t="shared" si="100"/>
        <v>622.2144444444441</v>
      </c>
      <c r="L224" s="32"/>
      <c r="M224" s="32">
        <f>0</f>
        <v>0</v>
      </c>
      <c r="N224" s="32"/>
      <c r="P224" s="38">
        <v>16</v>
      </c>
      <c r="Q224" s="38"/>
      <c r="R224" s="40">
        <f t="shared" si="109"/>
        <v>799.99</v>
      </c>
      <c r="S224" s="40"/>
      <c r="T224" s="40">
        <f>0</f>
        <v>0</v>
      </c>
      <c r="U224" s="40"/>
      <c r="V224" s="40">
        <f t="shared" si="110"/>
        <v>19.999749999999999</v>
      </c>
      <c r="W224" s="40"/>
      <c r="X224" s="40">
        <f t="shared" si="101"/>
        <v>19.999749999999999</v>
      </c>
      <c r="Y224" s="40"/>
      <c r="Z224" s="40">
        <f t="shared" si="102"/>
        <v>799.99</v>
      </c>
      <c r="AA224" s="40"/>
      <c r="AB224" s="40">
        <f>0</f>
        <v>0</v>
      </c>
      <c r="AC224" s="40"/>
      <c r="AE224" s="46">
        <v>16</v>
      </c>
      <c r="AF224" s="46"/>
      <c r="AG224" s="48">
        <f t="shared" si="111"/>
        <v>917.24403975498569</v>
      </c>
      <c r="AH224" s="48"/>
      <c r="AI224" s="48">
        <f t="shared" si="103"/>
        <v>-6.4368002789823642</v>
      </c>
      <c r="AJ224" s="48"/>
      <c r="AK224" s="48">
        <f t="shared" si="112"/>
        <v>22.93110099387464</v>
      </c>
      <c r="AL224" s="48"/>
      <c r="AM224" s="48">
        <f t="shared" si="96"/>
        <v>16.494300714892276</v>
      </c>
      <c r="AN224" s="48"/>
      <c r="AO224" s="48">
        <f t="shared" si="104"/>
        <v>923.68084003396802</v>
      </c>
      <c r="AP224" s="48"/>
      <c r="AQ224" s="48">
        <f>0</f>
        <v>0</v>
      </c>
      <c r="AR224" s="48"/>
      <c r="AT224" s="55">
        <v>16</v>
      </c>
      <c r="AU224" s="55"/>
      <c r="AV224" s="57">
        <f t="shared" si="113"/>
        <v>727.05580909422122</v>
      </c>
      <c r="AW224" s="57"/>
      <c r="AX224" s="57">
        <f t="shared" si="105"/>
        <v>5.8906361244457379</v>
      </c>
      <c r="AY224" s="57"/>
      <c r="AZ224" s="57">
        <f t="shared" si="114"/>
        <v>18.176395227355528</v>
      </c>
      <c r="BA224" s="57"/>
      <c r="BB224" s="57">
        <f t="shared" si="97"/>
        <v>24.067031351801266</v>
      </c>
      <c r="BC224" s="57"/>
      <c r="BD224" s="57">
        <f t="shared" si="106"/>
        <v>721.16517296977543</v>
      </c>
      <c r="BE224" s="57"/>
      <c r="BF224" s="57">
        <f>0</f>
        <v>0</v>
      </c>
      <c r="BG224" s="57"/>
    </row>
    <row r="225" spans="1:59" x14ac:dyDescent="0.25">
      <c r="A225" s="27">
        <v>17</v>
      </c>
      <c r="B225" s="27"/>
      <c r="C225" s="31">
        <f t="shared" si="107"/>
        <v>622.2144444444441</v>
      </c>
      <c r="D225" s="31"/>
      <c r="E225" s="31">
        <f t="shared" si="98"/>
        <v>11.110972222222223</v>
      </c>
      <c r="F225" s="31"/>
      <c r="G225" s="31">
        <f t="shared" si="108"/>
        <v>15.5553611111111</v>
      </c>
      <c r="H225" s="31"/>
      <c r="I225" s="31">
        <f t="shared" si="99"/>
        <v>26.666333333333323</v>
      </c>
      <c r="J225" s="31"/>
      <c r="K225" s="31">
        <f t="shared" si="100"/>
        <v>611.10347222222185</v>
      </c>
      <c r="L225" s="31"/>
      <c r="M225" s="31">
        <f>0</f>
        <v>0</v>
      </c>
      <c r="N225" s="31"/>
      <c r="P225" s="37">
        <v>17</v>
      </c>
      <c r="Q225" s="37"/>
      <c r="R225" s="39">
        <f t="shared" si="109"/>
        <v>799.99</v>
      </c>
      <c r="S225" s="39"/>
      <c r="T225" s="39">
        <f>0</f>
        <v>0</v>
      </c>
      <c r="U225" s="39"/>
      <c r="V225" s="39">
        <f t="shared" si="110"/>
        <v>19.999749999999999</v>
      </c>
      <c r="W225" s="39"/>
      <c r="X225" s="39">
        <f t="shared" si="101"/>
        <v>19.999749999999999</v>
      </c>
      <c r="Y225" s="39"/>
      <c r="Z225" s="39">
        <f t="shared" si="102"/>
        <v>799.99</v>
      </c>
      <c r="AA225" s="39"/>
      <c r="AB225" s="39">
        <f>0</f>
        <v>0</v>
      </c>
      <c r="AC225" s="39"/>
      <c r="AE225" s="45">
        <v>17</v>
      </c>
      <c r="AF225" s="45"/>
      <c r="AG225" s="47">
        <f t="shared" si="111"/>
        <v>923.68084003396802</v>
      </c>
      <c r="AH225" s="47"/>
      <c r="AI225" s="47">
        <f t="shared" si="103"/>
        <v>-6.1853627680846159</v>
      </c>
      <c r="AJ225" s="47"/>
      <c r="AK225" s="47">
        <f t="shared" si="112"/>
        <v>23.092021000849197</v>
      </c>
      <c r="AL225" s="47"/>
      <c r="AM225" s="47">
        <f t="shared" si="96"/>
        <v>16.906658232764581</v>
      </c>
      <c r="AN225" s="47"/>
      <c r="AO225" s="47">
        <f t="shared" si="104"/>
        <v>929.86620280205261</v>
      </c>
      <c r="AP225" s="47"/>
      <c r="AQ225" s="47">
        <f>0</f>
        <v>0</v>
      </c>
      <c r="AR225" s="47"/>
      <c r="AT225" s="54">
        <v>17</v>
      </c>
      <c r="AU225" s="54"/>
      <c r="AV225" s="56">
        <f t="shared" si="113"/>
        <v>721.16517296977543</v>
      </c>
      <c r="AW225" s="56"/>
      <c r="AX225" s="56">
        <f t="shared" si="105"/>
        <v>6.037902027556882</v>
      </c>
      <c r="AY225" s="56"/>
      <c r="AZ225" s="56">
        <f t="shared" si="114"/>
        <v>18.029129324244384</v>
      </c>
      <c r="BA225" s="56"/>
      <c r="BB225" s="56">
        <f t="shared" si="97"/>
        <v>24.067031351801266</v>
      </c>
      <c r="BC225" s="56"/>
      <c r="BD225" s="56">
        <f t="shared" si="106"/>
        <v>715.1272709422185</v>
      </c>
      <c r="BE225" s="56"/>
      <c r="BF225" s="56">
        <f>0</f>
        <v>0</v>
      </c>
      <c r="BG225" s="56"/>
    </row>
    <row r="226" spans="1:59" x14ac:dyDescent="0.25">
      <c r="A226" s="28">
        <v>18</v>
      </c>
      <c r="B226" s="28"/>
      <c r="C226" s="32">
        <f t="shared" si="107"/>
        <v>611.10347222222185</v>
      </c>
      <c r="D226" s="32"/>
      <c r="E226" s="32">
        <f t="shared" si="98"/>
        <v>11.110972222222223</v>
      </c>
      <c r="F226" s="32"/>
      <c r="G226" s="32">
        <f t="shared" si="108"/>
        <v>15.277586805555545</v>
      </c>
      <c r="H226" s="32"/>
      <c r="I226" s="32">
        <f t="shared" si="99"/>
        <v>26.388559027777767</v>
      </c>
      <c r="J226" s="32"/>
      <c r="K226" s="32">
        <f t="shared" si="100"/>
        <v>599.99249999999961</v>
      </c>
      <c r="L226" s="32"/>
      <c r="M226" s="32">
        <f>0</f>
        <v>0</v>
      </c>
      <c r="N226" s="32"/>
      <c r="P226" s="38">
        <v>18</v>
      </c>
      <c r="Q226" s="38"/>
      <c r="R226" s="40">
        <f t="shared" si="109"/>
        <v>799.99</v>
      </c>
      <c r="S226" s="40"/>
      <c r="T226" s="40">
        <f>0</f>
        <v>0</v>
      </c>
      <c r="U226" s="40"/>
      <c r="V226" s="40">
        <f t="shared" si="110"/>
        <v>19.999749999999999</v>
      </c>
      <c r="W226" s="40"/>
      <c r="X226" s="40">
        <f t="shared" si="101"/>
        <v>19.999749999999999</v>
      </c>
      <c r="Y226" s="40"/>
      <c r="Z226" s="40">
        <f t="shared" si="102"/>
        <v>799.99</v>
      </c>
      <c r="AA226" s="40"/>
      <c r="AB226" s="40">
        <f>0</f>
        <v>0</v>
      </c>
      <c r="AC226" s="40"/>
      <c r="AE226" s="46">
        <v>18</v>
      </c>
      <c r="AF226" s="46"/>
      <c r="AG226" s="48">
        <f t="shared" si="111"/>
        <v>929.86620280205261</v>
      </c>
      <c r="AH226" s="48"/>
      <c r="AI226" s="48">
        <f t="shared" si="103"/>
        <v>-5.9173303814676181</v>
      </c>
      <c r="AJ226" s="48"/>
      <c r="AK226" s="48">
        <f t="shared" si="112"/>
        <v>23.246655070051315</v>
      </c>
      <c r="AL226" s="48"/>
      <c r="AM226" s="48">
        <f t="shared" si="96"/>
        <v>17.329324688583696</v>
      </c>
      <c r="AN226" s="48"/>
      <c r="AO226" s="48">
        <f t="shared" si="104"/>
        <v>935.78353318352026</v>
      </c>
      <c r="AP226" s="48"/>
      <c r="AQ226" s="48">
        <f>0</f>
        <v>0</v>
      </c>
      <c r="AR226" s="48"/>
      <c r="AT226" s="55">
        <v>18</v>
      </c>
      <c r="AU226" s="55"/>
      <c r="AV226" s="57">
        <f t="shared" si="113"/>
        <v>715.1272709422185</v>
      </c>
      <c r="AW226" s="57"/>
      <c r="AX226" s="57">
        <f t="shared" si="105"/>
        <v>6.1888495782458044</v>
      </c>
      <c r="AY226" s="57"/>
      <c r="AZ226" s="57">
        <f t="shared" si="114"/>
        <v>17.878181773555461</v>
      </c>
      <c r="BA226" s="57"/>
      <c r="BB226" s="57">
        <f t="shared" si="97"/>
        <v>24.067031351801266</v>
      </c>
      <c r="BC226" s="57"/>
      <c r="BD226" s="57">
        <f t="shared" si="106"/>
        <v>708.93842136397268</v>
      </c>
      <c r="BE226" s="57"/>
      <c r="BF226" s="57">
        <f>0</f>
        <v>0</v>
      </c>
      <c r="BG226" s="57"/>
    </row>
    <row r="227" spans="1:59" x14ac:dyDescent="0.25">
      <c r="A227" s="27">
        <v>19</v>
      </c>
      <c r="B227" s="27"/>
      <c r="C227" s="31">
        <f t="shared" si="107"/>
        <v>599.99249999999961</v>
      </c>
      <c r="D227" s="31"/>
      <c r="E227" s="31">
        <f t="shared" si="98"/>
        <v>11.110972222222223</v>
      </c>
      <c r="F227" s="31"/>
      <c r="G227" s="31">
        <f t="shared" si="108"/>
        <v>14.999812499999988</v>
      </c>
      <c r="H227" s="31"/>
      <c r="I227" s="31">
        <f t="shared" si="99"/>
        <v>26.110784722222213</v>
      </c>
      <c r="J227" s="31"/>
      <c r="K227" s="31">
        <f t="shared" si="100"/>
        <v>588.88152777777736</v>
      </c>
      <c r="L227" s="31"/>
      <c r="M227" s="31">
        <f>0</f>
        <v>0</v>
      </c>
      <c r="N227" s="31"/>
      <c r="P227" s="37">
        <v>19</v>
      </c>
      <c r="Q227" s="37"/>
      <c r="R227" s="39">
        <f t="shared" si="109"/>
        <v>799.99</v>
      </c>
      <c r="S227" s="39"/>
      <c r="T227" s="39">
        <f>0</f>
        <v>0</v>
      </c>
      <c r="U227" s="39"/>
      <c r="V227" s="39">
        <f t="shared" si="110"/>
        <v>19.999749999999999</v>
      </c>
      <c r="W227" s="39"/>
      <c r="X227" s="39">
        <f t="shared" si="101"/>
        <v>19.999749999999999</v>
      </c>
      <c r="Y227" s="39"/>
      <c r="Z227" s="39">
        <f t="shared" si="102"/>
        <v>799.99</v>
      </c>
      <c r="AA227" s="39"/>
      <c r="AB227" s="39">
        <f>0</f>
        <v>0</v>
      </c>
      <c r="AC227" s="39"/>
      <c r="AE227" s="45">
        <v>19</v>
      </c>
      <c r="AF227" s="45"/>
      <c r="AG227" s="47">
        <f t="shared" si="111"/>
        <v>935.78353318352026</v>
      </c>
      <c r="AH227" s="47"/>
      <c r="AI227" s="47">
        <f t="shared" si="103"/>
        <v>-5.6320305237897124</v>
      </c>
      <c r="AJ227" s="47"/>
      <c r="AK227" s="47">
        <f t="shared" si="112"/>
        <v>23.394588329588004</v>
      </c>
      <c r="AL227" s="47"/>
      <c r="AM227" s="47">
        <f t="shared" si="96"/>
        <v>17.762557805798291</v>
      </c>
      <c r="AN227" s="47"/>
      <c r="AO227" s="47">
        <f t="shared" si="104"/>
        <v>941.41556370730996</v>
      </c>
      <c r="AP227" s="47"/>
      <c r="AQ227" s="47">
        <f>0</f>
        <v>0</v>
      </c>
      <c r="AR227" s="47"/>
      <c r="AT227" s="54">
        <v>19</v>
      </c>
      <c r="AU227" s="54"/>
      <c r="AV227" s="56">
        <f t="shared" si="113"/>
        <v>708.93842136397268</v>
      </c>
      <c r="AW227" s="56"/>
      <c r="AX227" s="56">
        <f t="shared" si="105"/>
        <v>6.3435708177019485</v>
      </c>
      <c r="AY227" s="56"/>
      <c r="AZ227" s="56">
        <f t="shared" si="114"/>
        <v>17.723460534099317</v>
      </c>
      <c r="BA227" s="56"/>
      <c r="BB227" s="56">
        <f t="shared" si="97"/>
        <v>24.067031351801266</v>
      </c>
      <c r="BC227" s="56"/>
      <c r="BD227" s="56">
        <f t="shared" si="106"/>
        <v>702.59485054627078</v>
      </c>
      <c r="BE227" s="56"/>
      <c r="BF227" s="56">
        <f>0</f>
        <v>0</v>
      </c>
      <c r="BG227" s="56"/>
    </row>
    <row r="228" spans="1:59" x14ac:dyDescent="0.25">
      <c r="A228" s="28">
        <v>20</v>
      </c>
      <c r="B228" s="28"/>
      <c r="C228" s="32">
        <f t="shared" si="107"/>
        <v>588.88152777777736</v>
      </c>
      <c r="D228" s="32"/>
      <c r="E228" s="32">
        <f t="shared" si="98"/>
        <v>11.110972222222223</v>
      </c>
      <c r="F228" s="32"/>
      <c r="G228" s="32">
        <f t="shared" si="108"/>
        <v>14.722038194444433</v>
      </c>
      <c r="H228" s="32"/>
      <c r="I228" s="32">
        <f t="shared" si="99"/>
        <v>25.833010416666657</v>
      </c>
      <c r="J228" s="32"/>
      <c r="K228" s="32">
        <f t="shared" si="100"/>
        <v>577.77055555555512</v>
      </c>
      <c r="L228" s="32"/>
      <c r="M228" s="32">
        <f>0</f>
        <v>0</v>
      </c>
      <c r="N228" s="32"/>
      <c r="P228" s="38">
        <v>20</v>
      </c>
      <c r="Q228" s="38"/>
      <c r="R228" s="40">
        <f t="shared" si="109"/>
        <v>799.99</v>
      </c>
      <c r="S228" s="40"/>
      <c r="T228" s="40">
        <f>0</f>
        <v>0</v>
      </c>
      <c r="U228" s="40"/>
      <c r="V228" s="40">
        <f t="shared" si="110"/>
        <v>19.999749999999999</v>
      </c>
      <c r="W228" s="40"/>
      <c r="X228" s="40">
        <f t="shared" si="101"/>
        <v>19.999749999999999</v>
      </c>
      <c r="Y228" s="40"/>
      <c r="Z228" s="40">
        <f t="shared" si="102"/>
        <v>799.99</v>
      </c>
      <c r="AA228" s="40"/>
      <c r="AB228" s="40">
        <f>0</f>
        <v>0</v>
      </c>
      <c r="AC228" s="40"/>
      <c r="AE228" s="46">
        <v>20</v>
      </c>
      <c r="AF228" s="46"/>
      <c r="AG228" s="48">
        <f t="shared" si="111"/>
        <v>941.41556370730996</v>
      </c>
      <c r="AH228" s="48"/>
      <c r="AI228" s="48">
        <f t="shared" si="103"/>
        <v>-5.3287673417394998</v>
      </c>
      <c r="AJ228" s="48"/>
      <c r="AK228" s="48">
        <f t="shared" si="112"/>
        <v>23.535389092682745</v>
      </c>
      <c r="AL228" s="48"/>
      <c r="AM228" s="48">
        <f t="shared" si="96"/>
        <v>18.206621750943246</v>
      </c>
      <c r="AN228" s="48"/>
      <c r="AO228" s="48">
        <f t="shared" si="104"/>
        <v>946.74433104904949</v>
      </c>
      <c r="AP228" s="48"/>
      <c r="AQ228" s="48">
        <f>0</f>
        <v>0</v>
      </c>
      <c r="AR228" s="48"/>
      <c r="AT228" s="55">
        <v>20</v>
      </c>
      <c r="AU228" s="55"/>
      <c r="AV228" s="57">
        <f t="shared" si="113"/>
        <v>702.59485054627078</v>
      </c>
      <c r="AW228" s="57"/>
      <c r="AX228" s="57">
        <f t="shared" si="105"/>
        <v>6.5021600881444961</v>
      </c>
      <c r="AY228" s="57"/>
      <c r="AZ228" s="57">
        <f t="shared" si="114"/>
        <v>17.564871263656769</v>
      </c>
      <c r="BA228" s="57"/>
      <c r="BB228" s="57">
        <f t="shared" si="97"/>
        <v>24.067031351801266</v>
      </c>
      <c r="BC228" s="57"/>
      <c r="BD228" s="57">
        <f t="shared" si="106"/>
        <v>696.0926904581263</v>
      </c>
      <c r="BE228" s="57"/>
      <c r="BF228" s="57">
        <f>0</f>
        <v>0</v>
      </c>
      <c r="BG228" s="57"/>
    </row>
    <row r="229" spans="1:59" x14ac:dyDescent="0.25">
      <c r="A229" s="27">
        <v>21</v>
      </c>
      <c r="B229" s="27"/>
      <c r="C229" s="31">
        <f t="shared" si="107"/>
        <v>577.77055555555512</v>
      </c>
      <c r="D229" s="31"/>
      <c r="E229" s="31">
        <f t="shared" si="98"/>
        <v>11.110972222222223</v>
      </c>
      <c r="F229" s="31"/>
      <c r="G229" s="31">
        <f t="shared" si="108"/>
        <v>14.444263888888877</v>
      </c>
      <c r="H229" s="31"/>
      <c r="I229" s="31">
        <f t="shared" si="99"/>
        <v>25.5552361111111</v>
      </c>
      <c r="J229" s="31"/>
      <c r="K229" s="31">
        <f t="shared" si="100"/>
        <v>566.65958333333288</v>
      </c>
      <c r="L229" s="31"/>
      <c r="M229" s="31">
        <f>0</f>
        <v>0</v>
      </c>
      <c r="N229" s="31"/>
      <c r="P229" s="37">
        <v>21</v>
      </c>
      <c r="Q229" s="37"/>
      <c r="R229" s="39">
        <f t="shared" si="109"/>
        <v>799.99</v>
      </c>
      <c r="S229" s="39"/>
      <c r="T229" s="39">
        <f>0</f>
        <v>0</v>
      </c>
      <c r="U229" s="39"/>
      <c r="V229" s="39">
        <f t="shared" si="110"/>
        <v>19.999749999999999</v>
      </c>
      <c r="W229" s="39"/>
      <c r="X229" s="39">
        <f t="shared" si="101"/>
        <v>19.999749999999999</v>
      </c>
      <c r="Y229" s="39"/>
      <c r="Z229" s="39">
        <f t="shared" si="102"/>
        <v>799.99</v>
      </c>
      <c r="AA229" s="39"/>
      <c r="AB229" s="39">
        <f>0</f>
        <v>0</v>
      </c>
      <c r="AC229" s="39"/>
      <c r="AE229" s="45">
        <v>21</v>
      </c>
      <c r="AF229" s="45"/>
      <c r="AG229" s="47">
        <f t="shared" si="111"/>
        <v>946.74433104904949</v>
      </c>
      <c r="AH229" s="47"/>
      <c r="AI229" s="47">
        <f t="shared" si="103"/>
        <v>-5.00682098150941</v>
      </c>
      <c r="AJ229" s="47"/>
      <c r="AK229" s="47">
        <f t="shared" si="112"/>
        <v>23.668608276226234</v>
      </c>
      <c r="AL229" s="47"/>
      <c r="AM229" s="47">
        <f t="shared" si="96"/>
        <v>18.661787294716824</v>
      </c>
      <c r="AN229" s="47"/>
      <c r="AO229" s="47">
        <f t="shared" si="104"/>
        <v>951.75115203055896</v>
      </c>
      <c r="AP229" s="47"/>
      <c r="AQ229" s="47">
        <f>0</f>
        <v>0</v>
      </c>
      <c r="AR229" s="47"/>
      <c r="AT229" s="54">
        <v>21</v>
      </c>
      <c r="AU229" s="54"/>
      <c r="AV229" s="56">
        <f t="shared" si="113"/>
        <v>696.0926904581263</v>
      </c>
      <c r="AW229" s="56"/>
      <c r="AX229" s="56">
        <f t="shared" si="105"/>
        <v>6.6647140903481095</v>
      </c>
      <c r="AY229" s="56"/>
      <c r="AZ229" s="56">
        <f t="shared" si="114"/>
        <v>17.402317261453156</v>
      </c>
      <c r="BA229" s="56"/>
      <c r="BB229" s="56">
        <f t="shared" si="97"/>
        <v>24.067031351801266</v>
      </c>
      <c r="BC229" s="56"/>
      <c r="BD229" s="56">
        <f t="shared" si="106"/>
        <v>689.42797636777823</v>
      </c>
      <c r="BE229" s="56"/>
      <c r="BF229" s="56">
        <f>0</f>
        <v>0</v>
      </c>
      <c r="BG229" s="56"/>
    </row>
    <row r="230" spans="1:59" x14ac:dyDescent="0.25">
      <c r="A230" s="28">
        <v>22</v>
      </c>
      <c r="B230" s="28"/>
      <c r="C230" s="32">
        <f t="shared" si="107"/>
        <v>566.65958333333288</v>
      </c>
      <c r="D230" s="32"/>
      <c r="E230" s="32">
        <f t="shared" si="98"/>
        <v>11.110972222222223</v>
      </c>
      <c r="F230" s="32"/>
      <c r="G230" s="32">
        <f t="shared" si="108"/>
        <v>14.166489583333322</v>
      </c>
      <c r="H230" s="32"/>
      <c r="I230" s="32">
        <f t="shared" si="99"/>
        <v>25.277461805555546</v>
      </c>
      <c r="J230" s="32"/>
      <c r="K230" s="32">
        <f t="shared" si="100"/>
        <v>555.54861111111063</v>
      </c>
      <c r="L230" s="32"/>
      <c r="M230" s="32">
        <f>0</f>
        <v>0</v>
      </c>
      <c r="N230" s="32"/>
      <c r="P230" s="38">
        <v>22</v>
      </c>
      <c r="Q230" s="38"/>
      <c r="R230" s="40">
        <f t="shared" si="109"/>
        <v>799.99</v>
      </c>
      <c r="S230" s="40"/>
      <c r="T230" s="40">
        <f>0</f>
        <v>0</v>
      </c>
      <c r="U230" s="40"/>
      <c r="V230" s="40">
        <f t="shared" si="110"/>
        <v>19.999749999999999</v>
      </c>
      <c r="W230" s="40"/>
      <c r="X230" s="40">
        <f t="shared" si="101"/>
        <v>19.999749999999999</v>
      </c>
      <c r="Y230" s="40"/>
      <c r="Z230" s="40">
        <f t="shared" si="102"/>
        <v>799.99</v>
      </c>
      <c r="AA230" s="40"/>
      <c r="AB230" s="40">
        <f>0</f>
        <v>0</v>
      </c>
      <c r="AC230" s="40"/>
      <c r="AE230" s="46">
        <v>22</v>
      </c>
      <c r="AF230" s="46"/>
      <c r="AG230" s="48">
        <f t="shared" si="111"/>
        <v>951.75115203055896</v>
      </c>
      <c r="AH230" s="48"/>
      <c r="AI230" s="48">
        <f t="shared" si="103"/>
        <v>-4.6654468236792255</v>
      </c>
      <c r="AJ230" s="48"/>
      <c r="AK230" s="48">
        <f t="shared" si="112"/>
        <v>23.79377880076397</v>
      </c>
      <c r="AL230" s="48"/>
      <c r="AM230" s="48">
        <f t="shared" si="96"/>
        <v>19.128331977084745</v>
      </c>
      <c r="AN230" s="48"/>
      <c r="AO230" s="48">
        <f t="shared" si="104"/>
        <v>956.41659885423815</v>
      </c>
      <c r="AP230" s="48"/>
      <c r="AQ230" s="48">
        <f>0</f>
        <v>0</v>
      </c>
      <c r="AR230" s="48"/>
      <c r="AT230" s="55">
        <v>22</v>
      </c>
      <c r="AU230" s="55"/>
      <c r="AV230" s="57">
        <f t="shared" si="113"/>
        <v>689.42797636777823</v>
      </c>
      <c r="AW230" s="57"/>
      <c r="AX230" s="57">
        <f t="shared" si="105"/>
        <v>6.8313319426068126</v>
      </c>
      <c r="AY230" s="57"/>
      <c r="AZ230" s="57">
        <f t="shared" si="114"/>
        <v>17.235699409194453</v>
      </c>
      <c r="BA230" s="57"/>
      <c r="BB230" s="57">
        <f t="shared" si="97"/>
        <v>24.067031351801266</v>
      </c>
      <c r="BC230" s="57"/>
      <c r="BD230" s="57">
        <f t="shared" si="106"/>
        <v>682.59664442517146</v>
      </c>
      <c r="BE230" s="57"/>
      <c r="BF230" s="57">
        <f>0</f>
        <v>0</v>
      </c>
      <c r="BG230" s="57"/>
    </row>
    <row r="231" spans="1:59" x14ac:dyDescent="0.25">
      <c r="A231" s="27">
        <v>23</v>
      </c>
      <c r="B231" s="27"/>
      <c r="C231" s="31">
        <f t="shared" si="107"/>
        <v>555.54861111111063</v>
      </c>
      <c r="D231" s="31"/>
      <c r="E231" s="31">
        <f t="shared" si="98"/>
        <v>11.110972222222223</v>
      </c>
      <c r="F231" s="31"/>
      <c r="G231" s="31">
        <f t="shared" si="108"/>
        <v>13.888715277777765</v>
      </c>
      <c r="H231" s="31"/>
      <c r="I231" s="31">
        <f t="shared" si="99"/>
        <v>24.999687499999986</v>
      </c>
      <c r="J231" s="31"/>
      <c r="K231" s="31">
        <f t="shared" si="100"/>
        <v>544.43763888888839</v>
      </c>
      <c r="L231" s="31"/>
      <c r="M231" s="31">
        <f>0</f>
        <v>0</v>
      </c>
      <c r="N231" s="31"/>
      <c r="P231" s="37">
        <v>23</v>
      </c>
      <c r="Q231" s="37"/>
      <c r="R231" s="39">
        <f t="shared" si="109"/>
        <v>799.99</v>
      </c>
      <c r="S231" s="39"/>
      <c r="T231" s="39">
        <f>0</f>
        <v>0</v>
      </c>
      <c r="U231" s="39"/>
      <c r="V231" s="39">
        <f t="shared" si="110"/>
        <v>19.999749999999999</v>
      </c>
      <c r="W231" s="39"/>
      <c r="X231" s="39">
        <f t="shared" si="101"/>
        <v>19.999749999999999</v>
      </c>
      <c r="Y231" s="39"/>
      <c r="Z231" s="39">
        <f t="shared" si="102"/>
        <v>799.99</v>
      </c>
      <c r="AA231" s="39"/>
      <c r="AB231" s="39">
        <f>0</f>
        <v>0</v>
      </c>
      <c r="AC231" s="39"/>
      <c r="AE231" s="45">
        <v>23</v>
      </c>
      <c r="AF231" s="45"/>
      <c r="AG231" s="47">
        <f t="shared" si="111"/>
        <v>956.41659885423815</v>
      </c>
      <c r="AH231" s="47"/>
      <c r="AI231" s="47">
        <f t="shared" si="103"/>
        <v>-4.3038746948440867</v>
      </c>
      <c r="AJ231" s="47"/>
      <c r="AK231" s="47">
        <f t="shared" si="112"/>
        <v>23.910414971355952</v>
      </c>
      <c r="AL231" s="47"/>
      <c r="AM231" s="47">
        <f t="shared" si="96"/>
        <v>19.606540276511865</v>
      </c>
      <c r="AN231" s="47"/>
      <c r="AO231" s="47">
        <f t="shared" si="104"/>
        <v>960.72047354908227</v>
      </c>
      <c r="AP231" s="47"/>
      <c r="AQ231" s="47">
        <f>0</f>
        <v>0</v>
      </c>
      <c r="AR231" s="47"/>
      <c r="AT231" s="54">
        <v>23</v>
      </c>
      <c r="AU231" s="54"/>
      <c r="AV231" s="56">
        <f t="shared" si="113"/>
        <v>682.59664442517146</v>
      </c>
      <c r="AW231" s="56"/>
      <c r="AX231" s="56">
        <f t="shared" si="105"/>
        <v>7.0021152411719818</v>
      </c>
      <c r="AY231" s="56"/>
      <c r="AZ231" s="56">
        <f t="shared" si="114"/>
        <v>17.064916110629284</v>
      </c>
      <c r="BA231" s="56"/>
      <c r="BB231" s="56">
        <f t="shared" si="97"/>
        <v>24.067031351801266</v>
      </c>
      <c r="BC231" s="56"/>
      <c r="BD231" s="56">
        <f t="shared" si="106"/>
        <v>675.5945291839995</v>
      </c>
      <c r="BE231" s="56"/>
      <c r="BF231" s="56">
        <f>0</f>
        <v>0</v>
      </c>
      <c r="BG231" s="56"/>
    </row>
    <row r="232" spans="1:59" x14ac:dyDescent="0.25">
      <c r="A232" s="28">
        <v>24</v>
      </c>
      <c r="B232" s="28"/>
      <c r="C232" s="32">
        <f t="shared" si="107"/>
        <v>544.43763888888839</v>
      </c>
      <c r="D232" s="32"/>
      <c r="E232" s="32">
        <f t="shared" si="98"/>
        <v>11.110972222222223</v>
      </c>
      <c r="F232" s="32"/>
      <c r="G232" s="32">
        <f t="shared" si="108"/>
        <v>13.610940972222208</v>
      </c>
      <c r="H232" s="32"/>
      <c r="I232" s="32">
        <f t="shared" si="99"/>
        <v>24.721913194444433</v>
      </c>
      <c r="J232" s="32"/>
      <c r="K232" s="32">
        <f t="shared" si="100"/>
        <v>533.32666666666614</v>
      </c>
      <c r="L232" s="32"/>
      <c r="M232" s="32">
        <f>0</f>
        <v>0</v>
      </c>
      <c r="N232" s="32"/>
      <c r="P232" s="38">
        <v>24</v>
      </c>
      <c r="Q232" s="38"/>
      <c r="R232" s="40">
        <f t="shared" si="109"/>
        <v>799.99</v>
      </c>
      <c r="S232" s="40"/>
      <c r="T232" s="40">
        <f>0</f>
        <v>0</v>
      </c>
      <c r="U232" s="40"/>
      <c r="V232" s="40">
        <f t="shared" si="110"/>
        <v>19.999749999999999</v>
      </c>
      <c r="W232" s="40"/>
      <c r="X232" s="40">
        <f t="shared" si="101"/>
        <v>19.999749999999999</v>
      </c>
      <c r="Y232" s="40"/>
      <c r="Z232" s="40">
        <f t="shared" si="102"/>
        <v>799.99</v>
      </c>
      <c r="AA232" s="40"/>
      <c r="AB232" s="40">
        <f>0</f>
        <v>0</v>
      </c>
      <c r="AC232" s="40"/>
      <c r="AE232" s="46">
        <v>24</v>
      </c>
      <c r="AF232" s="46"/>
      <c r="AG232" s="48">
        <f t="shared" si="111"/>
        <v>960.72047354908227</v>
      </c>
      <c r="AH232" s="48"/>
      <c r="AI232" s="48">
        <f t="shared" si="103"/>
        <v>-3.9213080553023971</v>
      </c>
      <c r="AJ232" s="48"/>
      <c r="AK232" s="48">
        <f t="shared" si="112"/>
        <v>24.018011838727055</v>
      </c>
      <c r="AL232" s="48"/>
      <c r="AM232" s="48">
        <f t="shared" si="96"/>
        <v>20.096703783424658</v>
      </c>
      <c r="AN232" s="48"/>
      <c r="AO232" s="48">
        <f t="shared" si="104"/>
        <v>964.64178160438462</v>
      </c>
      <c r="AP232" s="48"/>
      <c r="AQ232" s="48">
        <f>0</f>
        <v>0</v>
      </c>
      <c r="AR232" s="48"/>
      <c r="AT232" s="55">
        <v>24</v>
      </c>
      <c r="AU232" s="55"/>
      <c r="AV232" s="57">
        <f t="shared" si="113"/>
        <v>675.5945291839995</v>
      </c>
      <c r="AW232" s="57"/>
      <c r="AX232" s="57">
        <f t="shared" si="105"/>
        <v>7.1771681222012802</v>
      </c>
      <c r="AY232" s="57"/>
      <c r="AZ232" s="57">
        <f t="shared" si="114"/>
        <v>16.889863229599985</v>
      </c>
      <c r="BA232" s="57"/>
      <c r="BB232" s="57">
        <f t="shared" si="97"/>
        <v>24.067031351801266</v>
      </c>
      <c r="BC232" s="57"/>
      <c r="BD232" s="57">
        <f t="shared" si="106"/>
        <v>668.41736106179826</v>
      </c>
      <c r="BE232" s="57"/>
      <c r="BF232" s="57">
        <f>0</f>
        <v>0</v>
      </c>
      <c r="BG232" s="57"/>
    </row>
    <row r="233" spans="1:59" x14ac:dyDescent="0.25">
      <c r="A233" s="27">
        <v>25</v>
      </c>
      <c r="B233" s="27"/>
      <c r="C233" s="31">
        <f t="shared" si="107"/>
        <v>533.32666666666614</v>
      </c>
      <c r="D233" s="31"/>
      <c r="E233" s="31">
        <f t="shared" si="98"/>
        <v>11.110972222222223</v>
      </c>
      <c r="F233" s="31"/>
      <c r="G233" s="31">
        <f t="shared" si="108"/>
        <v>13.333166666666653</v>
      </c>
      <c r="H233" s="31"/>
      <c r="I233" s="31">
        <f t="shared" si="99"/>
        <v>24.444138888888876</v>
      </c>
      <c r="J233" s="31"/>
      <c r="K233" s="31">
        <f t="shared" si="100"/>
        <v>522.2156944444439</v>
      </c>
      <c r="L233" s="31"/>
      <c r="M233" s="31">
        <f>0</f>
        <v>0</v>
      </c>
      <c r="N233" s="31"/>
      <c r="P233" s="37">
        <v>25</v>
      </c>
      <c r="Q233" s="37"/>
      <c r="R233" s="39">
        <f t="shared" si="109"/>
        <v>799.99</v>
      </c>
      <c r="S233" s="39"/>
      <c r="T233" s="39">
        <f>0</f>
        <v>0</v>
      </c>
      <c r="U233" s="39"/>
      <c r="V233" s="39">
        <f t="shared" si="110"/>
        <v>19.999749999999999</v>
      </c>
      <c r="W233" s="39"/>
      <c r="X233" s="39">
        <f t="shared" si="101"/>
        <v>19.999749999999999</v>
      </c>
      <c r="Y233" s="39"/>
      <c r="Z233" s="39">
        <f t="shared" si="102"/>
        <v>799.99</v>
      </c>
      <c r="AA233" s="39"/>
      <c r="AB233" s="39">
        <f>0</f>
        <v>0</v>
      </c>
      <c r="AC233" s="39"/>
      <c r="AE233" s="45">
        <v>25</v>
      </c>
      <c r="AF233" s="45"/>
      <c r="AG233" s="47">
        <f t="shared" si="111"/>
        <v>964.64178160438462</v>
      </c>
      <c r="AH233" s="47"/>
      <c r="AI233" s="47">
        <f t="shared" si="103"/>
        <v>-3.5169231620993422</v>
      </c>
      <c r="AJ233" s="47"/>
      <c r="AK233" s="47">
        <f t="shared" si="112"/>
        <v>24.116044540109613</v>
      </c>
      <c r="AL233" s="47"/>
      <c r="AM233" s="47">
        <f t="shared" si="96"/>
        <v>20.59912137801027</v>
      </c>
      <c r="AN233" s="47"/>
      <c r="AO233" s="47">
        <f t="shared" si="104"/>
        <v>968.15870476648399</v>
      </c>
      <c r="AP233" s="47"/>
      <c r="AQ233" s="47">
        <f>0</f>
        <v>0</v>
      </c>
      <c r="AR233" s="47"/>
      <c r="AT233" s="54">
        <v>25</v>
      </c>
      <c r="AU233" s="54"/>
      <c r="AV233" s="56">
        <f t="shared" si="113"/>
        <v>668.41736106179826</v>
      </c>
      <c r="AW233" s="56"/>
      <c r="AX233" s="56">
        <f t="shared" si="105"/>
        <v>7.3565973252563097</v>
      </c>
      <c r="AY233" s="56"/>
      <c r="AZ233" s="56">
        <f t="shared" si="114"/>
        <v>16.710434026544956</v>
      </c>
      <c r="BA233" s="56"/>
      <c r="BB233" s="56">
        <f t="shared" si="97"/>
        <v>24.067031351801266</v>
      </c>
      <c r="BC233" s="56"/>
      <c r="BD233" s="56">
        <f t="shared" si="106"/>
        <v>661.06076373654196</v>
      </c>
      <c r="BE233" s="56"/>
      <c r="BF233" s="56">
        <f>0</f>
        <v>0</v>
      </c>
      <c r="BG233" s="56"/>
    </row>
    <row r="234" spans="1:59" x14ac:dyDescent="0.25">
      <c r="A234" s="28">
        <v>26</v>
      </c>
      <c r="B234" s="28"/>
      <c r="C234" s="32">
        <f t="shared" si="107"/>
        <v>522.2156944444439</v>
      </c>
      <c r="D234" s="32"/>
      <c r="E234" s="32">
        <f t="shared" si="98"/>
        <v>11.110972222222223</v>
      </c>
      <c r="F234" s="32"/>
      <c r="G234" s="32">
        <f t="shared" si="108"/>
        <v>13.055392361111096</v>
      </c>
      <c r="H234" s="32"/>
      <c r="I234" s="32">
        <f t="shared" si="99"/>
        <v>24.166364583333319</v>
      </c>
      <c r="J234" s="32"/>
      <c r="K234" s="32">
        <f t="shared" si="100"/>
        <v>511.10472222222165</v>
      </c>
      <c r="L234" s="32"/>
      <c r="M234" s="32">
        <f>0</f>
        <v>0</v>
      </c>
      <c r="N234" s="32"/>
      <c r="P234" s="38">
        <v>26</v>
      </c>
      <c r="Q234" s="38"/>
      <c r="R234" s="40">
        <f t="shared" si="109"/>
        <v>799.99</v>
      </c>
      <c r="S234" s="40"/>
      <c r="T234" s="40">
        <f>0</f>
        <v>0</v>
      </c>
      <c r="U234" s="40"/>
      <c r="V234" s="40">
        <f t="shared" si="110"/>
        <v>19.999749999999999</v>
      </c>
      <c r="W234" s="40"/>
      <c r="X234" s="40">
        <f t="shared" si="101"/>
        <v>19.999749999999999</v>
      </c>
      <c r="Y234" s="40"/>
      <c r="Z234" s="40">
        <f t="shared" si="102"/>
        <v>799.99</v>
      </c>
      <c r="AA234" s="40"/>
      <c r="AB234" s="40">
        <f>0</f>
        <v>0</v>
      </c>
      <c r="AC234" s="40"/>
      <c r="AE234" s="46">
        <v>26</v>
      </c>
      <c r="AF234" s="46"/>
      <c r="AG234" s="48">
        <f t="shared" si="111"/>
        <v>968.15870476648399</v>
      </c>
      <c r="AH234" s="48"/>
      <c r="AI234" s="48">
        <f t="shared" si="103"/>
        <v>-3.0898682067015706</v>
      </c>
      <c r="AJ234" s="48"/>
      <c r="AK234" s="48">
        <f t="shared" si="112"/>
        <v>24.203967619162096</v>
      </c>
      <c r="AL234" s="48"/>
      <c r="AM234" s="48">
        <f t="shared" si="96"/>
        <v>21.114099412460526</v>
      </c>
      <c r="AN234" s="48"/>
      <c r="AO234" s="48">
        <f t="shared" si="104"/>
        <v>971.24857297318556</v>
      </c>
      <c r="AP234" s="48"/>
      <c r="AQ234" s="48">
        <f>0</f>
        <v>0</v>
      </c>
      <c r="AR234" s="48"/>
      <c r="AT234" s="55">
        <v>26</v>
      </c>
      <c r="AU234" s="55"/>
      <c r="AV234" s="57">
        <f t="shared" si="113"/>
        <v>661.06076373654196</v>
      </c>
      <c r="AW234" s="57"/>
      <c r="AX234" s="57">
        <f t="shared" si="105"/>
        <v>7.540512258387718</v>
      </c>
      <c r="AY234" s="57"/>
      <c r="AZ234" s="57">
        <f t="shared" si="114"/>
        <v>16.526519093413548</v>
      </c>
      <c r="BA234" s="57"/>
      <c r="BB234" s="57">
        <f t="shared" si="97"/>
        <v>24.067031351801266</v>
      </c>
      <c r="BC234" s="57"/>
      <c r="BD234" s="57">
        <f t="shared" si="106"/>
        <v>653.52025147815425</v>
      </c>
      <c r="BE234" s="57"/>
      <c r="BF234" s="57">
        <f>0</f>
        <v>0</v>
      </c>
      <c r="BG234" s="57"/>
    </row>
    <row r="235" spans="1:59" x14ac:dyDescent="0.25">
      <c r="A235" s="27">
        <v>27</v>
      </c>
      <c r="B235" s="27"/>
      <c r="C235" s="31">
        <f t="shared" si="107"/>
        <v>511.10472222222165</v>
      </c>
      <c r="D235" s="31"/>
      <c r="E235" s="31">
        <f t="shared" si="98"/>
        <v>11.110972222222223</v>
      </c>
      <c r="F235" s="31"/>
      <c r="G235" s="31">
        <f t="shared" si="108"/>
        <v>12.777618055555541</v>
      </c>
      <c r="H235" s="31"/>
      <c r="I235" s="31">
        <f t="shared" si="99"/>
        <v>23.888590277777766</v>
      </c>
      <c r="J235" s="31"/>
      <c r="K235" s="31">
        <f t="shared" si="100"/>
        <v>499.99374999999941</v>
      </c>
      <c r="L235" s="31"/>
      <c r="M235" s="31">
        <f>0</f>
        <v>0</v>
      </c>
      <c r="N235" s="31"/>
      <c r="P235" s="37">
        <v>27</v>
      </c>
      <c r="Q235" s="37"/>
      <c r="R235" s="39">
        <f t="shared" si="109"/>
        <v>799.99</v>
      </c>
      <c r="S235" s="39"/>
      <c r="T235" s="39">
        <f>0</f>
        <v>0</v>
      </c>
      <c r="U235" s="39"/>
      <c r="V235" s="39">
        <f t="shared" si="110"/>
        <v>19.999749999999999</v>
      </c>
      <c r="W235" s="39"/>
      <c r="X235" s="39">
        <f t="shared" si="101"/>
        <v>19.999749999999999</v>
      </c>
      <c r="Y235" s="39"/>
      <c r="Z235" s="39">
        <f t="shared" si="102"/>
        <v>799.99</v>
      </c>
      <c r="AA235" s="39"/>
      <c r="AB235" s="39">
        <f>0</f>
        <v>0</v>
      </c>
      <c r="AC235" s="39"/>
      <c r="AE235" s="45">
        <v>27</v>
      </c>
      <c r="AF235" s="45"/>
      <c r="AG235" s="47">
        <f t="shared" si="111"/>
        <v>971.24857297318556</v>
      </c>
      <c r="AH235" s="47"/>
      <c r="AI235" s="47">
        <f t="shared" si="103"/>
        <v>-2.6392624265575968</v>
      </c>
      <c r="AJ235" s="47"/>
      <c r="AK235" s="47">
        <f t="shared" si="112"/>
        <v>24.281214324329635</v>
      </c>
      <c r="AL235" s="47"/>
      <c r="AM235" s="47">
        <f t="shared" si="96"/>
        <v>21.641951897772039</v>
      </c>
      <c r="AN235" s="47"/>
      <c r="AO235" s="47">
        <f t="shared" si="104"/>
        <v>973.88783539974315</v>
      </c>
      <c r="AP235" s="47"/>
      <c r="AQ235" s="47">
        <f>0</f>
        <v>0</v>
      </c>
      <c r="AR235" s="47"/>
      <c r="AT235" s="54">
        <v>27</v>
      </c>
      <c r="AU235" s="54"/>
      <c r="AV235" s="56">
        <f t="shared" si="113"/>
        <v>653.52025147815425</v>
      </c>
      <c r="AW235" s="56"/>
      <c r="AX235" s="56">
        <f t="shared" si="105"/>
        <v>7.7290250648474093</v>
      </c>
      <c r="AY235" s="56"/>
      <c r="AZ235" s="56">
        <f t="shared" si="114"/>
        <v>16.338006286953856</v>
      </c>
      <c r="BA235" s="56"/>
      <c r="BB235" s="56">
        <f t="shared" si="97"/>
        <v>24.067031351801266</v>
      </c>
      <c r="BC235" s="56"/>
      <c r="BD235" s="56">
        <f t="shared" si="106"/>
        <v>645.79122641330684</v>
      </c>
      <c r="BE235" s="56"/>
      <c r="BF235" s="56">
        <f>0</f>
        <v>0</v>
      </c>
      <c r="BG235" s="56"/>
    </row>
    <row r="236" spans="1:59" x14ac:dyDescent="0.25">
      <c r="A236" s="28">
        <v>28</v>
      </c>
      <c r="B236" s="28"/>
      <c r="C236" s="32">
        <f t="shared" si="107"/>
        <v>499.99374999999941</v>
      </c>
      <c r="D236" s="32"/>
      <c r="E236" s="32">
        <f t="shared" si="98"/>
        <v>11.110972222222223</v>
      </c>
      <c r="F236" s="32"/>
      <c r="G236" s="32">
        <f t="shared" si="108"/>
        <v>12.499843749999984</v>
      </c>
      <c r="H236" s="32"/>
      <c r="I236" s="32">
        <f t="shared" si="99"/>
        <v>23.610815972222206</v>
      </c>
      <c r="J236" s="32"/>
      <c r="K236" s="32">
        <f t="shared" si="100"/>
        <v>488.88277777777716</v>
      </c>
      <c r="L236" s="32"/>
      <c r="M236" s="32">
        <f>0</f>
        <v>0</v>
      </c>
      <c r="N236" s="32"/>
      <c r="P236" s="38">
        <v>28</v>
      </c>
      <c r="Q236" s="38"/>
      <c r="R236" s="40">
        <f t="shared" si="109"/>
        <v>799.99</v>
      </c>
      <c r="S236" s="40"/>
      <c r="T236" s="40">
        <f>0</f>
        <v>0</v>
      </c>
      <c r="U236" s="40"/>
      <c r="V236" s="40">
        <f t="shared" si="110"/>
        <v>19.999749999999999</v>
      </c>
      <c r="W236" s="40"/>
      <c r="X236" s="40">
        <f t="shared" si="101"/>
        <v>19.999749999999999</v>
      </c>
      <c r="Y236" s="40"/>
      <c r="Z236" s="40">
        <f t="shared" si="102"/>
        <v>799.99</v>
      </c>
      <c r="AA236" s="40"/>
      <c r="AB236" s="40">
        <f>0</f>
        <v>0</v>
      </c>
      <c r="AC236" s="40"/>
      <c r="AE236" s="46">
        <v>28</v>
      </c>
      <c r="AF236" s="46"/>
      <c r="AG236" s="48">
        <f t="shared" si="111"/>
        <v>973.88783539974315</v>
      </c>
      <c r="AH236" s="48"/>
      <c r="AI236" s="48">
        <f t="shared" si="103"/>
        <v>-2.1641951897772387</v>
      </c>
      <c r="AJ236" s="48"/>
      <c r="AK236" s="48">
        <f t="shared" si="112"/>
        <v>24.347195884993578</v>
      </c>
      <c r="AL236" s="48"/>
      <c r="AM236" s="48">
        <f t="shared" si="96"/>
        <v>22.183000695216339</v>
      </c>
      <c r="AN236" s="48"/>
      <c r="AO236" s="48">
        <f t="shared" si="104"/>
        <v>976.05203058952043</v>
      </c>
      <c r="AP236" s="48"/>
      <c r="AQ236" s="48">
        <f>0</f>
        <v>0</v>
      </c>
      <c r="AR236" s="48"/>
      <c r="AT236" s="55">
        <v>28</v>
      </c>
      <c r="AU236" s="55"/>
      <c r="AV236" s="57">
        <f t="shared" si="113"/>
        <v>645.79122641330684</v>
      </c>
      <c r="AW236" s="57"/>
      <c r="AX236" s="57">
        <f t="shared" si="105"/>
        <v>7.9222506914685944</v>
      </c>
      <c r="AY236" s="57"/>
      <c r="AZ236" s="57">
        <f t="shared" si="114"/>
        <v>16.144780660332671</v>
      </c>
      <c r="BA236" s="57"/>
      <c r="BB236" s="57">
        <f t="shared" si="97"/>
        <v>24.067031351801266</v>
      </c>
      <c r="BC236" s="57"/>
      <c r="BD236" s="57">
        <f t="shared" si="106"/>
        <v>637.8689757218383</v>
      </c>
      <c r="BE236" s="57"/>
      <c r="BF236" s="57">
        <f>0</f>
        <v>0</v>
      </c>
      <c r="BG236" s="57"/>
    </row>
    <row r="237" spans="1:59" x14ac:dyDescent="0.25">
      <c r="A237" s="27">
        <v>29</v>
      </c>
      <c r="B237" s="27"/>
      <c r="C237" s="31">
        <f t="shared" si="107"/>
        <v>488.88277777777716</v>
      </c>
      <c r="D237" s="31"/>
      <c r="E237" s="31">
        <f t="shared" si="98"/>
        <v>11.110972222222223</v>
      </c>
      <c r="F237" s="31"/>
      <c r="G237" s="31">
        <f t="shared" si="108"/>
        <v>12.222069444444427</v>
      </c>
      <c r="H237" s="31"/>
      <c r="I237" s="31">
        <f t="shared" si="99"/>
        <v>23.333041666666652</v>
      </c>
      <c r="J237" s="31"/>
      <c r="K237" s="31">
        <f t="shared" si="100"/>
        <v>477.77180555555492</v>
      </c>
      <c r="L237" s="31"/>
      <c r="M237" s="31">
        <f>0</f>
        <v>0</v>
      </c>
      <c r="N237" s="31"/>
      <c r="P237" s="37">
        <v>29</v>
      </c>
      <c r="Q237" s="37"/>
      <c r="R237" s="39">
        <f t="shared" si="109"/>
        <v>799.99</v>
      </c>
      <c r="S237" s="39"/>
      <c r="T237" s="39">
        <f>0</f>
        <v>0</v>
      </c>
      <c r="U237" s="39"/>
      <c r="V237" s="39">
        <f t="shared" si="110"/>
        <v>19.999749999999999</v>
      </c>
      <c r="W237" s="39"/>
      <c r="X237" s="39">
        <f t="shared" si="101"/>
        <v>19.999749999999999</v>
      </c>
      <c r="Y237" s="39"/>
      <c r="Z237" s="39">
        <f t="shared" si="102"/>
        <v>799.99</v>
      </c>
      <c r="AA237" s="39"/>
      <c r="AB237" s="39">
        <f>0</f>
        <v>0</v>
      </c>
      <c r="AC237" s="39"/>
      <c r="AE237" s="45">
        <v>29</v>
      </c>
      <c r="AF237" s="45"/>
      <c r="AG237" s="47">
        <f t="shared" si="111"/>
        <v>976.05203058952043</v>
      </c>
      <c r="AH237" s="47"/>
      <c r="AI237" s="47">
        <f t="shared" si="103"/>
        <v>-1.6637250521412561</v>
      </c>
      <c r="AJ237" s="47"/>
      <c r="AK237" s="47">
        <f t="shared" si="112"/>
        <v>24.401300764738007</v>
      </c>
      <c r="AL237" s="47"/>
      <c r="AM237" s="47">
        <f t="shared" si="96"/>
        <v>22.737575712596751</v>
      </c>
      <c r="AN237" s="47"/>
      <c r="AO237" s="47">
        <f t="shared" si="104"/>
        <v>977.71575564166164</v>
      </c>
      <c r="AP237" s="47"/>
      <c r="AQ237" s="47">
        <f>0</f>
        <v>0</v>
      </c>
      <c r="AR237" s="47"/>
      <c r="AT237" s="54">
        <v>29</v>
      </c>
      <c r="AU237" s="54"/>
      <c r="AV237" s="56">
        <f t="shared" si="113"/>
        <v>637.8689757218383</v>
      </c>
      <c r="AW237" s="56"/>
      <c r="AX237" s="56">
        <f t="shared" si="105"/>
        <v>8.1203069587553092</v>
      </c>
      <c r="AY237" s="56"/>
      <c r="AZ237" s="56">
        <f t="shared" si="114"/>
        <v>15.946724393045956</v>
      </c>
      <c r="BA237" s="56"/>
      <c r="BB237" s="56">
        <f t="shared" si="97"/>
        <v>24.067031351801266</v>
      </c>
      <c r="BC237" s="56"/>
      <c r="BD237" s="56">
        <f t="shared" si="106"/>
        <v>629.74866876308295</v>
      </c>
      <c r="BE237" s="56"/>
      <c r="BF237" s="56">
        <f>0</f>
        <v>0</v>
      </c>
      <c r="BG237" s="56"/>
    </row>
    <row r="238" spans="1:59" x14ac:dyDescent="0.25">
      <c r="A238" s="28">
        <v>30</v>
      </c>
      <c r="B238" s="28"/>
      <c r="C238" s="32">
        <f t="shared" si="107"/>
        <v>477.77180555555492</v>
      </c>
      <c r="D238" s="32"/>
      <c r="E238" s="32">
        <f t="shared" si="98"/>
        <v>11.110972222222223</v>
      </c>
      <c r="F238" s="32"/>
      <c r="G238" s="32">
        <f t="shared" si="108"/>
        <v>11.944295138888872</v>
      </c>
      <c r="H238" s="32"/>
      <c r="I238" s="32">
        <f t="shared" si="99"/>
        <v>23.055267361111095</v>
      </c>
      <c r="J238" s="32"/>
      <c r="K238" s="32">
        <f t="shared" si="100"/>
        <v>466.66083333333268</v>
      </c>
      <c r="L238" s="32"/>
      <c r="M238" s="32">
        <f>0</f>
        <v>0</v>
      </c>
      <c r="N238" s="32"/>
      <c r="P238" s="38">
        <v>30</v>
      </c>
      <c r="Q238" s="38"/>
      <c r="R238" s="40">
        <f t="shared" si="109"/>
        <v>799.99</v>
      </c>
      <c r="S238" s="40"/>
      <c r="T238" s="40">
        <f>0</f>
        <v>0</v>
      </c>
      <c r="U238" s="40"/>
      <c r="V238" s="40">
        <f t="shared" si="110"/>
        <v>19.999749999999999</v>
      </c>
      <c r="W238" s="40"/>
      <c r="X238" s="40">
        <f t="shared" si="101"/>
        <v>19.999749999999999</v>
      </c>
      <c r="Y238" s="40"/>
      <c r="Z238" s="40">
        <f t="shared" si="102"/>
        <v>799.99</v>
      </c>
      <c r="AA238" s="40"/>
      <c r="AB238" s="40">
        <f>0</f>
        <v>0</v>
      </c>
      <c r="AC238" s="40"/>
      <c r="AE238" s="46">
        <v>30</v>
      </c>
      <c r="AF238" s="46"/>
      <c r="AG238" s="48">
        <f t="shared" si="111"/>
        <v>977.71575564166164</v>
      </c>
      <c r="AH238" s="48"/>
      <c r="AI238" s="48">
        <f t="shared" si="103"/>
        <v>-1.1368787856298752</v>
      </c>
      <c r="AJ238" s="48"/>
      <c r="AK238" s="48">
        <f t="shared" si="112"/>
        <v>24.442893891041539</v>
      </c>
      <c r="AL238" s="48"/>
      <c r="AM238" s="48">
        <f t="shared" si="96"/>
        <v>23.306015105411664</v>
      </c>
      <c r="AN238" s="48"/>
      <c r="AO238" s="48">
        <f t="shared" si="104"/>
        <v>978.85263442729149</v>
      </c>
      <c r="AP238" s="48"/>
      <c r="AQ238" s="48">
        <f>0</f>
        <v>0</v>
      </c>
      <c r="AR238" s="48"/>
      <c r="AT238" s="55">
        <v>30</v>
      </c>
      <c r="AU238" s="55"/>
      <c r="AV238" s="57">
        <f t="shared" si="113"/>
        <v>629.74866876308295</v>
      </c>
      <c r="AW238" s="57"/>
      <c r="AX238" s="57">
        <f t="shared" si="105"/>
        <v>8.3233146327241929</v>
      </c>
      <c r="AY238" s="57"/>
      <c r="AZ238" s="57">
        <f t="shared" si="114"/>
        <v>15.743716719077073</v>
      </c>
      <c r="BA238" s="57"/>
      <c r="BB238" s="57">
        <f t="shared" si="97"/>
        <v>24.067031351801266</v>
      </c>
      <c r="BC238" s="57"/>
      <c r="BD238" s="57">
        <f t="shared" si="106"/>
        <v>621.42535413035876</v>
      </c>
      <c r="BE238" s="57"/>
      <c r="BF238" s="57">
        <f>0</f>
        <v>0</v>
      </c>
      <c r="BG238" s="57"/>
    </row>
    <row r="239" spans="1:59" x14ac:dyDescent="0.25">
      <c r="A239" s="27">
        <v>31</v>
      </c>
      <c r="B239" s="27"/>
      <c r="C239" s="31">
        <f t="shared" si="107"/>
        <v>466.66083333333268</v>
      </c>
      <c r="D239" s="31"/>
      <c r="E239" s="31">
        <f t="shared" si="98"/>
        <v>11.110972222222223</v>
      </c>
      <c r="F239" s="31"/>
      <c r="G239" s="31">
        <f t="shared" si="108"/>
        <v>11.666520833333315</v>
      </c>
      <c r="H239" s="31"/>
      <c r="I239" s="31">
        <f t="shared" si="99"/>
        <v>22.777493055555539</v>
      </c>
      <c r="J239" s="31"/>
      <c r="K239" s="31">
        <f t="shared" si="100"/>
        <v>455.54986111111043</v>
      </c>
      <c r="L239" s="31"/>
      <c r="M239" s="31">
        <f>0</f>
        <v>0</v>
      </c>
      <c r="N239" s="31"/>
      <c r="P239" s="37">
        <v>31</v>
      </c>
      <c r="Q239" s="37"/>
      <c r="R239" s="39">
        <f t="shared" si="109"/>
        <v>799.99</v>
      </c>
      <c r="S239" s="39"/>
      <c r="T239" s="39">
        <f>0</f>
        <v>0</v>
      </c>
      <c r="U239" s="39"/>
      <c r="V239" s="39">
        <f t="shared" si="110"/>
        <v>19.999749999999999</v>
      </c>
      <c r="W239" s="39"/>
      <c r="X239" s="39">
        <f t="shared" si="101"/>
        <v>19.999749999999999</v>
      </c>
      <c r="Y239" s="39"/>
      <c r="Z239" s="39">
        <f t="shared" si="102"/>
        <v>799.99</v>
      </c>
      <c r="AA239" s="39"/>
      <c r="AB239" s="39">
        <f>0</f>
        <v>0</v>
      </c>
      <c r="AC239" s="39"/>
      <c r="AE239" s="45">
        <v>31</v>
      </c>
      <c r="AF239" s="45"/>
      <c r="AG239" s="47">
        <f t="shared" si="111"/>
        <v>978.85263442729149</v>
      </c>
      <c r="AH239" s="47"/>
      <c r="AI239" s="47">
        <f t="shared" si="103"/>
        <v>-0.5826503776353249</v>
      </c>
      <c r="AJ239" s="47"/>
      <c r="AK239" s="47">
        <f t="shared" si="112"/>
        <v>24.471315860682285</v>
      </c>
      <c r="AL239" s="47"/>
      <c r="AM239" s="47">
        <f t="shared" si="96"/>
        <v>23.88866548304696</v>
      </c>
      <c r="AN239" s="47"/>
      <c r="AO239" s="47">
        <f t="shared" si="104"/>
        <v>979.43528480492682</v>
      </c>
      <c r="AP239" s="47"/>
      <c r="AQ239" s="47">
        <f>0</f>
        <v>0</v>
      </c>
      <c r="AR239" s="47"/>
      <c r="AT239" s="54">
        <v>31</v>
      </c>
      <c r="AU239" s="54"/>
      <c r="AV239" s="56">
        <f t="shared" si="113"/>
        <v>621.42535413035876</v>
      </c>
      <c r="AW239" s="56"/>
      <c r="AX239" s="56">
        <f t="shared" si="105"/>
        <v>8.5313974985422973</v>
      </c>
      <c r="AY239" s="56"/>
      <c r="AZ239" s="56">
        <f t="shared" si="114"/>
        <v>15.535633853258968</v>
      </c>
      <c r="BA239" s="56"/>
      <c r="BB239" s="56">
        <f t="shared" si="97"/>
        <v>24.067031351801266</v>
      </c>
      <c r="BC239" s="56"/>
      <c r="BD239" s="56">
        <f t="shared" si="106"/>
        <v>612.89395663181642</v>
      </c>
      <c r="BE239" s="56"/>
      <c r="BF239" s="56">
        <f>0</f>
        <v>0</v>
      </c>
      <c r="BG239" s="56"/>
    </row>
    <row r="240" spans="1:59" x14ac:dyDescent="0.25">
      <c r="A240" s="28">
        <v>32</v>
      </c>
      <c r="B240" s="28"/>
      <c r="C240" s="32">
        <f t="shared" si="107"/>
        <v>455.54986111111043</v>
      </c>
      <c r="D240" s="32"/>
      <c r="E240" s="32">
        <f t="shared" si="98"/>
        <v>11.110972222222223</v>
      </c>
      <c r="F240" s="32"/>
      <c r="G240" s="32">
        <f t="shared" si="108"/>
        <v>11.38874652777776</v>
      </c>
      <c r="H240" s="32"/>
      <c r="I240" s="32">
        <f t="shared" si="99"/>
        <v>22.499718749999985</v>
      </c>
      <c r="J240" s="32"/>
      <c r="K240" s="32">
        <f t="shared" si="100"/>
        <v>444.43888888888819</v>
      </c>
      <c r="L240" s="32"/>
      <c r="M240" s="32">
        <f>0</f>
        <v>0</v>
      </c>
      <c r="N240" s="32"/>
      <c r="P240" s="38">
        <v>32</v>
      </c>
      <c r="Q240" s="38"/>
      <c r="R240" s="40">
        <f t="shared" si="109"/>
        <v>799.99</v>
      </c>
      <c r="S240" s="40"/>
      <c r="T240" s="40">
        <f>0</f>
        <v>0</v>
      </c>
      <c r="U240" s="40"/>
      <c r="V240" s="40">
        <f t="shared" si="110"/>
        <v>19.999749999999999</v>
      </c>
      <c r="W240" s="40"/>
      <c r="X240" s="40">
        <f t="shared" si="101"/>
        <v>19.999749999999999</v>
      </c>
      <c r="Y240" s="40"/>
      <c r="Z240" s="40">
        <f t="shared" si="102"/>
        <v>799.99</v>
      </c>
      <c r="AA240" s="40"/>
      <c r="AB240" s="40">
        <f>0</f>
        <v>0</v>
      </c>
      <c r="AC240" s="40"/>
      <c r="AE240" s="46">
        <v>32</v>
      </c>
      <c r="AF240" s="46"/>
      <c r="AG240" s="48">
        <f t="shared" si="111"/>
        <v>979.43528480492682</v>
      </c>
      <c r="AH240" s="48"/>
      <c r="AI240" s="48">
        <f t="shared" si="103"/>
        <v>-3.907985046680551E-14</v>
      </c>
      <c r="AJ240" s="48"/>
      <c r="AK240" s="48">
        <f t="shared" si="112"/>
        <v>24.485882120123168</v>
      </c>
      <c r="AL240" s="48"/>
      <c r="AM240" s="48">
        <f t="shared" si="96"/>
        <v>24.485882120123129</v>
      </c>
      <c r="AN240" s="48"/>
      <c r="AO240" s="48">
        <f t="shared" si="104"/>
        <v>979.43528480492682</v>
      </c>
      <c r="AP240" s="48"/>
      <c r="AQ240" s="48">
        <f>0</f>
        <v>0</v>
      </c>
      <c r="AR240" s="48"/>
      <c r="AT240" s="55">
        <v>32</v>
      </c>
      <c r="AU240" s="55"/>
      <c r="AV240" s="57">
        <f t="shared" si="113"/>
        <v>612.89395663181642</v>
      </c>
      <c r="AW240" s="57"/>
      <c r="AX240" s="57">
        <f t="shared" si="105"/>
        <v>8.7446824360058564</v>
      </c>
      <c r="AY240" s="57"/>
      <c r="AZ240" s="57">
        <f t="shared" si="114"/>
        <v>15.322348915795409</v>
      </c>
      <c r="BA240" s="57"/>
      <c r="BB240" s="57">
        <f t="shared" si="97"/>
        <v>24.067031351801266</v>
      </c>
      <c r="BC240" s="57"/>
      <c r="BD240" s="57">
        <f t="shared" si="106"/>
        <v>604.14927419581056</v>
      </c>
      <c r="BE240" s="57"/>
      <c r="BF240" s="57">
        <f>0</f>
        <v>0</v>
      </c>
      <c r="BG240" s="57"/>
    </row>
    <row r="241" spans="1:59" x14ac:dyDescent="0.25">
      <c r="A241" s="27">
        <v>33</v>
      </c>
      <c r="B241" s="27"/>
      <c r="C241" s="31">
        <f t="shared" si="107"/>
        <v>444.43888888888819</v>
      </c>
      <c r="D241" s="31"/>
      <c r="E241" s="31">
        <f t="shared" si="98"/>
        <v>11.110972222222223</v>
      </c>
      <c r="F241" s="31"/>
      <c r="G241" s="31">
        <f t="shared" si="108"/>
        <v>11.110972222222204</v>
      </c>
      <c r="H241" s="31"/>
      <c r="I241" s="31">
        <f t="shared" si="99"/>
        <v>22.221944444444425</v>
      </c>
      <c r="J241" s="31"/>
      <c r="K241" s="31">
        <f t="shared" si="100"/>
        <v>433.32791666666594</v>
      </c>
      <c r="L241" s="31"/>
      <c r="M241" s="31">
        <f>0</f>
        <v>0</v>
      </c>
      <c r="N241" s="31"/>
      <c r="P241" s="37">
        <v>33</v>
      </c>
      <c r="Q241" s="37"/>
      <c r="R241" s="39">
        <f t="shared" si="109"/>
        <v>799.99</v>
      </c>
      <c r="S241" s="39"/>
      <c r="T241" s="39">
        <f>0</f>
        <v>0</v>
      </c>
      <c r="U241" s="39"/>
      <c r="V241" s="39">
        <f t="shared" si="110"/>
        <v>19.999749999999999</v>
      </c>
      <c r="W241" s="39"/>
      <c r="X241" s="39">
        <f t="shared" si="101"/>
        <v>19.999749999999999</v>
      </c>
      <c r="Y241" s="39"/>
      <c r="Z241" s="39">
        <f t="shared" si="102"/>
        <v>799.99</v>
      </c>
      <c r="AA241" s="39"/>
      <c r="AB241" s="39">
        <f>0</f>
        <v>0</v>
      </c>
      <c r="AC241" s="39"/>
      <c r="AE241" s="45">
        <v>33</v>
      </c>
      <c r="AF241" s="45"/>
      <c r="AG241" s="47">
        <f t="shared" si="111"/>
        <v>979.43528480492682</v>
      </c>
      <c r="AH241" s="47"/>
      <c r="AI241" s="47">
        <f t="shared" si="103"/>
        <v>0.61214705300303862</v>
      </c>
      <c r="AJ241" s="47"/>
      <c r="AK241" s="47">
        <f t="shared" si="112"/>
        <v>24.485882120123168</v>
      </c>
      <c r="AL241" s="47"/>
      <c r="AM241" s="47">
        <f t="shared" ref="AM241:AM272" si="115">($AG$209/72)*((1+$E$4)^AE241)</f>
        <v>25.098029173126207</v>
      </c>
      <c r="AN241" s="47"/>
      <c r="AO241" s="47">
        <f t="shared" si="104"/>
        <v>978.82313775192381</v>
      </c>
      <c r="AP241" s="47"/>
      <c r="AQ241" s="47">
        <f>0</f>
        <v>0</v>
      </c>
      <c r="AR241" s="47"/>
      <c r="AT241" s="54">
        <v>33</v>
      </c>
      <c r="AU241" s="54"/>
      <c r="AV241" s="56">
        <f t="shared" si="113"/>
        <v>604.14927419581056</v>
      </c>
      <c r="AW241" s="56"/>
      <c r="AX241" s="56">
        <f t="shared" si="105"/>
        <v>8.9632994969060036</v>
      </c>
      <c r="AY241" s="56"/>
      <c r="AZ241" s="56">
        <f t="shared" si="114"/>
        <v>15.103731854895262</v>
      </c>
      <c r="BA241" s="56"/>
      <c r="BB241" s="56">
        <f t="shared" ref="BB241:BB272" si="116">$AV$209*($E$4/(1-((1+$E$4)^(-72))))</f>
        <v>24.067031351801266</v>
      </c>
      <c r="BC241" s="56"/>
      <c r="BD241" s="56">
        <f t="shared" si="106"/>
        <v>595.1859746989046</v>
      </c>
      <c r="BE241" s="56"/>
      <c r="BF241" s="56">
        <f>0</f>
        <v>0</v>
      </c>
      <c r="BG241" s="56"/>
    </row>
    <row r="242" spans="1:59" x14ac:dyDescent="0.25">
      <c r="A242" s="28">
        <v>34</v>
      </c>
      <c r="B242" s="28"/>
      <c r="C242" s="32">
        <f t="shared" si="107"/>
        <v>433.32791666666594</v>
      </c>
      <c r="D242" s="32"/>
      <c r="E242" s="32">
        <f t="shared" si="98"/>
        <v>11.110972222222223</v>
      </c>
      <c r="F242" s="32"/>
      <c r="G242" s="32">
        <f t="shared" si="108"/>
        <v>10.833197916666647</v>
      </c>
      <c r="H242" s="32"/>
      <c r="I242" s="32">
        <f t="shared" si="99"/>
        <v>21.944170138888872</v>
      </c>
      <c r="J242" s="32"/>
      <c r="K242" s="32">
        <f t="shared" si="100"/>
        <v>422.2169444444437</v>
      </c>
      <c r="L242" s="32"/>
      <c r="M242" s="32">
        <f>0</f>
        <v>0</v>
      </c>
      <c r="N242" s="32"/>
      <c r="P242" s="38">
        <v>34</v>
      </c>
      <c r="Q242" s="38"/>
      <c r="R242" s="40">
        <f>Z241-AB242</f>
        <v>799.99</v>
      </c>
      <c r="S242" s="40"/>
      <c r="T242" s="40">
        <f>0</f>
        <v>0</v>
      </c>
      <c r="U242" s="40"/>
      <c r="V242" s="40">
        <f t="shared" si="110"/>
        <v>19.999749999999999</v>
      </c>
      <c r="W242" s="40"/>
      <c r="X242" s="40">
        <f t="shared" si="101"/>
        <v>19.999749999999999</v>
      </c>
      <c r="Y242" s="40"/>
      <c r="Z242" s="40">
        <f t="shared" si="102"/>
        <v>799.99</v>
      </c>
      <c r="AA242" s="40"/>
      <c r="AB242" s="40">
        <f>0</f>
        <v>0</v>
      </c>
      <c r="AC242" s="40"/>
      <c r="AE242" s="46">
        <v>34</v>
      </c>
      <c r="AF242" s="46"/>
      <c r="AG242" s="48">
        <f>AO241-AQ242</f>
        <v>978.82313775192381</v>
      </c>
      <c r="AH242" s="48"/>
      <c r="AI242" s="48">
        <f t="shared" si="103"/>
        <v>1.254901458656267</v>
      </c>
      <c r="AJ242" s="48"/>
      <c r="AK242" s="48">
        <f t="shared" si="112"/>
        <v>24.470578443798093</v>
      </c>
      <c r="AL242" s="48"/>
      <c r="AM242" s="48">
        <f t="shared" si="115"/>
        <v>25.72547990245436</v>
      </c>
      <c r="AN242" s="48"/>
      <c r="AO242" s="48">
        <f t="shared" si="104"/>
        <v>977.56823629326755</v>
      </c>
      <c r="AP242" s="48"/>
      <c r="AQ242" s="48">
        <f>0</f>
        <v>0</v>
      </c>
      <c r="AR242" s="48"/>
      <c r="AT242" s="55">
        <v>34</v>
      </c>
      <c r="AU242" s="55"/>
      <c r="AV242" s="57">
        <f>BD241-BF242</f>
        <v>595.1859746989046</v>
      </c>
      <c r="AW242" s="57"/>
      <c r="AX242" s="57">
        <f t="shared" si="105"/>
        <v>9.1873819843286508</v>
      </c>
      <c r="AY242" s="57"/>
      <c r="AZ242" s="57">
        <f t="shared" si="114"/>
        <v>14.879649367472615</v>
      </c>
      <c r="BA242" s="57"/>
      <c r="BB242" s="57">
        <f t="shared" si="116"/>
        <v>24.067031351801266</v>
      </c>
      <c r="BC242" s="57"/>
      <c r="BD242" s="57">
        <f t="shared" si="106"/>
        <v>585.99859271457592</v>
      </c>
      <c r="BE242" s="57"/>
      <c r="BF242" s="57">
        <f>0</f>
        <v>0</v>
      </c>
      <c r="BG242" s="57"/>
    </row>
    <row r="243" spans="1:59" x14ac:dyDescent="0.25">
      <c r="A243" s="27">
        <v>35</v>
      </c>
      <c r="B243" s="27"/>
      <c r="C243" s="31">
        <f t="shared" si="107"/>
        <v>422.2169444444437</v>
      </c>
      <c r="D243" s="31"/>
      <c r="E243" s="31">
        <f t="shared" si="98"/>
        <v>11.110972222222223</v>
      </c>
      <c r="F243" s="31"/>
      <c r="G243" s="31">
        <f t="shared" si="108"/>
        <v>10.555423611111092</v>
      </c>
      <c r="H243" s="31"/>
      <c r="I243" s="31">
        <f t="shared" si="99"/>
        <v>21.666395833333315</v>
      </c>
      <c r="J243" s="31"/>
      <c r="K243" s="31">
        <f t="shared" si="100"/>
        <v>411.10597222222145</v>
      </c>
      <c r="L243" s="31"/>
      <c r="M243" s="31">
        <f>0</f>
        <v>0</v>
      </c>
      <c r="N243" s="31"/>
      <c r="P243" s="37">
        <v>35</v>
      </c>
      <c r="Q243" s="37"/>
      <c r="R243" s="39">
        <f t="shared" si="109"/>
        <v>799.99</v>
      </c>
      <c r="S243" s="39"/>
      <c r="T243" s="39">
        <f>0</f>
        <v>0</v>
      </c>
      <c r="U243" s="39"/>
      <c r="V243" s="39">
        <f t="shared" si="110"/>
        <v>19.999749999999999</v>
      </c>
      <c r="W243" s="39"/>
      <c r="X243" s="39">
        <f t="shared" si="101"/>
        <v>19.999749999999999</v>
      </c>
      <c r="Y243" s="39"/>
      <c r="Z243" s="39">
        <f t="shared" si="102"/>
        <v>799.99</v>
      </c>
      <c r="AA243" s="39"/>
      <c r="AB243" s="39">
        <f>0</f>
        <v>0</v>
      </c>
      <c r="AC243" s="39"/>
      <c r="AE243" s="45">
        <v>35</v>
      </c>
      <c r="AF243" s="45"/>
      <c r="AG243" s="47">
        <f t="shared" si="111"/>
        <v>977.56823629326755</v>
      </c>
      <c r="AH243" s="47"/>
      <c r="AI243" s="47">
        <f t="shared" si="103"/>
        <v>1.9294109926840299</v>
      </c>
      <c r="AJ243" s="47"/>
      <c r="AK243" s="47">
        <f t="shared" si="112"/>
        <v>24.439205907331687</v>
      </c>
      <c r="AL243" s="47"/>
      <c r="AM243" s="47">
        <f t="shared" si="115"/>
        <v>26.368616900015716</v>
      </c>
      <c r="AN243" s="47"/>
      <c r="AO243" s="47">
        <f t="shared" si="104"/>
        <v>975.63882530058356</v>
      </c>
      <c r="AP243" s="47"/>
      <c r="AQ243" s="47">
        <f>0</f>
        <v>0</v>
      </c>
      <c r="AR243" s="47"/>
      <c r="AT243" s="54">
        <v>35</v>
      </c>
      <c r="AU243" s="54"/>
      <c r="AV243" s="56">
        <f t="shared" si="113"/>
        <v>585.99859271457592</v>
      </c>
      <c r="AW243" s="56"/>
      <c r="AX243" s="56">
        <f t="shared" si="105"/>
        <v>9.4170665339368682</v>
      </c>
      <c r="AY243" s="56"/>
      <c r="AZ243" s="56">
        <f t="shared" si="114"/>
        <v>14.649964817864397</v>
      </c>
      <c r="BA243" s="56"/>
      <c r="BB243" s="56">
        <f t="shared" si="116"/>
        <v>24.067031351801266</v>
      </c>
      <c r="BC243" s="56"/>
      <c r="BD243" s="56">
        <f t="shared" si="106"/>
        <v>576.581526180639</v>
      </c>
      <c r="BE243" s="56"/>
      <c r="BF243" s="56">
        <f>0</f>
        <v>0</v>
      </c>
      <c r="BG243" s="56"/>
    </row>
    <row r="244" spans="1:59" x14ac:dyDescent="0.25">
      <c r="A244" s="28">
        <v>36</v>
      </c>
      <c r="B244" s="28"/>
      <c r="C244" s="32">
        <f t="shared" si="107"/>
        <v>411.10597222222145</v>
      </c>
      <c r="D244" s="32"/>
      <c r="E244" s="32">
        <f t="shared" si="98"/>
        <v>11.110972222222223</v>
      </c>
      <c r="F244" s="32"/>
      <c r="G244" s="32">
        <f t="shared" si="108"/>
        <v>10.277649305555535</v>
      </c>
      <c r="H244" s="32"/>
      <c r="I244" s="32">
        <f t="shared" si="99"/>
        <v>21.388621527777758</v>
      </c>
      <c r="J244" s="32"/>
      <c r="K244" s="32">
        <f t="shared" si="100"/>
        <v>399.99499999999921</v>
      </c>
      <c r="L244" s="32"/>
      <c r="M244" s="32">
        <f>0</f>
        <v>0</v>
      </c>
      <c r="N244" s="32"/>
      <c r="P244" s="38">
        <v>36</v>
      </c>
      <c r="Q244" s="38"/>
      <c r="R244" s="40">
        <f t="shared" si="109"/>
        <v>799.99</v>
      </c>
      <c r="S244" s="40"/>
      <c r="T244" s="40">
        <f>0</f>
        <v>0</v>
      </c>
      <c r="U244" s="40"/>
      <c r="V244" s="40">
        <f t="shared" si="110"/>
        <v>19.999749999999999</v>
      </c>
      <c r="W244" s="40"/>
      <c r="X244" s="40">
        <f t="shared" si="101"/>
        <v>19.999749999999999</v>
      </c>
      <c r="Y244" s="40"/>
      <c r="Z244" s="40">
        <f t="shared" si="102"/>
        <v>799.99</v>
      </c>
      <c r="AA244" s="40"/>
      <c r="AB244" s="40">
        <f>0</f>
        <v>0</v>
      </c>
      <c r="AC244" s="40"/>
      <c r="AE244" s="46">
        <v>36</v>
      </c>
      <c r="AF244" s="46"/>
      <c r="AG244" s="48">
        <f t="shared" si="111"/>
        <v>975.63882530058356</v>
      </c>
      <c r="AH244" s="48"/>
      <c r="AI244" s="48">
        <f t="shared" si="103"/>
        <v>2.636861690001524</v>
      </c>
      <c r="AJ244" s="48"/>
      <c r="AK244" s="48">
        <f t="shared" si="112"/>
        <v>24.390970632514588</v>
      </c>
      <c r="AL244" s="48"/>
      <c r="AM244" s="48">
        <f t="shared" si="115"/>
        <v>27.027832322516112</v>
      </c>
      <c r="AN244" s="48"/>
      <c r="AO244" s="48">
        <f t="shared" si="104"/>
        <v>973.00196361058204</v>
      </c>
      <c r="AP244" s="48"/>
      <c r="AQ244" s="48">
        <f>0</f>
        <v>0</v>
      </c>
      <c r="AR244" s="48"/>
      <c r="AT244" s="55">
        <v>36</v>
      </c>
      <c r="AU244" s="55"/>
      <c r="AV244" s="57">
        <f t="shared" si="113"/>
        <v>576.581526180639</v>
      </c>
      <c r="AW244" s="57"/>
      <c r="AX244" s="57">
        <f t="shared" si="105"/>
        <v>9.6524931972852919</v>
      </c>
      <c r="AY244" s="57"/>
      <c r="AZ244" s="57">
        <f t="shared" si="114"/>
        <v>14.414538154515974</v>
      </c>
      <c r="BA244" s="57"/>
      <c r="BB244" s="57">
        <f t="shared" si="116"/>
        <v>24.067031351801266</v>
      </c>
      <c r="BC244" s="57"/>
      <c r="BD244" s="57">
        <f t="shared" si="106"/>
        <v>566.92903298335375</v>
      </c>
      <c r="BE244" s="57"/>
      <c r="BF244" s="57">
        <f>0</f>
        <v>0</v>
      </c>
      <c r="BG244" s="57"/>
    </row>
    <row r="245" spans="1:59" x14ac:dyDescent="0.25">
      <c r="A245" s="27">
        <v>37</v>
      </c>
      <c r="B245" s="27"/>
      <c r="C245" s="31">
        <f t="shared" si="107"/>
        <v>399.99499999999921</v>
      </c>
      <c r="D245" s="31"/>
      <c r="E245" s="31">
        <f t="shared" si="98"/>
        <v>11.110972222222223</v>
      </c>
      <c r="F245" s="31"/>
      <c r="G245" s="31">
        <f t="shared" si="108"/>
        <v>9.9998749999999799</v>
      </c>
      <c r="H245" s="31"/>
      <c r="I245" s="31">
        <f t="shared" si="99"/>
        <v>21.110847222222205</v>
      </c>
      <c r="J245" s="31"/>
      <c r="K245" s="31">
        <f t="shared" si="100"/>
        <v>388.88402777777696</v>
      </c>
      <c r="L245" s="31"/>
      <c r="M245" s="31">
        <f>0</f>
        <v>0</v>
      </c>
      <c r="N245" s="31"/>
      <c r="P245" s="37">
        <v>37</v>
      </c>
      <c r="Q245" s="37"/>
      <c r="R245" s="39">
        <f t="shared" si="109"/>
        <v>799.99</v>
      </c>
      <c r="S245" s="39"/>
      <c r="T245" s="39">
        <f>0</f>
        <v>0</v>
      </c>
      <c r="U245" s="39"/>
      <c r="V245" s="39">
        <f t="shared" si="110"/>
        <v>19.999749999999999</v>
      </c>
      <c r="W245" s="39"/>
      <c r="X245" s="39">
        <f t="shared" si="101"/>
        <v>19.999749999999999</v>
      </c>
      <c r="Y245" s="39"/>
      <c r="Z245" s="39">
        <f t="shared" si="102"/>
        <v>799.99</v>
      </c>
      <c r="AA245" s="39"/>
      <c r="AB245" s="39">
        <f>0</f>
        <v>0</v>
      </c>
      <c r="AC245" s="39"/>
      <c r="AE245" s="45">
        <v>37</v>
      </c>
      <c r="AF245" s="45"/>
      <c r="AG245" s="47">
        <f t="shared" si="111"/>
        <v>973.00196361058204</v>
      </c>
      <c r="AH245" s="47"/>
      <c r="AI245" s="47">
        <f t="shared" si="103"/>
        <v>3.3784790403144633</v>
      </c>
      <c r="AJ245" s="47"/>
      <c r="AK245" s="47">
        <f t="shared" si="112"/>
        <v>24.32504909026455</v>
      </c>
      <c r="AL245" s="47"/>
      <c r="AM245" s="47">
        <f t="shared" si="115"/>
        <v>27.703528130579013</v>
      </c>
      <c r="AN245" s="47"/>
      <c r="AO245" s="47">
        <f t="shared" si="104"/>
        <v>969.62348457026758</v>
      </c>
      <c r="AP245" s="47"/>
      <c r="AQ245" s="47">
        <f>0</f>
        <v>0</v>
      </c>
      <c r="AR245" s="47"/>
      <c r="AT245" s="54">
        <v>37</v>
      </c>
      <c r="AU245" s="54"/>
      <c r="AV245" s="56">
        <f t="shared" si="113"/>
        <v>566.92903298335375</v>
      </c>
      <c r="AW245" s="56"/>
      <c r="AX245" s="56">
        <f t="shared" si="105"/>
        <v>9.8938055272174221</v>
      </c>
      <c r="AY245" s="56"/>
      <c r="AZ245" s="56">
        <f t="shared" si="114"/>
        <v>14.173225824583843</v>
      </c>
      <c r="BA245" s="56"/>
      <c r="BB245" s="56">
        <f t="shared" si="116"/>
        <v>24.067031351801266</v>
      </c>
      <c r="BC245" s="56"/>
      <c r="BD245" s="56">
        <f t="shared" si="106"/>
        <v>557.03522745613634</v>
      </c>
      <c r="BE245" s="56"/>
      <c r="BF245" s="56">
        <f>0</f>
        <v>0</v>
      </c>
      <c r="BG245" s="56"/>
    </row>
    <row r="246" spans="1:59" x14ac:dyDescent="0.25">
      <c r="A246" s="28">
        <v>38</v>
      </c>
      <c r="B246" s="28"/>
      <c r="C246" s="32">
        <f t="shared" si="107"/>
        <v>388.88402777777696</v>
      </c>
      <c r="D246" s="32"/>
      <c r="E246" s="32">
        <f t="shared" si="98"/>
        <v>11.110972222222223</v>
      </c>
      <c r="F246" s="32"/>
      <c r="G246" s="32">
        <f t="shared" si="108"/>
        <v>9.722100694444423</v>
      </c>
      <c r="H246" s="32"/>
      <c r="I246" s="32">
        <f t="shared" si="99"/>
        <v>20.833072916666644</v>
      </c>
      <c r="J246" s="32"/>
      <c r="K246" s="32">
        <f t="shared" si="100"/>
        <v>377.77305555555472</v>
      </c>
      <c r="L246" s="32"/>
      <c r="M246" s="32">
        <f>0</f>
        <v>0</v>
      </c>
      <c r="N246" s="32"/>
      <c r="P246" s="38">
        <v>38</v>
      </c>
      <c r="Q246" s="38"/>
      <c r="R246" s="40">
        <f t="shared" si="109"/>
        <v>799.99</v>
      </c>
      <c r="S246" s="40"/>
      <c r="T246" s="40">
        <f>0</f>
        <v>0</v>
      </c>
      <c r="U246" s="40"/>
      <c r="V246" s="40">
        <f t="shared" si="110"/>
        <v>19.999749999999999</v>
      </c>
      <c r="W246" s="40"/>
      <c r="X246" s="40">
        <f t="shared" si="101"/>
        <v>19.999749999999999</v>
      </c>
      <c r="Y246" s="40"/>
      <c r="Z246" s="40">
        <f t="shared" si="102"/>
        <v>799.99</v>
      </c>
      <c r="AA246" s="40"/>
      <c r="AB246" s="40">
        <f>0</f>
        <v>0</v>
      </c>
      <c r="AC246" s="40"/>
      <c r="AE246" s="46">
        <v>38</v>
      </c>
      <c r="AF246" s="46"/>
      <c r="AG246" s="48">
        <f t="shared" si="111"/>
        <v>969.62348457026758</v>
      </c>
      <c r="AH246" s="48"/>
      <c r="AI246" s="48">
        <f t="shared" si="103"/>
        <v>4.1555292195867928</v>
      </c>
      <c r="AJ246" s="48"/>
      <c r="AK246" s="48">
        <f t="shared" si="112"/>
        <v>24.240587114256687</v>
      </c>
      <c r="AL246" s="48"/>
      <c r="AM246" s="48">
        <f t="shared" si="115"/>
        <v>28.39611633384348</v>
      </c>
      <c r="AN246" s="48"/>
      <c r="AO246" s="48">
        <f t="shared" si="104"/>
        <v>965.46795535068077</v>
      </c>
      <c r="AP246" s="48"/>
      <c r="AQ246" s="48">
        <f>0</f>
        <v>0</v>
      </c>
      <c r="AR246" s="48"/>
      <c r="AT246" s="55">
        <v>38</v>
      </c>
      <c r="AU246" s="55"/>
      <c r="AV246" s="57">
        <f t="shared" si="113"/>
        <v>557.03522745613634</v>
      </c>
      <c r="AW246" s="57"/>
      <c r="AX246" s="57">
        <f t="shared" si="105"/>
        <v>10.141150665397857</v>
      </c>
      <c r="AY246" s="57"/>
      <c r="AZ246" s="57">
        <f t="shared" si="114"/>
        <v>13.925880686403408</v>
      </c>
      <c r="BA246" s="57"/>
      <c r="BB246" s="57">
        <f t="shared" si="116"/>
        <v>24.067031351801266</v>
      </c>
      <c r="BC246" s="57"/>
      <c r="BD246" s="57">
        <f t="shared" si="106"/>
        <v>546.8940767907385</v>
      </c>
      <c r="BE246" s="57"/>
      <c r="BF246" s="57">
        <f>0</f>
        <v>0</v>
      </c>
      <c r="BG246" s="57"/>
    </row>
    <row r="247" spans="1:59" x14ac:dyDescent="0.25">
      <c r="A247" s="27">
        <v>39</v>
      </c>
      <c r="B247" s="27"/>
      <c r="C247" s="31">
        <f t="shared" si="107"/>
        <v>377.77305555555472</v>
      </c>
      <c r="D247" s="31"/>
      <c r="E247" s="31">
        <f t="shared" si="98"/>
        <v>11.110972222222223</v>
      </c>
      <c r="F247" s="31"/>
      <c r="G247" s="31">
        <f t="shared" si="108"/>
        <v>9.444326388888868</v>
      </c>
      <c r="H247" s="31"/>
      <c r="I247" s="31">
        <f t="shared" si="99"/>
        <v>20.555298611111091</v>
      </c>
      <c r="J247" s="31"/>
      <c r="K247" s="31">
        <f t="shared" si="100"/>
        <v>366.66208333333248</v>
      </c>
      <c r="L247" s="31"/>
      <c r="M247" s="31">
        <f>0</f>
        <v>0</v>
      </c>
      <c r="N247" s="31"/>
      <c r="P247" s="37">
        <v>39</v>
      </c>
      <c r="Q247" s="37"/>
      <c r="R247" s="39">
        <f t="shared" si="109"/>
        <v>799.99</v>
      </c>
      <c r="S247" s="39"/>
      <c r="T247" s="39">
        <f>0</f>
        <v>0</v>
      </c>
      <c r="U247" s="39"/>
      <c r="V247" s="39">
        <f t="shared" si="110"/>
        <v>19.999749999999999</v>
      </c>
      <c r="W247" s="39"/>
      <c r="X247" s="39">
        <f t="shared" si="101"/>
        <v>19.999749999999999</v>
      </c>
      <c r="Y247" s="39"/>
      <c r="Z247" s="39">
        <f t="shared" si="102"/>
        <v>799.99</v>
      </c>
      <c r="AA247" s="39"/>
      <c r="AB247" s="39">
        <f>0</f>
        <v>0</v>
      </c>
      <c r="AC247" s="39"/>
      <c r="AE247" s="45">
        <v>39</v>
      </c>
      <c r="AF247" s="45"/>
      <c r="AG247" s="47">
        <f t="shared" si="111"/>
        <v>965.46795535068077</v>
      </c>
      <c r="AH247" s="47"/>
      <c r="AI247" s="47">
        <f t="shared" si="103"/>
        <v>4.9693203584225536</v>
      </c>
      <c r="AJ247" s="47"/>
      <c r="AK247" s="47">
        <f t="shared" si="112"/>
        <v>24.136698883767018</v>
      </c>
      <c r="AL247" s="47"/>
      <c r="AM247" s="47">
        <f t="shared" si="115"/>
        <v>29.106019242189571</v>
      </c>
      <c r="AN247" s="47"/>
      <c r="AO247" s="47">
        <f t="shared" si="104"/>
        <v>960.49863499225819</v>
      </c>
      <c r="AP247" s="47"/>
      <c r="AQ247" s="47">
        <f>0</f>
        <v>0</v>
      </c>
      <c r="AR247" s="47"/>
      <c r="AT247" s="54">
        <v>39</v>
      </c>
      <c r="AU247" s="54"/>
      <c r="AV247" s="56">
        <f t="shared" si="113"/>
        <v>546.8940767907385</v>
      </c>
      <c r="AW247" s="56"/>
      <c r="AX247" s="56">
        <f t="shared" si="105"/>
        <v>10.394679432032804</v>
      </c>
      <c r="AY247" s="56"/>
      <c r="AZ247" s="56">
        <f t="shared" si="114"/>
        <v>13.672351919768461</v>
      </c>
      <c r="BA247" s="56"/>
      <c r="BB247" s="56">
        <f t="shared" si="116"/>
        <v>24.067031351801266</v>
      </c>
      <c r="BC247" s="56"/>
      <c r="BD247" s="56">
        <f t="shared" si="106"/>
        <v>536.49939735870566</v>
      </c>
      <c r="BE247" s="56"/>
      <c r="BF247" s="56">
        <f>0</f>
        <v>0</v>
      </c>
      <c r="BG247" s="56"/>
    </row>
    <row r="248" spans="1:59" x14ac:dyDescent="0.25">
      <c r="A248" s="28">
        <v>40</v>
      </c>
      <c r="B248" s="28"/>
      <c r="C248" s="32">
        <f t="shared" si="107"/>
        <v>366.66208333333248</v>
      </c>
      <c r="D248" s="32"/>
      <c r="E248" s="32">
        <f t="shared" si="98"/>
        <v>11.110972222222223</v>
      </c>
      <c r="F248" s="32"/>
      <c r="G248" s="32">
        <f t="shared" si="108"/>
        <v>9.1665520833333112</v>
      </c>
      <c r="H248" s="32"/>
      <c r="I248" s="32">
        <f t="shared" si="99"/>
        <v>20.277524305555534</v>
      </c>
      <c r="J248" s="32"/>
      <c r="K248" s="32">
        <f t="shared" si="100"/>
        <v>355.55111111111023</v>
      </c>
      <c r="L248" s="32"/>
      <c r="M248" s="32">
        <f>0</f>
        <v>0</v>
      </c>
      <c r="N248" s="32"/>
      <c r="P248" s="38">
        <v>40</v>
      </c>
      <c r="Q248" s="38"/>
      <c r="R248" s="40">
        <f t="shared" si="109"/>
        <v>799.99</v>
      </c>
      <c r="S248" s="40"/>
      <c r="T248" s="40">
        <f>0</f>
        <v>0</v>
      </c>
      <c r="U248" s="40"/>
      <c r="V248" s="40">
        <f t="shared" si="110"/>
        <v>19.999749999999999</v>
      </c>
      <c r="W248" s="40"/>
      <c r="X248" s="40">
        <f t="shared" si="101"/>
        <v>19.999749999999999</v>
      </c>
      <c r="Y248" s="40"/>
      <c r="Z248" s="40">
        <f t="shared" si="102"/>
        <v>799.99</v>
      </c>
      <c r="AA248" s="40"/>
      <c r="AB248" s="40">
        <f>0</f>
        <v>0</v>
      </c>
      <c r="AC248" s="40"/>
      <c r="AE248" s="46">
        <v>40</v>
      </c>
      <c r="AF248" s="46"/>
      <c r="AG248" s="48">
        <f t="shared" si="111"/>
        <v>960.49863499225819</v>
      </c>
      <c r="AH248" s="48"/>
      <c r="AI248" s="48">
        <f t="shared" si="103"/>
        <v>5.8212038484378539</v>
      </c>
      <c r="AJ248" s="48"/>
      <c r="AK248" s="48">
        <f t="shared" si="112"/>
        <v>24.012465874806452</v>
      </c>
      <c r="AL248" s="48"/>
      <c r="AM248" s="48">
        <f t="shared" si="115"/>
        <v>29.833669723244306</v>
      </c>
      <c r="AN248" s="48"/>
      <c r="AO248" s="48">
        <f t="shared" si="104"/>
        <v>954.67743114382029</v>
      </c>
      <c r="AP248" s="48"/>
      <c r="AQ248" s="48">
        <f>0</f>
        <v>0</v>
      </c>
      <c r="AR248" s="48"/>
      <c r="AT248" s="55">
        <v>40</v>
      </c>
      <c r="AU248" s="55"/>
      <c r="AV248" s="57">
        <f t="shared" si="113"/>
        <v>536.49939735870566</v>
      </c>
      <c r="AW248" s="57"/>
      <c r="AX248" s="57">
        <f t="shared" si="105"/>
        <v>10.654546417833625</v>
      </c>
      <c r="AY248" s="57"/>
      <c r="AZ248" s="57">
        <f t="shared" si="114"/>
        <v>13.41248493396764</v>
      </c>
      <c r="BA248" s="57"/>
      <c r="BB248" s="57">
        <f t="shared" si="116"/>
        <v>24.067031351801266</v>
      </c>
      <c r="BC248" s="57"/>
      <c r="BD248" s="57">
        <f t="shared" si="106"/>
        <v>525.84485094087199</v>
      </c>
      <c r="BE248" s="57"/>
      <c r="BF248" s="57">
        <f>0</f>
        <v>0</v>
      </c>
      <c r="BG248" s="57"/>
    </row>
    <row r="249" spans="1:59" x14ac:dyDescent="0.25">
      <c r="A249" s="27">
        <v>41</v>
      </c>
      <c r="B249" s="27"/>
      <c r="C249" s="31">
        <f t="shared" si="107"/>
        <v>355.55111111111023</v>
      </c>
      <c r="D249" s="31"/>
      <c r="E249" s="31">
        <f t="shared" si="98"/>
        <v>11.110972222222223</v>
      </c>
      <c r="F249" s="31"/>
      <c r="G249" s="31">
        <f t="shared" si="108"/>
        <v>8.8887777777777544</v>
      </c>
      <c r="H249" s="31"/>
      <c r="I249" s="31">
        <f t="shared" si="99"/>
        <v>19.999749999999977</v>
      </c>
      <c r="J249" s="31"/>
      <c r="K249" s="31">
        <f t="shared" si="100"/>
        <v>344.44013888888799</v>
      </c>
      <c r="L249" s="31"/>
      <c r="M249" s="31">
        <f>0</f>
        <v>0</v>
      </c>
      <c r="N249" s="31"/>
      <c r="P249" s="37">
        <v>41</v>
      </c>
      <c r="Q249" s="37"/>
      <c r="R249" s="39">
        <f t="shared" si="109"/>
        <v>799.99</v>
      </c>
      <c r="S249" s="39"/>
      <c r="T249" s="39">
        <f>0</f>
        <v>0</v>
      </c>
      <c r="U249" s="39"/>
      <c r="V249" s="39">
        <f t="shared" si="110"/>
        <v>19.999749999999999</v>
      </c>
      <c r="W249" s="39"/>
      <c r="X249" s="39">
        <f t="shared" si="101"/>
        <v>19.999749999999999</v>
      </c>
      <c r="Y249" s="39"/>
      <c r="Z249" s="39">
        <f t="shared" si="102"/>
        <v>799.99</v>
      </c>
      <c r="AA249" s="39"/>
      <c r="AB249" s="39">
        <f>0</f>
        <v>0</v>
      </c>
      <c r="AC249" s="39"/>
      <c r="AE249" s="45">
        <v>41</v>
      </c>
      <c r="AF249" s="45"/>
      <c r="AG249" s="47">
        <f t="shared" si="111"/>
        <v>954.67743114382029</v>
      </c>
      <c r="AH249" s="47"/>
      <c r="AI249" s="47">
        <f t="shared" si="103"/>
        <v>6.7125756877299096</v>
      </c>
      <c r="AJ249" s="47"/>
      <c r="AK249" s="47">
        <f t="shared" si="112"/>
        <v>23.866935778595504</v>
      </c>
      <c r="AL249" s="47"/>
      <c r="AM249" s="47">
        <f t="shared" si="115"/>
        <v>30.579511466325414</v>
      </c>
      <c r="AN249" s="47"/>
      <c r="AO249" s="47">
        <f t="shared" si="104"/>
        <v>947.96485545609039</v>
      </c>
      <c r="AP249" s="47"/>
      <c r="AQ249" s="47">
        <f>0</f>
        <v>0</v>
      </c>
      <c r="AR249" s="47"/>
      <c r="AT249" s="54">
        <v>41</v>
      </c>
      <c r="AU249" s="54"/>
      <c r="AV249" s="56">
        <f t="shared" si="113"/>
        <v>525.84485094087199</v>
      </c>
      <c r="AW249" s="56"/>
      <c r="AX249" s="56">
        <f t="shared" si="105"/>
        <v>10.920910078279467</v>
      </c>
      <c r="AY249" s="56"/>
      <c r="AZ249" s="56">
        <f t="shared" si="114"/>
        <v>13.146121273521798</v>
      </c>
      <c r="BA249" s="56"/>
      <c r="BB249" s="56">
        <f t="shared" si="116"/>
        <v>24.067031351801266</v>
      </c>
      <c r="BC249" s="56"/>
      <c r="BD249" s="56">
        <f t="shared" si="106"/>
        <v>514.92394086259253</v>
      </c>
      <c r="BE249" s="56"/>
      <c r="BF249" s="56">
        <f>0</f>
        <v>0</v>
      </c>
      <c r="BG249" s="56"/>
    </row>
    <row r="250" spans="1:59" x14ac:dyDescent="0.25">
      <c r="A250" s="28">
        <v>42</v>
      </c>
      <c r="B250" s="28"/>
      <c r="C250" s="32">
        <f t="shared" si="107"/>
        <v>344.44013888888799</v>
      </c>
      <c r="D250" s="32"/>
      <c r="E250" s="32">
        <f t="shared" si="98"/>
        <v>11.110972222222223</v>
      </c>
      <c r="F250" s="32"/>
      <c r="G250" s="32">
        <f t="shared" si="108"/>
        <v>8.6110034722221993</v>
      </c>
      <c r="H250" s="32"/>
      <c r="I250" s="32">
        <f t="shared" si="99"/>
        <v>19.721975694444424</v>
      </c>
      <c r="J250" s="32"/>
      <c r="K250" s="32">
        <f t="shared" si="100"/>
        <v>333.32916666666574</v>
      </c>
      <c r="L250" s="32"/>
      <c r="M250" s="32">
        <f>0</f>
        <v>0</v>
      </c>
      <c r="N250" s="32"/>
      <c r="P250" s="38">
        <v>42</v>
      </c>
      <c r="Q250" s="38"/>
      <c r="R250" s="40">
        <f t="shared" si="109"/>
        <v>799.99</v>
      </c>
      <c r="S250" s="40"/>
      <c r="T250" s="40">
        <f>0</f>
        <v>0</v>
      </c>
      <c r="U250" s="40"/>
      <c r="V250" s="40">
        <f t="shared" si="110"/>
        <v>19.999749999999999</v>
      </c>
      <c r="W250" s="40"/>
      <c r="X250" s="40">
        <f t="shared" si="101"/>
        <v>19.999749999999999</v>
      </c>
      <c r="Y250" s="40"/>
      <c r="Z250" s="40">
        <f t="shared" si="102"/>
        <v>799.99</v>
      </c>
      <c r="AA250" s="40"/>
      <c r="AB250" s="40">
        <f>0</f>
        <v>0</v>
      </c>
      <c r="AC250" s="40"/>
      <c r="AE250" s="46">
        <v>42</v>
      </c>
      <c r="AF250" s="46"/>
      <c r="AG250" s="48">
        <f t="shared" si="111"/>
        <v>947.96485545609039</v>
      </c>
      <c r="AH250" s="48"/>
      <c r="AI250" s="48">
        <f t="shared" si="103"/>
        <v>7.6448778665812895</v>
      </c>
      <c r="AJ250" s="48"/>
      <c r="AK250" s="48">
        <f t="shared" si="112"/>
        <v>23.699121386402258</v>
      </c>
      <c r="AL250" s="48"/>
      <c r="AM250" s="48">
        <f t="shared" si="115"/>
        <v>31.343999252983547</v>
      </c>
      <c r="AN250" s="48"/>
      <c r="AO250" s="48">
        <f t="shared" si="104"/>
        <v>940.31997758950911</v>
      </c>
      <c r="AP250" s="48"/>
      <c r="AQ250" s="48">
        <f>0</f>
        <v>0</v>
      </c>
      <c r="AR250" s="48"/>
      <c r="AT250" s="55">
        <v>42</v>
      </c>
      <c r="AU250" s="55"/>
      <c r="AV250" s="57">
        <f t="shared" si="113"/>
        <v>514.92394086259253</v>
      </c>
      <c r="AW250" s="57"/>
      <c r="AX250" s="57">
        <f t="shared" si="105"/>
        <v>11.193932830236454</v>
      </c>
      <c r="AY250" s="57"/>
      <c r="AZ250" s="57">
        <f t="shared" si="114"/>
        <v>12.873098521564811</v>
      </c>
      <c r="BA250" s="57"/>
      <c r="BB250" s="57">
        <f t="shared" si="116"/>
        <v>24.067031351801266</v>
      </c>
      <c r="BC250" s="57"/>
      <c r="BD250" s="57">
        <f t="shared" si="106"/>
        <v>503.73000803235607</v>
      </c>
      <c r="BE250" s="57"/>
      <c r="BF250" s="57">
        <f>0</f>
        <v>0</v>
      </c>
      <c r="BG250" s="57"/>
    </row>
    <row r="251" spans="1:59" x14ac:dyDescent="0.25">
      <c r="A251" s="27">
        <v>43</v>
      </c>
      <c r="B251" s="27"/>
      <c r="C251" s="31">
        <f t="shared" si="107"/>
        <v>333.32916666666574</v>
      </c>
      <c r="D251" s="31"/>
      <c r="E251" s="31">
        <f t="shared" si="98"/>
        <v>11.110972222222223</v>
      </c>
      <c r="F251" s="31"/>
      <c r="G251" s="31">
        <f t="shared" si="108"/>
        <v>8.3332291666666425</v>
      </c>
      <c r="H251" s="31"/>
      <c r="I251" s="31">
        <f t="shared" si="99"/>
        <v>19.444201388888864</v>
      </c>
      <c r="J251" s="31"/>
      <c r="K251" s="31">
        <f t="shared" si="100"/>
        <v>322.2181944444435</v>
      </c>
      <c r="L251" s="31"/>
      <c r="M251" s="31">
        <f>0</f>
        <v>0</v>
      </c>
      <c r="N251" s="31"/>
      <c r="P251" s="37">
        <v>43</v>
      </c>
      <c r="Q251" s="37"/>
      <c r="R251" s="39">
        <f t="shared" si="109"/>
        <v>799.99</v>
      </c>
      <c r="S251" s="39"/>
      <c r="T251" s="39">
        <f>0</f>
        <v>0</v>
      </c>
      <c r="U251" s="39"/>
      <c r="V251" s="39">
        <f t="shared" si="110"/>
        <v>19.999749999999999</v>
      </c>
      <c r="W251" s="39"/>
      <c r="X251" s="39">
        <f t="shared" si="101"/>
        <v>19.999749999999999</v>
      </c>
      <c r="Y251" s="39"/>
      <c r="Z251" s="39">
        <f t="shared" si="102"/>
        <v>799.99</v>
      </c>
      <c r="AA251" s="39"/>
      <c r="AB251" s="39">
        <f>0</f>
        <v>0</v>
      </c>
      <c r="AC251" s="39"/>
      <c r="AE251" s="45">
        <v>43</v>
      </c>
      <c r="AF251" s="45"/>
      <c r="AG251" s="47">
        <f t="shared" si="111"/>
        <v>940.31997758950911</v>
      </c>
      <c r="AH251" s="47"/>
      <c r="AI251" s="47">
        <f t="shared" si="103"/>
        <v>8.6195997945704086</v>
      </c>
      <c r="AJ251" s="47"/>
      <c r="AK251" s="47">
        <f t="shared" si="112"/>
        <v>23.507999439737727</v>
      </c>
      <c r="AL251" s="47"/>
      <c r="AM251" s="47">
        <f t="shared" si="115"/>
        <v>32.127599234308136</v>
      </c>
      <c r="AN251" s="47"/>
      <c r="AO251" s="47">
        <f t="shared" si="104"/>
        <v>931.70037779493873</v>
      </c>
      <c r="AP251" s="47"/>
      <c r="AQ251" s="47">
        <f>0</f>
        <v>0</v>
      </c>
      <c r="AR251" s="47"/>
      <c r="AT251" s="54">
        <v>43</v>
      </c>
      <c r="AU251" s="54"/>
      <c r="AV251" s="56">
        <f t="shared" si="113"/>
        <v>503.73000803235607</v>
      </c>
      <c r="AW251" s="56"/>
      <c r="AX251" s="56">
        <f t="shared" si="105"/>
        <v>11.473781150992364</v>
      </c>
      <c r="AY251" s="56"/>
      <c r="AZ251" s="56">
        <f t="shared" si="114"/>
        <v>12.593250200808901</v>
      </c>
      <c r="BA251" s="56"/>
      <c r="BB251" s="56">
        <f t="shared" si="116"/>
        <v>24.067031351801266</v>
      </c>
      <c r="BC251" s="56"/>
      <c r="BD251" s="56">
        <f t="shared" si="106"/>
        <v>492.25622688136372</v>
      </c>
      <c r="BE251" s="56"/>
      <c r="BF251" s="56">
        <f>0</f>
        <v>0</v>
      </c>
      <c r="BG251" s="56"/>
    </row>
    <row r="252" spans="1:59" x14ac:dyDescent="0.25">
      <c r="A252" s="28">
        <v>44</v>
      </c>
      <c r="B252" s="28"/>
      <c r="C252" s="32">
        <f t="shared" si="107"/>
        <v>322.2181944444435</v>
      </c>
      <c r="D252" s="32"/>
      <c r="E252" s="32">
        <f t="shared" si="98"/>
        <v>11.110972222222223</v>
      </c>
      <c r="F252" s="32"/>
      <c r="G252" s="32">
        <f t="shared" si="108"/>
        <v>8.0554548611110874</v>
      </c>
      <c r="H252" s="32"/>
      <c r="I252" s="32">
        <f t="shared" si="99"/>
        <v>19.166427083333311</v>
      </c>
      <c r="J252" s="32"/>
      <c r="K252" s="32">
        <f t="shared" si="100"/>
        <v>311.10722222222125</v>
      </c>
      <c r="L252" s="32"/>
      <c r="M252" s="32">
        <f>0</f>
        <v>0</v>
      </c>
      <c r="N252" s="32"/>
      <c r="P252" s="38">
        <v>44</v>
      </c>
      <c r="Q252" s="38"/>
      <c r="R252" s="40">
        <f t="shared" si="109"/>
        <v>799.99</v>
      </c>
      <c r="S252" s="40"/>
      <c r="T252" s="40">
        <f>0</f>
        <v>0</v>
      </c>
      <c r="U252" s="40"/>
      <c r="V252" s="40">
        <f t="shared" si="110"/>
        <v>19.999749999999999</v>
      </c>
      <c r="W252" s="40"/>
      <c r="X252" s="40">
        <f t="shared" si="101"/>
        <v>19.999749999999999</v>
      </c>
      <c r="Y252" s="40"/>
      <c r="Z252" s="40">
        <f t="shared" si="102"/>
        <v>799.99</v>
      </c>
      <c r="AA252" s="40"/>
      <c r="AB252" s="40">
        <f>0</f>
        <v>0</v>
      </c>
      <c r="AC252" s="40"/>
      <c r="AE252" s="46">
        <v>44</v>
      </c>
      <c r="AF252" s="46"/>
      <c r="AG252" s="48">
        <f t="shared" si="111"/>
        <v>931.70037779493873</v>
      </c>
      <c r="AH252" s="48"/>
      <c r="AI252" s="48">
        <f t="shared" si="103"/>
        <v>9.6382797702923639</v>
      </c>
      <c r="AJ252" s="48"/>
      <c r="AK252" s="48">
        <f t="shared" si="112"/>
        <v>23.292509444873467</v>
      </c>
      <c r="AL252" s="48"/>
      <c r="AM252" s="48">
        <f t="shared" si="115"/>
        <v>32.930789215165831</v>
      </c>
      <c r="AN252" s="48"/>
      <c r="AO252" s="48">
        <f t="shared" si="104"/>
        <v>922.06209802464639</v>
      </c>
      <c r="AP252" s="48"/>
      <c r="AQ252" s="48">
        <f>0</f>
        <v>0</v>
      </c>
      <c r="AR252" s="48"/>
      <c r="AT252" s="55">
        <v>44</v>
      </c>
      <c r="AU252" s="55"/>
      <c r="AV252" s="57">
        <f t="shared" si="113"/>
        <v>492.25622688136372</v>
      </c>
      <c r="AW252" s="57"/>
      <c r="AX252" s="57">
        <f t="shared" si="105"/>
        <v>11.760625679767173</v>
      </c>
      <c r="AY252" s="57"/>
      <c r="AZ252" s="57">
        <f t="shared" si="114"/>
        <v>12.306405672034092</v>
      </c>
      <c r="BA252" s="57"/>
      <c r="BB252" s="57">
        <f t="shared" si="116"/>
        <v>24.067031351801266</v>
      </c>
      <c r="BC252" s="57"/>
      <c r="BD252" s="57">
        <f t="shared" si="106"/>
        <v>480.49560120159651</v>
      </c>
      <c r="BE252" s="57"/>
      <c r="BF252" s="57">
        <f>0</f>
        <v>0</v>
      </c>
      <c r="BG252" s="57"/>
    </row>
    <row r="253" spans="1:59" x14ac:dyDescent="0.25">
      <c r="A253" s="27">
        <v>45</v>
      </c>
      <c r="B253" s="27"/>
      <c r="C253" s="31">
        <f t="shared" si="107"/>
        <v>311.10722222222125</v>
      </c>
      <c r="D253" s="31"/>
      <c r="E253" s="31">
        <f t="shared" si="98"/>
        <v>11.110972222222223</v>
      </c>
      <c r="F253" s="31"/>
      <c r="G253" s="31">
        <f t="shared" si="108"/>
        <v>7.7776805555555306</v>
      </c>
      <c r="H253" s="31"/>
      <c r="I253" s="31">
        <f t="shared" si="99"/>
        <v>18.888652777777754</v>
      </c>
      <c r="J253" s="31"/>
      <c r="K253" s="31">
        <f t="shared" si="100"/>
        <v>299.99624999999901</v>
      </c>
      <c r="L253" s="31"/>
      <c r="M253" s="31">
        <f>0</f>
        <v>0</v>
      </c>
      <c r="N253" s="31"/>
      <c r="P253" s="37">
        <v>45</v>
      </c>
      <c r="Q253" s="37"/>
      <c r="R253" s="39">
        <f t="shared" si="109"/>
        <v>799.99</v>
      </c>
      <c r="S253" s="39"/>
      <c r="T253" s="39">
        <f>0</f>
        <v>0</v>
      </c>
      <c r="U253" s="39"/>
      <c r="V253" s="39">
        <f t="shared" si="110"/>
        <v>19.999749999999999</v>
      </c>
      <c r="W253" s="39"/>
      <c r="X253" s="39">
        <f t="shared" si="101"/>
        <v>19.999749999999999</v>
      </c>
      <c r="Y253" s="39"/>
      <c r="Z253" s="39">
        <f t="shared" si="102"/>
        <v>799.99</v>
      </c>
      <c r="AA253" s="39"/>
      <c r="AB253" s="39">
        <f>0</f>
        <v>0</v>
      </c>
      <c r="AC253" s="39"/>
      <c r="AE253" s="45">
        <v>45</v>
      </c>
      <c r="AF253" s="45"/>
      <c r="AG253" s="47">
        <f t="shared" si="111"/>
        <v>922.06209802464639</v>
      </c>
      <c r="AH253" s="47"/>
      <c r="AI253" s="47">
        <f t="shared" si="103"/>
        <v>10.702506494928826</v>
      </c>
      <c r="AJ253" s="47"/>
      <c r="AK253" s="47">
        <f t="shared" si="112"/>
        <v>23.051552450616157</v>
      </c>
      <c r="AL253" s="47"/>
      <c r="AM253" s="47">
        <f t="shared" si="115"/>
        <v>33.754058945544983</v>
      </c>
      <c r="AN253" s="47"/>
      <c r="AO253" s="47">
        <f t="shared" si="104"/>
        <v>911.35959152971759</v>
      </c>
      <c r="AP253" s="47"/>
      <c r="AQ253" s="47">
        <f>0</f>
        <v>0</v>
      </c>
      <c r="AR253" s="47"/>
      <c r="AT253" s="54">
        <v>45</v>
      </c>
      <c r="AU253" s="54"/>
      <c r="AV253" s="56">
        <f t="shared" si="113"/>
        <v>480.49560120159651</v>
      </c>
      <c r="AW253" s="56"/>
      <c r="AX253" s="56">
        <f t="shared" si="105"/>
        <v>12.054641321761354</v>
      </c>
      <c r="AY253" s="56"/>
      <c r="AZ253" s="56">
        <f t="shared" si="114"/>
        <v>12.012390030039912</v>
      </c>
      <c r="BA253" s="56"/>
      <c r="BB253" s="56">
        <f t="shared" si="116"/>
        <v>24.067031351801266</v>
      </c>
      <c r="BC253" s="56"/>
      <c r="BD253" s="56">
        <f t="shared" si="106"/>
        <v>468.44095987983513</v>
      </c>
      <c r="BE253" s="56"/>
      <c r="BF253" s="56">
        <f>0</f>
        <v>0</v>
      </c>
      <c r="BG253" s="56"/>
    </row>
    <row r="254" spans="1:59" x14ac:dyDescent="0.25">
      <c r="A254" s="28">
        <v>46</v>
      </c>
      <c r="B254" s="28"/>
      <c r="C254" s="32">
        <f t="shared" si="107"/>
        <v>299.99624999999901</v>
      </c>
      <c r="D254" s="32"/>
      <c r="E254" s="32">
        <f t="shared" si="98"/>
        <v>11.110972222222223</v>
      </c>
      <c r="F254" s="32"/>
      <c r="G254" s="32">
        <f t="shared" si="108"/>
        <v>7.4999062499999747</v>
      </c>
      <c r="H254" s="32"/>
      <c r="I254" s="32">
        <f t="shared" si="99"/>
        <v>18.610878472222197</v>
      </c>
      <c r="J254" s="32"/>
      <c r="K254" s="32">
        <f t="shared" si="100"/>
        <v>288.88527777777676</v>
      </c>
      <c r="L254" s="32"/>
      <c r="M254" s="32">
        <f>0</f>
        <v>0</v>
      </c>
      <c r="N254" s="32"/>
      <c r="P254" s="38">
        <v>46</v>
      </c>
      <c r="Q254" s="38"/>
      <c r="R254" s="40">
        <f t="shared" si="109"/>
        <v>799.99</v>
      </c>
      <c r="S254" s="40"/>
      <c r="T254" s="40">
        <f>0</f>
        <v>0</v>
      </c>
      <c r="U254" s="40"/>
      <c r="V254" s="40">
        <f t="shared" si="110"/>
        <v>19.999749999999999</v>
      </c>
      <c r="W254" s="40"/>
      <c r="X254" s="40">
        <f t="shared" si="101"/>
        <v>19.999749999999999</v>
      </c>
      <c r="Y254" s="40"/>
      <c r="Z254" s="40">
        <f t="shared" si="102"/>
        <v>799.99</v>
      </c>
      <c r="AA254" s="40"/>
      <c r="AB254" s="40">
        <f>0</f>
        <v>0</v>
      </c>
      <c r="AC254" s="40"/>
      <c r="AE254" s="46">
        <v>46</v>
      </c>
      <c r="AF254" s="46"/>
      <c r="AG254" s="48">
        <f t="shared" si="111"/>
        <v>911.35959152971759</v>
      </c>
      <c r="AH254" s="48"/>
      <c r="AI254" s="48">
        <f t="shared" si="103"/>
        <v>11.813920630940661</v>
      </c>
      <c r="AJ254" s="48"/>
      <c r="AK254" s="48">
        <f t="shared" si="112"/>
        <v>22.783989788242938</v>
      </c>
      <c r="AL254" s="48"/>
      <c r="AM254" s="48">
        <f t="shared" si="115"/>
        <v>34.597910419183599</v>
      </c>
      <c r="AN254" s="48"/>
      <c r="AO254" s="48">
        <f t="shared" si="104"/>
        <v>899.54567089877696</v>
      </c>
      <c r="AP254" s="48"/>
      <c r="AQ254" s="48">
        <f>0</f>
        <v>0</v>
      </c>
      <c r="AR254" s="48"/>
      <c r="AT254" s="55">
        <v>46</v>
      </c>
      <c r="AU254" s="55"/>
      <c r="AV254" s="57">
        <f t="shared" si="113"/>
        <v>468.44095987983513</v>
      </c>
      <c r="AW254" s="57"/>
      <c r="AX254" s="57">
        <f t="shared" si="105"/>
        <v>12.356007354805389</v>
      </c>
      <c r="AY254" s="57"/>
      <c r="AZ254" s="57">
        <f t="shared" si="114"/>
        <v>11.711023996995877</v>
      </c>
      <c r="BA254" s="57"/>
      <c r="BB254" s="57">
        <f t="shared" si="116"/>
        <v>24.067031351801266</v>
      </c>
      <c r="BC254" s="57"/>
      <c r="BD254" s="57">
        <f t="shared" si="106"/>
        <v>456.08495252502973</v>
      </c>
      <c r="BE254" s="57"/>
      <c r="BF254" s="57">
        <f>0</f>
        <v>0</v>
      </c>
      <c r="BG254" s="57"/>
    </row>
    <row r="255" spans="1:59" x14ac:dyDescent="0.25">
      <c r="A255" s="27">
        <v>47</v>
      </c>
      <c r="B255" s="27"/>
      <c r="C255" s="31">
        <f t="shared" si="107"/>
        <v>288.88527777777676</v>
      </c>
      <c r="D255" s="31"/>
      <c r="E255" s="31">
        <f t="shared" si="98"/>
        <v>11.110972222222223</v>
      </c>
      <c r="F255" s="31"/>
      <c r="G255" s="31">
        <f t="shared" si="108"/>
        <v>7.2221319444444187</v>
      </c>
      <c r="H255" s="31"/>
      <c r="I255" s="31">
        <f t="shared" si="99"/>
        <v>18.333104166666644</v>
      </c>
      <c r="J255" s="31"/>
      <c r="K255" s="31">
        <f t="shared" si="100"/>
        <v>277.77430555555452</v>
      </c>
      <c r="L255" s="31"/>
      <c r="M255" s="31">
        <f>0</f>
        <v>0</v>
      </c>
      <c r="N255" s="31"/>
      <c r="P255" s="37">
        <v>47</v>
      </c>
      <c r="Q255" s="37"/>
      <c r="R255" s="39">
        <f t="shared" si="109"/>
        <v>799.99</v>
      </c>
      <c r="S255" s="39"/>
      <c r="T255" s="39">
        <f>0</f>
        <v>0</v>
      </c>
      <c r="U255" s="39"/>
      <c r="V255" s="39">
        <f t="shared" si="110"/>
        <v>19.999749999999999</v>
      </c>
      <c r="W255" s="39"/>
      <c r="X255" s="39">
        <f t="shared" si="101"/>
        <v>19.999749999999999</v>
      </c>
      <c r="Y255" s="39"/>
      <c r="Z255" s="39">
        <f t="shared" si="102"/>
        <v>799.99</v>
      </c>
      <c r="AA255" s="39"/>
      <c r="AB255" s="39">
        <f>0</f>
        <v>0</v>
      </c>
      <c r="AC255" s="39"/>
      <c r="AE255" s="45">
        <v>47</v>
      </c>
      <c r="AF255" s="45"/>
      <c r="AG255" s="47">
        <f t="shared" si="111"/>
        <v>899.54567089877696</v>
      </c>
      <c r="AH255" s="47"/>
      <c r="AI255" s="47">
        <f t="shared" si="103"/>
        <v>12.974216407193772</v>
      </c>
      <c r="AJ255" s="47"/>
      <c r="AK255" s="47">
        <f t="shared" si="112"/>
        <v>22.488641772469421</v>
      </c>
      <c r="AL255" s="47"/>
      <c r="AM255" s="47">
        <f t="shared" si="115"/>
        <v>35.462858179663193</v>
      </c>
      <c r="AN255" s="47"/>
      <c r="AO255" s="47">
        <f t="shared" si="104"/>
        <v>886.57145449158315</v>
      </c>
      <c r="AP255" s="47"/>
      <c r="AQ255" s="47">
        <f>0</f>
        <v>0</v>
      </c>
      <c r="AR255" s="47"/>
      <c r="AT255" s="54">
        <v>47</v>
      </c>
      <c r="AU255" s="54"/>
      <c r="AV255" s="56">
        <f t="shared" si="113"/>
        <v>456.08495252502973</v>
      </c>
      <c r="AW255" s="56"/>
      <c r="AX255" s="56">
        <f t="shared" si="105"/>
        <v>12.664907538675523</v>
      </c>
      <c r="AY255" s="56"/>
      <c r="AZ255" s="56">
        <f t="shared" si="114"/>
        <v>11.402123813125742</v>
      </c>
      <c r="BA255" s="56"/>
      <c r="BB255" s="56">
        <f t="shared" si="116"/>
        <v>24.067031351801266</v>
      </c>
      <c r="BC255" s="56"/>
      <c r="BD255" s="56">
        <f t="shared" si="106"/>
        <v>443.42004498635418</v>
      </c>
      <c r="BE255" s="56"/>
      <c r="BF255" s="56">
        <f>0</f>
        <v>0</v>
      </c>
      <c r="BG255" s="56"/>
    </row>
    <row r="256" spans="1:59" x14ac:dyDescent="0.25">
      <c r="A256" s="28">
        <v>48</v>
      </c>
      <c r="B256" s="28"/>
      <c r="C256" s="32">
        <f t="shared" si="107"/>
        <v>277.77430555555452</v>
      </c>
      <c r="D256" s="32"/>
      <c r="E256" s="32">
        <f t="shared" si="98"/>
        <v>11.110972222222223</v>
      </c>
      <c r="F256" s="32"/>
      <c r="G256" s="32">
        <f t="shared" si="108"/>
        <v>6.9443576388888628</v>
      </c>
      <c r="H256" s="32"/>
      <c r="I256" s="32">
        <f t="shared" si="99"/>
        <v>18.055329861111087</v>
      </c>
      <c r="J256" s="32"/>
      <c r="K256" s="32">
        <f t="shared" si="100"/>
        <v>266.66333333333228</v>
      </c>
      <c r="L256" s="32"/>
      <c r="M256" s="32">
        <f>0</f>
        <v>0</v>
      </c>
      <c r="N256" s="32"/>
      <c r="P256" s="38">
        <v>48</v>
      </c>
      <c r="Q256" s="38"/>
      <c r="R256" s="40">
        <f t="shared" si="109"/>
        <v>799.99</v>
      </c>
      <c r="S256" s="40"/>
      <c r="T256" s="40">
        <f>0</f>
        <v>0</v>
      </c>
      <c r="U256" s="40"/>
      <c r="V256" s="40">
        <f t="shared" si="110"/>
        <v>19.999749999999999</v>
      </c>
      <c r="W256" s="40"/>
      <c r="X256" s="40">
        <f t="shared" si="101"/>
        <v>19.999749999999999</v>
      </c>
      <c r="Y256" s="40"/>
      <c r="Z256" s="40">
        <f t="shared" si="102"/>
        <v>799.99</v>
      </c>
      <c r="AA256" s="40"/>
      <c r="AB256" s="40">
        <f>0</f>
        <v>0</v>
      </c>
      <c r="AC256" s="40"/>
      <c r="AE256" s="46">
        <v>48</v>
      </c>
      <c r="AF256" s="46"/>
      <c r="AG256" s="48">
        <f t="shared" si="111"/>
        <v>886.57145449158315</v>
      </c>
      <c r="AH256" s="48"/>
      <c r="AI256" s="48">
        <f t="shared" si="103"/>
        <v>14.185143271865197</v>
      </c>
      <c r="AJ256" s="48"/>
      <c r="AK256" s="48">
        <f t="shared" si="112"/>
        <v>22.164286362289577</v>
      </c>
      <c r="AL256" s="48"/>
      <c r="AM256" s="48">
        <f t="shared" si="115"/>
        <v>36.349429634154774</v>
      </c>
      <c r="AN256" s="48"/>
      <c r="AO256" s="48">
        <f t="shared" si="104"/>
        <v>872.38631121971798</v>
      </c>
      <c r="AP256" s="48"/>
      <c r="AQ256" s="48">
        <f>0</f>
        <v>0</v>
      </c>
      <c r="AR256" s="48"/>
      <c r="AT256" s="55">
        <v>48</v>
      </c>
      <c r="AU256" s="55"/>
      <c r="AV256" s="57">
        <f t="shared" si="113"/>
        <v>443.42004498635418</v>
      </c>
      <c r="AW256" s="57"/>
      <c r="AX256" s="57">
        <f t="shared" si="105"/>
        <v>12.981530227142413</v>
      </c>
      <c r="AY256" s="57"/>
      <c r="AZ256" s="57">
        <f t="shared" si="114"/>
        <v>11.085501124658853</v>
      </c>
      <c r="BA256" s="57"/>
      <c r="BB256" s="57">
        <f t="shared" si="116"/>
        <v>24.067031351801266</v>
      </c>
      <c r="BC256" s="57"/>
      <c r="BD256" s="57">
        <f t="shared" si="106"/>
        <v>430.43851475921178</v>
      </c>
      <c r="BE256" s="57"/>
      <c r="BF256" s="57">
        <f>0</f>
        <v>0</v>
      </c>
      <c r="BG256" s="57"/>
    </row>
    <row r="257" spans="1:59" x14ac:dyDescent="0.25">
      <c r="A257" s="27">
        <v>49</v>
      </c>
      <c r="B257" s="27"/>
      <c r="C257" s="31">
        <f t="shared" si="107"/>
        <v>266.66333333333228</v>
      </c>
      <c r="D257" s="31"/>
      <c r="E257" s="31">
        <f t="shared" si="98"/>
        <v>11.110972222222223</v>
      </c>
      <c r="F257" s="31"/>
      <c r="G257" s="31">
        <f t="shared" si="108"/>
        <v>6.666583333333306</v>
      </c>
      <c r="H257" s="31"/>
      <c r="I257" s="31">
        <f t="shared" si="99"/>
        <v>17.77755555555553</v>
      </c>
      <c r="J257" s="31"/>
      <c r="K257" s="31">
        <f t="shared" si="100"/>
        <v>255.55236111111006</v>
      </c>
      <c r="L257" s="31"/>
      <c r="M257" s="31">
        <f>0</f>
        <v>0</v>
      </c>
      <c r="N257" s="31"/>
      <c r="P257" s="37">
        <v>49</v>
      </c>
      <c r="Q257" s="37"/>
      <c r="R257" s="39">
        <f t="shared" si="109"/>
        <v>799.99</v>
      </c>
      <c r="S257" s="39"/>
      <c r="T257" s="39">
        <f>0</f>
        <v>0</v>
      </c>
      <c r="U257" s="39"/>
      <c r="V257" s="39">
        <f t="shared" si="110"/>
        <v>19.999749999999999</v>
      </c>
      <c r="W257" s="39"/>
      <c r="X257" s="39">
        <f t="shared" si="101"/>
        <v>19.999749999999999</v>
      </c>
      <c r="Y257" s="39"/>
      <c r="Z257" s="39">
        <f t="shared" si="102"/>
        <v>799.99</v>
      </c>
      <c r="AA257" s="39"/>
      <c r="AB257" s="39">
        <f>0</f>
        <v>0</v>
      </c>
      <c r="AC257" s="39"/>
      <c r="AE257" s="45">
        <v>49</v>
      </c>
      <c r="AF257" s="45"/>
      <c r="AG257" s="47">
        <f t="shared" si="111"/>
        <v>872.38631121971798</v>
      </c>
      <c r="AH257" s="47"/>
      <c r="AI257" s="47">
        <f t="shared" si="103"/>
        <v>15.448507594515689</v>
      </c>
      <c r="AJ257" s="47"/>
      <c r="AK257" s="47">
        <f t="shared" si="112"/>
        <v>21.809657780492948</v>
      </c>
      <c r="AL257" s="47"/>
      <c r="AM257" s="47">
        <f t="shared" si="115"/>
        <v>37.258165375008637</v>
      </c>
      <c r="AN257" s="47"/>
      <c r="AO257" s="47">
        <f t="shared" si="104"/>
        <v>856.93780362520226</v>
      </c>
      <c r="AP257" s="47"/>
      <c r="AQ257" s="47">
        <f>0</f>
        <v>0</v>
      </c>
      <c r="AR257" s="47"/>
      <c r="AT257" s="54">
        <v>49</v>
      </c>
      <c r="AU257" s="54"/>
      <c r="AV257" s="56">
        <f t="shared" si="113"/>
        <v>430.43851475921178</v>
      </c>
      <c r="AW257" s="56"/>
      <c r="AX257" s="56">
        <f t="shared" si="105"/>
        <v>13.306068482820972</v>
      </c>
      <c r="AY257" s="56"/>
      <c r="AZ257" s="56">
        <f t="shared" si="114"/>
        <v>10.760962868980293</v>
      </c>
      <c r="BA257" s="56"/>
      <c r="BB257" s="56">
        <f t="shared" si="116"/>
        <v>24.067031351801266</v>
      </c>
      <c r="BC257" s="56"/>
      <c r="BD257" s="56">
        <f t="shared" si="106"/>
        <v>417.13244627639079</v>
      </c>
      <c r="BE257" s="56"/>
      <c r="BF257" s="56">
        <f>0</f>
        <v>0</v>
      </c>
      <c r="BG257" s="56"/>
    </row>
    <row r="258" spans="1:59" x14ac:dyDescent="0.25">
      <c r="A258" s="28">
        <v>50</v>
      </c>
      <c r="B258" s="28"/>
      <c r="C258" s="32">
        <f t="shared" si="107"/>
        <v>255.55236111111006</v>
      </c>
      <c r="D258" s="32"/>
      <c r="E258" s="32">
        <f t="shared" si="98"/>
        <v>11.110972222222223</v>
      </c>
      <c r="F258" s="32"/>
      <c r="G258" s="32">
        <f t="shared" si="108"/>
        <v>6.3888090277777509</v>
      </c>
      <c r="H258" s="32"/>
      <c r="I258" s="32">
        <f t="shared" si="99"/>
        <v>17.499781249999973</v>
      </c>
      <c r="J258" s="32"/>
      <c r="K258" s="32">
        <f t="shared" si="100"/>
        <v>244.44138888888784</v>
      </c>
      <c r="L258" s="32"/>
      <c r="M258" s="32">
        <f>0</f>
        <v>0</v>
      </c>
      <c r="N258" s="32"/>
      <c r="P258" s="38">
        <v>50</v>
      </c>
      <c r="Q258" s="38"/>
      <c r="R258" s="40">
        <f t="shared" si="109"/>
        <v>799.99</v>
      </c>
      <c r="S258" s="40"/>
      <c r="T258" s="40">
        <f>0</f>
        <v>0</v>
      </c>
      <c r="U258" s="40"/>
      <c r="V258" s="40">
        <f t="shared" si="110"/>
        <v>19.999749999999999</v>
      </c>
      <c r="W258" s="40"/>
      <c r="X258" s="40">
        <f t="shared" si="101"/>
        <v>19.999749999999999</v>
      </c>
      <c r="Y258" s="40"/>
      <c r="Z258" s="40">
        <f t="shared" si="102"/>
        <v>799.99</v>
      </c>
      <c r="AA258" s="40"/>
      <c r="AB258" s="40">
        <f>0</f>
        <v>0</v>
      </c>
      <c r="AC258" s="40"/>
      <c r="AE258" s="46">
        <v>50</v>
      </c>
      <c r="AF258" s="46"/>
      <c r="AG258" s="48">
        <f t="shared" si="111"/>
        <v>856.93780362520226</v>
      </c>
      <c r="AH258" s="48"/>
      <c r="AI258" s="48">
        <f t="shared" si="103"/>
        <v>16.766174418753799</v>
      </c>
      <c r="AJ258" s="48"/>
      <c r="AK258" s="48">
        <f t="shared" si="112"/>
        <v>21.423445090630054</v>
      </c>
      <c r="AL258" s="48"/>
      <c r="AM258" s="48">
        <f t="shared" si="115"/>
        <v>38.189619509383853</v>
      </c>
      <c r="AN258" s="48"/>
      <c r="AO258" s="48">
        <f t="shared" si="104"/>
        <v>840.17162920644842</v>
      </c>
      <c r="AP258" s="48"/>
      <c r="AQ258" s="48">
        <f>0</f>
        <v>0</v>
      </c>
      <c r="AR258" s="48"/>
      <c r="AT258" s="55">
        <v>50</v>
      </c>
      <c r="AU258" s="55"/>
      <c r="AV258" s="57">
        <f t="shared" si="113"/>
        <v>417.13244627639079</v>
      </c>
      <c r="AW258" s="57"/>
      <c r="AX258" s="57">
        <f t="shared" si="105"/>
        <v>13.638720194891496</v>
      </c>
      <c r="AY258" s="57"/>
      <c r="AZ258" s="57">
        <f t="shared" si="114"/>
        <v>10.42831115690977</v>
      </c>
      <c r="BA258" s="57"/>
      <c r="BB258" s="57">
        <f t="shared" si="116"/>
        <v>24.067031351801266</v>
      </c>
      <c r="BC258" s="57"/>
      <c r="BD258" s="57">
        <f t="shared" si="106"/>
        <v>403.49372608149929</v>
      </c>
      <c r="BE258" s="57"/>
      <c r="BF258" s="57">
        <f>0</f>
        <v>0</v>
      </c>
      <c r="BG258" s="57"/>
    </row>
    <row r="259" spans="1:59" x14ac:dyDescent="0.25">
      <c r="A259" s="27">
        <v>51</v>
      </c>
      <c r="B259" s="27"/>
      <c r="C259" s="31">
        <f t="shared" si="107"/>
        <v>244.44138888888784</v>
      </c>
      <c r="D259" s="31"/>
      <c r="E259" s="31">
        <f t="shared" si="98"/>
        <v>11.110972222222223</v>
      </c>
      <c r="F259" s="31"/>
      <c r="G259" s="31">
        <f t="shared" si="108"/>
        <v>6.1110347222221959</v>
      </c>
      <c r="H259" s="31"/>
      <c r="I259" s="31">
        <f t="shared" si="99"/>
        <v>17.22200694444442</v>
      </c>
      <c r="J259" s="31"/>
      <c r="K259" s="31">
        <f t="shared" si="100"/>
        <v>233.33041666666563</v>
      </c>
      <c r="L259" s="31"/>
      <c r="M259" s="31">
        <f>0</f>
        <v>0</v>
      </c>
      <c r="N259" s="31"/>
      <c r="P259" s="37">
        <v>51</v>
      </c>
      <c r="Q259" s="37"/>
      <c r="R259" s="39">
        <f t="shared" si="109"/>
        <v>799.99</v>
      </c>
      <c r="S259" s="39"/>
      <c r="T259" s="39">
        <f>0</f>
        <v>0</v>
      </c>
      <c r="U259" s="39"/>
      <c r="V259" s="39">
        <f t="shared" si="110"/>
        <v>19.999749999999999</v>
      </c>
      <c r="W259" s="39"/>
      <c r="X259" s="39">
        <f t="shared" si="101"/>
        <v>19.999749999999999</v>
      </c>
      <c r="Y259" s="39"/>
      <c r="Z259" s="39">
        <f t="shared" si="102"/>
        <v>799.99</v>
      </c>
      <c r="AA259" s="39"/>
      <c r="AB259" s="39">
        <f>0</f>
        <v>0</v>
      </c>
      <c r="AC259" s="39"/>
      <c r="AE259" s="45">
        <v>51</v>
      </c>
      <c r="AF259" s="45"/>
      <c r="AG259" s="47">
        <f t="shared" si="111"/>
        <v>840.17162920644842</v>
      </c>
      <c r="AH259" s="47"/>
      <c r="AI259" s="47">
        <f t="shared" si="103"/>
        <v>18.140069266957241</v>
      </c>
      <c r="AJ259" s="47"/>
      <c r="AK259" s="47">
        <f t="shared" si="112"/>
        <v>21.004290730161209</v>
      </c>
      <c r="AL259" s="47"/>
      <c r="AM259" s="47">
        <f t="shared" si="115"/>
        <v>39.14435999711845</v>
      </c>
      <c r="AN259" s="47"/>
      <c r="AO259" s="47">
        <f t="shared" si="104"/>
        <v>822.03155993949122</v>
      </c>
      <c r="AP259" s="47"/>
      <c r="AQ259" s="47">
        <f>0</f>
        <v>0</v>
      </c>
      <c r="AR259" s="47"/>
      <c r="AT259" s="54">
        <v>51</v>
      </c>
      <c r="AU259" s="54"/>
      <c r="AV259" s="56">
        <f t="shared" si="113"/>
        <v>403.49372608149929</v>
      </c>
      <c r="AW259" s="56"/>
      <c r="AX259" s="56">
        <f t="shared" si="105"/>
        <v>13.979688199763784</v>
      </c>
      <c r="AY259" s="56"/>
      <c r="AZ259" s="56">
        <f t="shared" si="114"/>
        <v>10.087343152037482</v>
      </c>
      <c r="BA259" s="56"/>
      <c r="BB259" s="56">
        <f t="shared" si="116"/>
        <v>24.067031351801266</v>
      </c>
      <c r="BC259" s="56"/>
      <c r="BD259" s="56">
        <f t="shared" si="106"/>
        <v>389.51403788173553</v>
      </c>
      <c r="BE259" s="56"/>
      <c r="BF259" s="56">
        <f>0</f>
        <v>0</v>
      </c>
      <c r="BG259" s="56"/>
    </row>
    <row r="260" spans="1:59" x14ac:dyDescent="0.25">
      <c r="A260" s="28">
        <v>52</v>
      </c>
      <c r="B260" s="28"/>
      <c r="C260" s="32">
        <f t="shared" si="107"/>
        <v>233.33041666666563</v>
      </c>
      <c r="D260" s="32"/>
      <c r="E260" s="32">
        <f t="shared" si="98"/>
        <v>11.110972222222223</v>
      </c>
      <c r="F260" s="32"/>
      <c r="G260" s="32">
        <f t="shared" si="108"/>
        <v>5.83326041666664</v>
      </c>
      <c r="H260" s="32"/>
      <c r="I260" s="32">
        <f t="shared" si="99"/>
        <v>16.944232638888863</v>
      </c>
      <c r="J260" s="32"/>
      <c r="K260" s="32">
        <f t="shared" si="100"/>
        <v>222.21944444444341</v>
      </c>
      <c r="L260" s="32"/>
      <c r="M260" s="32">
        <f>0</f>
        <v>0</v>
      </c>
      <c r="N260" s="32"/>
      <c r="P260" s="38">
        <v>52</v>
      </c>
      <c r="Q260" s="38"/>
      <c r="R260" s="40">
        <f t="shared" si="109"/>
        <v>799.99</v>
      </c>
      <c r="S260" s="40"/>
      <c r="T260" s="40">
        <f>0</f>
        <v>0</v>
      </c>
      <c r="U260" s="40"/>
      <c r="V260" s="40">
        <f t="shared" si="110"/>
        <v>19.999749999999999</v>
      </c>
      <c r="W260" s="40"/>
      <c r="X260" s="40">
        <f t="shared" si="101"/>
        <v>19.999749999999999</v>
      </c>
      <c r="Y260" s="40"/>
      <c r="Z260" s="40">
        <f t="shared" si="102"/>
        <v>799.99</v>
      </c>
      <c r="AA260" s="40"/>
      <c r="AB260" s="40">
        <f>0</f>
        <v>0</v>
      </c>
      <c r="AC260" s="40"/>
      <c r="AE260" s="46">
        <v>52</v>
      </c>
      <c r="AF260" s="46"/>
      <c r="AG260" s="48">
        <f t="shared" si="111"/>
        <v>822.03155993949122</v>
      </c>
      <c r="AH260" s="48"/>
      <c r="AI260" s="48">
        <f t="shared" si="103"/>
        <v>19.572179998559129</v>
      </c>
      <c r="AJ260" s="48"/>
      <c r="AK260" s="48">
        <f t="shared" si="112"/>
        <v>20.550788998487278</v>
      </c>
      <c r="AL260" s="48"/>
      <c r="AM260" s="48">
        <f t="shared" si="115"/>
        <v>40.122968997046407</v>
      </c>
      <c r="AN260" s="48"/>
      <c r="AO260" s="48">
        <f t="shared" si="104"/>
        <v>802.45937994093208</v>
      </c>
      <c r="AP260" s="48"/>
      <c r="AQ260" s="48">
        <f>0</f>
        <v>0</v>
      </c>
      <c r="AR260" s="48"/>
      <c r="AT260" s="55">
        <v>52</v>
      </c>
      <c r="AU260" s="55"/>
      <c r="AV260" s="57">
        <f t="shared" si="113"/>
        <v>389.51403788173553</v>
      </c>
      <c r="AW260" s="57"/>
      <c r="AX260" s="57">
        <f t="shared" si="105"/>
        <v>14.329180404757878</v>
      </c>
      <c r="AY260" s="57"/>
      <c r="AZ260" s="57">
        <f t="shared" si="114"/>
        <v>9.7378509470433876</v>
      </c>
      <c r="BA260" s="57"/>
      <c r="BB260" s="57">
        <f t="shared" si="116"/>
        <v>24.067031351801266</v>
      </c>
      <c r="BC260" s="57"/>
      <c r="BD260" s="57">
        <f t="shared" si="106"/>
        <v>375.18485747697764</v>
      </c>
      <c r="BE260" s="57"/>
      <c r="BF260" s="57">
        <f>0</f>
        <v>0</v>
      </c>
      <c r="BG260" s="57"/>
    </row>
    <row r="261" spans="1:59" x14ac:dyDescent="0.25">
      <c r="A261" s="27">
        <v>53</v>
      </c>
      <c r="B261" s="27"/>
      <c r="C261" s="31">
        <f t="shared" si="107"/>
        <v>222.21944444444341</v>
      </c>
      <c r="D261" s="31"/>
      <c r="E261" s="31">
        <f t="shared" si="98"/>
        <v>11.110972222222223</v>
      </c>
      <c r="F261" s="31"/>
      <c r="G261" s="31">
        <f t="shared" si="108"/>
        <v>5.5554861111110849</v>
      </c>
      <c r="H261" s="31"/>
      <c r="I261" s="31">
        <f t="shared" si="99"/>
        <v>16.66645833333331</v>
      </c>
      <c r="J261" s="31"/>
      <c r="K261" s="31">
        <f t="shared" si="100"/>
        <v>211.1084722222212</v>
      </c>
      <c r="L261" s="31"/>
      <c r="M261" s="31">
        <f>0</f>
        <v>0</v>
      </c>
      <c r="N261" s="31"/>
      <c r="P261" s="37">
        <v>53</v>
      </c>
      <c r="Q261" s="37"/>
      <c r="R261" s="39">
        <f t="shared" si="109"/>
        <v>799.99</v>
      </c>
      <c r="S261" s="39"/>
      <c r="T261" s="39">
        <f>0</f>
        <v>0</v>
      </c>
      <c r="U261" s="39"/>
      <c r="V261" s="39">
        <f t="shared" si="110"/>
        <v>19.999749999999999</v>
      </c>
      <c r="W261" s="39"/>
      <c r="X261" s="39">
        <f t="shared" si="101"/>
        <v>19.999749999999999</v>
      </c>
      <c r="Y261" s="39"/>
      <c r="Z261" s="39">
        <f t="shared" si="102"/>
        <v>799.99</v>
      </c>
      <c r="AA261" s="39"/>
      <c r="AB261" s="39">
        <f>0</f>
        <v>0</v>
      </c>
      <c r="AC261" s="39"/>
      <c r="AE261" s="45">
        <v>53</v>
      </c>
      <c r="AF261" s="45"/>
      <c r="AG261" s="47">
        <f t="shared" si="111"/>
        <v>802.45937994093208</v>
      </c>
      <c r="AH261" s="47"/>
      <c r="AI261" s="47">
        <f t="shared" si="103"/>
        <v>21.064558723449267</v>
      </c>
      <c r="AJ261" s="47"/>
      <c r="AK261" s="47">
        <f t="shared" si="112"/>
        <v>20.061484498523299</v>
      </c>
      <c r="AL261" s="47"/>
      <c r="AM261" s="47">
        <f t="shared" si="115"/>
        <v>41.126043221972566</v>
      </c>
      <c r="AN261" s="47"/>
      <c r="AO261" s="47">
        <f t="shared" si="104"/>
        <v>781.39482121748279</v>
      </c>
      <c r="AP261" s="47"/>
      <c r="AQ261" s="47">
        <f>0</f>
        <v>0</v>
      </c>
      <c r="AR261" s="47"/>
      <c r="AT261" s="54">
        <v>53</v>
      </c>
      <c r="AU261" s="54"/>
      <c r="AV261" s="56">
        <f t="shared" si="113"/>
        <v>375.18485747697764</v>
      </c>
      <c r="AW261" s="56"/>
      <c r="AX261" s="56">
        <f t="shared" si="105"/>
        <v>14.687409914876826</v>
      </c>
      <c r="AY261" s="56"/>
      <c r="AZ261" s="56">
        <f t="shared" si="114"/>
        <v>9.3796214369244399</v>
      </c>
      <c r="BA261" s="56"/>
      <c r="BB261" s="56">
        <f t="shared" si="116"/>
        <v>24.067031351801266</v>
      </c>
      <c r="BC261" s="56"/>
      <c r="BD261" s="56">
        <f t="shared" si="106"/>
        <v>360.49744756210083</v>
      </c>
      <c r="BE261" s="56"/>
      <c r="BF261" s="56">
        <f>0</f>
        <v>0</v>
      </c>
      <c r="BG261" s="56"/>
    </row>
    <row r="262" spans="1:59" x14ac:dyDescent="0.25">
      <c r="A262" s="28">
        <v>54</v>
      </c>
      <c r="B262" s="28"/>
      <c r="C262" s="32">
        <f t="shared" si="107"/>
        <v>211.1084722222212</v>
      </c>
      <c r="D262" s="32"/>
      <c r="E262" s="32">
        <f t="shared" si="98"/>
        <v>11.110972222222223</v>
      </c>
      <c r="F262" s="32"/>
      <c r="G262" s="32">
        <f t="shared" si="108"/>
        <v>5.2777118055555299</v>
      </c>
      <c r="H262" s="32"/>
      <c r="I262" s="32">
        <f t="shared" si="99"/>
        <v>16.388684027777753</v>
      </c>
      <c r="J262" s="32"/>
      <c r="K262" s="32">
        <f t="shared" si="100"/>
        <v>199.99749999999898</v>
      </c>
      <c r="L262" s="32"/>
      <c r="M262" s="32">
        <f>0</f>
        <v>0</v>
      </c>
      <c r="N262" s="32"/>
      <c r="P262" s="38">
        <v>54</v>
      </c>
      <c r="Q262" s="38"/>
      <c r="R262" s="40">
        <f t="shared" si="109"/>
        <v>799.99</v>
      </c>
      <c r="S262" s="40"/>
      <c r="T262" s="40">
        <f>0</f>
        <v>0</v>
      </c>
      <c r="U262" s="40"/>
      <c r="V262" s="40">
        <f t="shared" si="110"/>
        <v>19.999749999999999</v>
      </c>
      <c r="W262" s="40"/>
      <c r="X262" s="40">
        <f t="shared" si="101"/>
        <v>19.999749999999999</v>
      </c>
      <c r="Y262" s="40"/>
      <c r="Z262" s="40">
        <f t="shared" si="102"/>
        <v>799.99</v>
      </c>
      <c r="AA262" s="40"/>
      <c r="AB262" s="40">
        <f>0</f>
        <v>0</v>
      </c>
      <c r="AC262" s="40"/>
      <c r="AE262" s="46">
        <v>54</v>
      </c>
      <c r="AF262" s="46"/>
      <c r="AG262" s="48">
        <f t="shared" si="111"/>
        <v>781.39482121748279</v>
      </c>
      <c r="AH262" s="48"/>
      <c r="AI262" s="48">
        <f t="shared" si="103"/>
        <v>22.619323772084805</v>
      </c>
      <c r="AJ262" s="48"/>
      <c r="AK262" s="48">
        <f t="shared" si="112"/>
        <v>19.534870530437068</v>
      </c>
      <c r="AL262" s="48"/>
      <c r="AM262" s="48">
        <f t="shared" si="115"/>
        <v>42.154194302521873</v>
      </c>
      <c r="AN262" s="48"/>
      <c r="AO262" s="48">
        <f t="shared" si="104"/>
        <v>758.77549744539795</v>
      </c>
      <c r="AP262" s="48"/>
      <c r="AQ262" s="48">
        <f>0</f>
        <v>0</v>
      </c>
      <c r="AR262" s="48"/>
      <c r="AT262" s="55">
        <v>54</v>
      </c>
      <c r="AU262" s="55"/>
      <c r="AV262" s="57">
        <f t="shared" si="113"/>
        <v>360.49744756210083</v>
      </c>
      <c r="AW262" s="57"/>
      <c r="AX262" s="57">
        <f t="shared" si="105"/>
        <v>15.054595162748745</v>
      </c>
      <c r="AY262" s="57"/>
      <c r="AZ262" s="57">
        <f t="shared" si="114"/>
        <v>9.0124361890525204</v>
      </c>
      <c r="BA262" s="57"/>
      <c r="BB262" s="57">
        <f t="shared" si="116"/>
        <v>24.067031351801266</v>
      </c>
      <c r="BC262" s="57"/>
      <c r="BD262" s="57">
        <f t="shared" si="106"/>
        <v>345.44285239935209</v>
      </c>
      <c r="BE262" s="57"/>
      <c r="BF262" s="57">
        <f>0</f>
        <v>0</v>
      </c>
      <c r="BG262" s="57"/>
    </row>
    <row r="263" spans="1:59" x14ac:dyDescent="0.25">
      <c r="A263" s="27">
        <v>55</v>
      </c>
      <c r="B263" s="27"/>
      <c r="C263" s="31">
        <f t="shared" si="107"/>
        <v>199.99749999999898</v>
      </c>
      <c r="D263" s="31"/>
      <c r="E263" s="31">
        <f t="shared" si="98"/>
        <v>11.110972222222223</v>
      </c>
      <c r="F263" s="31"/>
      <c r="G263" s="31">
        <f t="shared" si="108"/>
        <v>4.9999374999999739</v>
      </c>
      <c r="H263" s="31"/>
      <c r="I263" s="31">
        <f t="shared" si="99"/>
        <v>16.110909722222196</v>
      </c>
      <c r="J263" s="31"/>
      <c r="K263" s="31">
        <f t="shared" si="100"/>
        <v>188.88652777777676</v>
      </c>
      <c r="L263" s="31"/>
      <c r="M263" s="31">
        <f>0</f>
        <v>0</v>
      </c>
      <c r="N263" s="31"/>
      <c r="P263" s="37">
        <v>55</v>
      </c>
      <c r="Q263" s="37"/>
      <c r="R263" s="39">
        <f t="shared" si="109"/>
        <v>799.99</v>
      </c>
      <c r="S263" s="39"/>
      <c r="T263" s="39">
        <f>0</f>
        <v>0</v>
      </c>
      <c r="U263" s="39"/>
      <c r="V263" s="39">
        <f t="shared" si="110"/>
        <v>19.999749999999999</v>
      </c>
      <c r="W263" s="39"/>
      <c r="X263" s="39">
        <f t="shared" si="101"/>
        <v>19.999749999999999</v>
      </c>
      <c r="Y263" s="39"/>
      <c r="Z263" s="39">
        <f t="shared" si="102"/>
        <v>799.99</v>
      </c>
      <c r="AA263" s="39"/>
      <c r="AB263" s="39">
        <f>0</f>
        <v>0</v>
      </c>
      <c r="AC263" s="39"/>
      <c r="AE263" s="45">
        <v>55</v>
      </c>
      <c r="AF263" s="45"/>
      <c r="AG263" s="47">
        <f t="shared" si="111"/>
        <v>758.77549744539795</v>
      </c>
      <c r="AH263" s="47"/>
      <c r="AI263" s="47">
        <f t="shared" si="103"/>
        <v>24.238661723949978</v>
      </c>
      <c r="AJ263" s="47"/>
      <c r="AK263" s="47">
        <f t="shared" si="112"/>
        <v>18.969387436134948</v>
      </c>
      <c r="AL263" s="47"/>
      <c r="AM263" s="47">
        <f t="shared" si="115"/>
        <v>43.208049160084926</v>
      </c>
      <c r="AN263" s="47"/>
      <c r="AO263" s="47">
        <f t="shared" si="104"/>
        <v>734.53683572144791</v>
      </c>
      <c r="AP263" s="47"/>
      <c r="AQ263" s="47">
        <f>0</f>
        <v>0</v>
      </c>
      <c r="AR263" s="47"/>
      <c r="AT263" s="54">
        <v>55</v>
      </c>
      <c r="AU263" s="54"/>
      <c r="AV263" s="56">
        <f t="shared" si="113"/>
        <v>345.44285239935209</v>
      </c>
      <c r="AW263" s="56"/>
      <c r="AX263" s="56">
        <f t="shared" si="105"/>
        <v>15.430960041817464</v>
      </c>
      <c r="AY263" s="56"/>
      <c r="AZ263" s="56">
        <f t="shared" si="114"/>
        <v>8.6360713099838016</v>
      </c>
      <c r="BA263" s="56"/>
      <c r="BB263" s="56">
        <f t="shared" si="116"/>
        <v>24.067031351801266</v>
      </c>
      <c r="BC263" s="56"/>
      <c r="BD263" s="56">
        <f t="shared" si="106"/>
        <v>330.01189235753463</v>
      </c>
      <c r="BE263" s="56"/>
      <c r="BF263" s="56">
        <f>0</f>
        <v>0</v>
      </c>
      <c r="BG263" s="56"/>
    </row>
    <row r="264" spans="1:59" x14ac:dyDescent="0.25">
      <c r="A264" s="28">
        <v>56</v>
      </c>
      <c r="B264" s="28"/>
      <c r="C264" s="32">
        <f t="shared" si="107"/>
        <v>188.88652777777676</v>
      </c>
      <c r="D264" s="32"/>
      <c r="E264" s="32">
        <f t="shared" si="98"/>
        <v>11.110972222222223</v>
      </c>
      <c r="F264" s="32"/>
      <c r="G264" s="32">
        <f t="shared" si="108"/>
        <v>4.7221631944444189</v>
      </c>
      <c r="H264" s="32"/>
      <c r="I264" s="32">
        <f t="shared" si="99"/>
        <v>15.833135416666643</v>
      </c>
      <c r="J264" s="32"/>
      <c r="K264" s="32">
        <f t="shared" si="100"/>
        <v>177.77555555555455</v>
      </c>
      <c r="L264" s="32"/>
      <c r="M264" s="32">
        <f>0</f>
        <v>0</v>
      </c>
      <c r="N264" s="32"/>
      <c r="P264" s="38">
        <v>56</v>
      </c>
      <c r="Q264" s="38"/>
      <c r="R264" s="40">
        <f t="shared" si="109"/>
        <v>799.99</v>
      </c>
      <c r="S264" s="40"/>
      <c r="T264" s="40">
        <f>0</f>
        <v>0</v>
      </c>
      <c r="U264" s="40"/>
      <c r="V264" s="40">
        <f t="shared" si="110"/>
        <v>19.999749999999999</v>
      </c>
      <c r="W264" s="40"/>
      <c r="X264" s="40">
        <f t="shared" si="101"/>
        <v>19.999749999999999</v>
      </c>
      <c r="Y264" s="40"/>
      <c r="Z264" s="40">
        <f t="shared" si="102"/>
        <v>799.99</v>
      </c>
      <c r="AA264" s="40"/>
      <c r="AB264" s="40">
        <f>0</f>
        <v>0</v>
      </c>
      <c r="AC264" s="40"/>
      <c r="AE264" s="46">
        <v>56</v>
      </c>
      <c r="AF264" s="46"/>
      <c r="AG264" s="48">
        <f t="shared" si="111"/>
        <v>734.53683572144791</v>
      </c>
      <c r="AH264" s="48"/>
      <c r="AI264" s="48">
        <f t="shared" si="103"/>
        <v>25.924829496050851</v>
      </c>
      <c r="AJ264" s="48"/>
      <c r="AK264" s="48">
        <f t="shared" si="112"/>
        <v>18.363420893036196</v>
      </c>
      <c r="AL264" s="48"/>
      <c r="AM264" s="48">
        <f t="shared" si="115"/>
        <v>44.288250389087047</v>
      </c>
      <c r="AN264" s="48"/>
      <c r="AO264" s="48">
        <f t="shared" si="104"/>
        <v>708.61200622539707</v>
      </c>
      <c r="AP264" s="48"/>
      <c r="AQ264" s="48">
        <f>0</f>
        <v>0</v>
      </c>
      <c r="AR264" s="48"/>
      <c r="AT264" s="55">
        <v>56</v>
      </c>
      <c r="AU264" s="55"/>
      <c r="AV264" s="57">
        <f t="shared" si="113"/>
        <v>330.01189235753463</v>
      </c>
      <c r="AW264" s="57"/>
      <c r="AX264" s="57">
        <f t="shared" si="105"/>
        <v>15.816734042862901</v>
      </c>
      <c r="AY264" s="57"/>
      <c r="AZ264" s="57">
        <f t="shared" si="114"/>
        <v>8.2502973089383644</v>
      </c>
      <c r="BA264" s="57"/>
      <c r="BB264" s="57">
        <f t="shared" si="116"/>
        <v>24.067031351801266</v>
      </c>
      <c r="BC264" s="57"/>
      <c r="BD264" s="57">
        <f t="shared" si="106"/>
        <v>314.19515831467174</v>
      </c>
      <c r="BE264" s="57"/>
      <c r="BF264" s="57">
        <f>0</f>
        <v>0</v>
      </c>
      <c r="BG264" s="57"/>
    </row>
    <row r="265" spans="1:59" x14ac:dyDescent="0.25">
      <c r="A265" s="27">
        <v>57</v>
      </c>
      <c r="B265" s="27"/>
      <c r="C265" s="31">
        <f t="shared" si="107"/>
        <v>177.77555555555455</v>
      </c>
      <c r="D265" s="31"/>
      <c r="E265" s="31">
        <f t="shared" si="98"/>
        <v>11.110972222222223</v>
      </c>
      <c r="F265" s="31"/>
      <c r="G265" s="31">
        <f t="shared" si="108"/>
        <v>4.444388888888863</v>
      </c>
      <c r="H265" s="31"/>
      <c r="I265" s="31">
        <f t="shared" si="99"/>
        <v>15.555361111111086</v>
      </c>
      <c r="J265" s="31"/>
      <c r="K265" s="31">
        <f t="shared" si="100"/>
        <v>166.66458333333233</v>
      </c>
      <c r="L265" s="31"/>
      <c r="M265" s="31">
        <f>0</f>
        <v>0</v>
      </c>
      <c r="N265" s="31"/>
      <c r="P265" s="37">
        <v>57</v>
      </c>
      <c r="Q265" s="37"/>
      <c r="R265" s="39">
        <f t="shared" si="109"/>
        <v>799.99</v>
      </c>
      <c r="S265" s="39"/>
      <c r="T265" s="39">
        <f>0</f>
        <v>0</v>
      </c>
      <c r="U265" s="39"/>
      <c r="V265" s="39">
        <f t="shared" si="110"/>
        <v>19.999749999999999</v>
      </c>
      <c r="W265" s="39"/>
      <c r="X265" s="39">
        <f t="shared" si="101"/>
        <v>19.999749999999999</v>
      </c>
      <c r="Y265" s="39"/>
      <c r="Z265" s="39">
        <f t="shared" si="102"/>
        <v>799.99</v>
      </c>
      <c r="AA265" s="39"/>
      <c r="AB265" s="39">
        <f>0</f>
        <v>0</v>
      </c>
      <c r="AC265" s="39"/>
      <c r="AE265" s="45">
        <v>57</v>
      </c>
      <c r="AF265" s="45"/>
      <c r="AG265" s="47">
        <f t="shared" si="111"/>
        <v>708.61200622539707</v>
      </c>
      <c r="AH265" s="47"/>
      <c r="AI265" s="47">
        <f t="shared" si="103"/>
        <v>27.680156493179293</v>
      </c>
      <c r="AJ265" s="47"/>
      <c r="AK265" s="47">
        <f t="shared" si="112"/>
        <v>17.715300155634925</v>
      </c>
      <c r="AL265" s="47"/>
      <c r="AM265" s="47">
        <f t="shared" si="115"/>
        <v>45.395456648814218</v>
      </c>
      <c r="AN265" s="47"/>
      <c r="AO265" s="47">
        <f t="shared" si="104"/>
        <v>680.93184973221776</v>
      </c>
      <c r="AP265" s="47"/>
      <c r="AQ265" s="47">
        <f>0</f>
        <v>0</v>
      </c>
      <c r="AR265" s="47"/>
      <c r="AT265" s="54">
        <v>57</v>
      </c>
      <c r="AU265" s="54"/>
      <c r="AV265" s="56">
        <f t="shared" si="113"/>
        <v>314.19515831467174</v>
      </c>
      <c r="AW265" s="56"/>
      <c r="AX265" s="56">
        <f t="shared" si="105"/>
        <v>16.212152393934474</v>
      </c>
      <c r="AY265" s="56"/>
      <c r="AZ265" s="56">
        <f t="shared" si="114"/>
        <v>7.8548789578667932</v>
      </c>
      <c r="BA265" s="56"/>
      <c r="BB265" s="56">
        <f t="shared" si="116"/>
        <v>24.067031351801266</v>
      </c>
      <c r="BC265" s="56"/>
      <c r="BD265" s="56">
        <f t="shared" si="106"/>
        <v>297.98300592073724</v>
      </c>
      <c r="BE265" s="56"/>
      <c r="BF265" s="56">
        <f>0</f>
        <v>0</v>
      </c>
      <c r="BG265" s="56"/>
    </row>
    <row r="266" spans="1:59" x14ac:dyDescent="0.25">
      <c r="A266" s="28">
        <v>58</v>
      </c>
      <c r="B266" s="28"/>
      <c r="C266" s="32">
        <f t="shared" si="107"/>
        <v>166.66458333333233</v>
      </c>
      <c r="D266" s="32"/>
      <c r="E266" s="32">
        <f t="shared" si="98"/>
        <v>11.110972222222223</v>
      </c>
      <c r="F266" s="32"/>
      <c r="G266" s="32">
        <f t="shared" si="108"/>
        <v>4.1666145833333079</v>
      </c>
      <c r="H266" s="32"/>
      <c r="I266" s="32">
        <f t="shared" si="99"/>
        <v>15.277586805555531</v>
      </c>
      <c r="J266" s="32"/>
      <c r="K266" s="32">
        <f t="shared" si="100"/>
        <v>155.55361111111011</v>
      </c>
      <c r="L266" s="32"/>
      <c r="M266" s="32">
        <f>0</f>
        <v>0</v>
      </c>
      <c r="N266" s="32"/>
      <c r="P266" s="38">
        <v>58</v>
      </c>
      <c r="Q266" s="38"/>
      <c r="R266" s="40">
        <f t="shared" si="109"/>
        <v>799.99</v>
      </c>
      <c r="S266" s="40"/>
      <c r="T266" s="40">
        <f>0</f>
        <v>0</v>
      </c>
      <c r="U266" s="40"/>
      <c r="V266" s="40">
        <f t="shared" si="110"/>
        <v>19.999749999999999</v>
      </c>
      <c r="W266" s="40"/>
      <c r="X266" s="40">
        <f t="shared" si="101"/>
        <v>19.999749999999999</v>
      </c>
      <c r="Y266" s="40"/>
      <c r="Z266" s="40">
        <f t="shared" si="102"/>
        <v>799.99</v>
      </c>
      <c r="AA266" s="40"/>
      <c r="AB266" s="40">
        <f>0</f>
        <v>0</v>
      </c>
      <c r="AC266" s="40"/>
      <c r="AE266" s="46">
        <v>58</v>
      </c>
      <c r="AF266" s="46"/>
      <c r="AG266" s="48">
        <f t="shared" si="111"/>
        <v>680.93184973221776</v>
      </c>
      <c r="AH266" s="48"/>
      <c r="AI266" s="48">
        <f t="shared" si="103"/>
        <v>29.50704682172913</v>
      </c>
      <c r="AJ266" s="48"/>
      <c r="AK266" s="48">
        <f t="shared" si="112"/>
        <v>17.023296243305442</v>
      </c>
      <c r="AL266" s="48"/>
      <c r="AM266" s="48">
        <f t="shared" si="115"/>
        <v>46.530343065034572</v>
      </c>
      <c r="AN266" s="48"/>
      <c r="AO266" s="48">
        <f t="shared" si="104"/>
        <v>651.42480291048867</v>
      </c>
      <c r="AP266" s="48"/>
      <c r="AQ266" s="48">
        <f>0</f>
        <v>0</v>
      </c>
      <c r="AR266" s="48"/>
      <c r="AT266" s="55">
        <v>58</v>
      </c>
      <c r="AU266" s="55"/>
      <c r="AV266" s="57">
        <f t="shared" si="113"/>
        <v>297.98300592073724</v>
      </c>
      <c r="AW266" s="57"/>
      <c r="AX266" s="57">
        <f t="shared" si="105"/>
        <v>16.617456203782837</v>
      </c>
      <c r="AY266" s="57"/>
      <c r="AZ266" s="57">
        <f t="shared" si="114"/>
        <v>7.4495751480184307</v>
      </c>
      <c r="BA266" s="57"/>
      <c r="BB266" s="57">
        <f t="shared" si="116"/>
        <v>24.067031351801266</v>
      </c>
      <c r="BC266" s="57"/>
      <c r="BD266" s="57">
        <f t="shared" si="106"/>
        <v>281.36554971695443</v>
      </c>
      <c r="BE266" s="57"/>
      <c r="BF266" s="57">
        <f>0</f>
        <v>0</v>
      </c>
      <c r="BG266" s="57"/>
    </row>
    <row r="267" spans="1:59" x14ac:dyDescent="0.25">
      <c r="A267" s="27">
        <v>59</v>
      </c>
      <c r="B267" s="27"/>
      <c r="C267" s="31">
        <f t="shared" si="107"/>
        <v>155.55361111111011</v>
      </c>
      <c r="D267" s="31"/>
      <c r="E267" s="31">
        <f t="shared" si="98"/>
        <v>11.110972222222223</v>
      </c>
      <c r="F267" s="31"/>
      <c r="G267" s="31">
        <f t="shared" si="108"/>
        <v>3.8888402777777524</v>
      </c>
      <c r="H267" s="31"/>
      <c r="I267" s="31">
        <f t="shared" si="99"/>
        <v>14.999812499999976</v>
      </c>
      <c r="J267" s="31"/>
      <c r="K267" s="31">
        <f t="shared" si="100"/>
        <v>144.4426388888879</v>
      </c>
      <c r="L267" s="31"/>
      <c r="M267" s="31">
        <f>0</f>
        <v>0</v>
      </c>
      <c r="N267" s="31"/>
      <c r="P267" s="37">
        <v>59</v>
      </c>
      <c r="Q267" s="37"/>
      <c r="R267" s="39">
        <f t="shared" si="109"/>
        <v>799.99</v>
      </c>
      <c r="S267" s="39"/>
      <c r="T267" s="39">
        <f>0</f>
        <v>0</v>
      </c>
      <c r="U267" s="39"/>
      <c r="V267" s="39">
        <f t="shared" si="110"/>
        <v>19.999749999999999</v>
      </c>
      <c r="W267" s="39"/>
      <c r="X267" s="39">
        <f t="shared" si="101"/>
        <v>19.999749999999999</v>
      </c>
      <c r="Y267" s="39"/>
      <c r="Z267" s="39">
        <f t="shared" si="102"/>
        <v>799.99</v>
      </c>
      <c r="AA267" s="39"/>
      <c r="AB267" s="39">
        <f>0</f>
        <v>0</v>
      </c>
      <c r="AC267" s="39"/>
      <c r="AE267" s="45">
        <v>59</v>
      </c>
      <c r="AF267" s="45"/>
      <c r="AG267" s="47">
        <f t="shared" si="111"/>
        <v>651.42480291048867</v>
      </c>
      <c r="AH267" s="47"/>
      <c r="AI267" s="47">
        <f t="shared" si="103"/>
        <v>31.407981568898215</v>
      </c>
      <c r="AJ267" s="47"/>
      <c r="AK267" s="47">
        <f t="shared" si="112"/>
        <v>16.285620072762214</v>
      </c>
      <c r="AL267" s="47"/>
      <c r="AM267" s="47">
        <f t="shared" si="115"/>
        <v>47.693601641660429</v>
      </c>
      <c r="AN267" s="47"/>
      <c r="AO267" s="47">
        <f t="shared" si="104"/>
        <v>620.01682134159046</v>
      </c>
      <c r="AP267" s="47"/>
      <c r="AQ267" s="47">
        <f>0</f>
        <v>0</v>
      </c>
      <c r="AR267" s="47"/>
      <c r="AT267" s="54">
        <v>59</v>
      </c>
      <c r="AU267" s="54"/>
      <c r="AV267" s="56">
        <f t="shared" si="113"/>
        <v>281.36554971695443</v>
      </c>
      <c r="AW267" s="56"/>
      <c r="AX267" s="56">
        <f t="shared" si="105"/>
        <v>17.032892608877404</v>
      </c>
      <c r="AY267" s="56"/>
      <c r="AZ267" s="56">
        <f t="shared" si="114"/>
        <v>7.0341387429238607</v>
      </c>
      <c r="BA267" s="56"/>
      <c r="BB267" s="56">
        <f t="shared" si="116"/>
        <v>24.067031351801266</v>
      </c>
      <c r="BC267" s="56"/>
      <c r="BD267" s="56">
        <f t="shared" si="106"/>
        <v>264.332657108077</v>
      </c>
      <c r="BE267" s="56"/>
      <c r="BF267" s="56">
        <f>0</f>
        <v>0</v>
      </c>
      <c r="BG267" s="56"/>
    </row>
    <row r="268" spans="1:59" x14ac:dyDescent="0.25">
      <c r="A268" s="28">
        <v>60</v>
      </c>
      <c r="B268" s="28"/>
      <c r="C268" s="32">
        <f t="shared" si="107"/>
        <v>144.4426388888879</v>
      </c>
      <c r="D268" s="32"/>
      <c r="E268" s="32">
        <f t="shared" si="98"/>
        <v>11.110972222222223</v>
      </c>
      <c r="F268" s="32"/>
      <c r="G268" s="32">
        <f t="shared" si="108"/>
        <v>3.6110659722221974</v>
      </c>
      <c r="H268" s="32"/>
      <c r="I268" s="32">
        <f t="shared" si="99"/>
        <v>14.722038194444421</v>
      </c>
      <c r="J268" s="32"/>
      <c r="K268" s="32">
        <f t="shared" si="100"/>
        <v>133.33166666666568</v>
      </c>
      <c r="L268" s="32"/>
      <c r="M268" s="32">
        <f>0</f>
        <v>0</v>
      </c>
      <c r="N268" s="32"/>
      <c r="P268" s="38">
        <v>60</v>
      </c>
      <c r="Q268" s="38"/>
      <c r="R268" s="40">
        <f t="shared" si="109"/>
        <v>799.99</v>
      </c>
      <c r="S268" s="40"/>
      <c r="T268" s="40">
        <f>0</f>
        <v>0</v>
      </c>
      <c r="U268" s="40"/>
      <c r="V268" s="40">
        <f t="shared" si="110"/>
        <v>19.999749999999999</v>
      </c>
      <c r="W268" s="40"/>
      <c r="X268" s="40">
        <f t="shared" si="101"/>
        <v>19.999749999999999</v>
      </c>
      <c r="Y268" s="40"/>
      <c r="Z268" s="40">
        <f t="shared" si="102"/>
        <v>799.99</v>
      </c>
      <c r="AA268" s="40"/>
      <c r="AB268" s="40">
        <f>0</f>
        <v>0</v>
      </c>
      <c r="AC268" s="40"/>
      <c r="AE268" s="46">
        <v>60</v>
      </c>
      <c r="AF268" s="46"/>
      <c r="AG268" s="48">
        <f t="shared" si="111"/>
        <v>620.01682134159046</v>
      </c>
      <c r="AH268" s="48"/>
      <c r="AI268" s="48">
        <f t="shared" si="103"/>
        <v>33.38552114916218</v>
      </c>
      <c r="AJ268" s="48"/>
      <c r="AK268" s="48">
        <f t="shared" si="112"/>
        <v>15.50042053353976</v>
      </c>
      <c r="AL268" s="48"/>
      <c r="AM268" s="48">
        <f t="shared" si="115"/>
        <v>48.88594168270194</v>
      </c>
      <c r="AN268" s="48"/>
      <c r="AO268" s="48">
        <f t="shared" si="104"/>
        <v>586.63130019242828</v>
      </c>
      <c r="AP268" s="48"/>
      <c r="AQ268" s="48">
        <f>0</f>
        <v>0</v>
      </c>
      <c r="AR268" s="48"/>
      <c r="AT268" s="55">
        <v>60</v>
      </c>
      <c r="AU268" s="55"/>
      <c r="AV268" s="57">
        <f t="shared" si="113"/>
        <v>264.332657108077</v>
      </c>
      <c r="AW268" s="57"/>
      <c r="AX268" s="57">
        <f t="shared" si="105"/>
        <v>17.45871492409934</v>
      </c>
      <c r="AY268" s="57"/>
      <c r="AZ268" s="57">
        <f t="shared" si="114"/>
        <v>6.6083164277019248</v>
      </c>
      <c r="BA268" s="57"/>
      <c r="BB268" s="57">
        <f t="shared" si="116"/>
        <v>24.067031351801266</v>
      </c>
      <c r="BC268" s="57"/>
      <c r="BD268" s="57">
        <f t="shared" si="106"/>
        <v>246.87394218397765</v>
      </c>
      <c r="BE268" s="57"/>
      <c r="BF268" s="57">
        <f>0</f>
        <v>0</v>
      </c>
      <c r="BG268" s="57"/>
    </row>
    <row r="269" spans="1:59" x14ac:dyDescent="0.25">
      <c r="A269" s="27">
        <v>61</v>
      </c>
      <c r="B269" s="27"/>
      <c r="C269" s="31">
        <f t="shared" si="107"/>
        <v>133.33166666666568</v>
      </c>
      <c r="D269" s="31"/>
      <c r="E269" s="31">
        <f t="shared" si="98"/>
        <v>11.110972222222223</v>
      </c>
      <c r="F269" s="31"/>
      <c r="G269" s="31">
        <f t="shared" si="108"/>
        <v>3.3332916666666419</v>
      </c>
      <c r="H269" s="31"/>
      <c r="I269" s="31">
        <f t="shared" si="99"/>
        <v>14.444263888888866</v>
      </c>
      <c r="J269" s="31"/>
      <c r="K269" s="31">
        <f t="shared" si="100"/>
        <v>122.22069444444347</v>
      </c>
      <c r="L269" s="31"/>
      <c r="M269" s="31">
        <f>0</f>
        <v>0</v>
      </c>
      <c r="N269" s="31"/>
      <c r="P269" s="37">
        <v>61</v>
      </c>
      <c r="Q269" s="37"/>
      <c r="R269" s="39">
        <f t="shared" si="109"/>
        <v>799.99</v>
      </c>
      <c r="S269" s="39"/>
      <c r="T269" s="39">
        <f>0</f>
        <v>0</v>
      </c>
      <c r="U269" s="39"/>
      <c r="V269" s="39">
        <f t="shared" si="110"/>
        <v>19.999749999999999</v>
      </c>
      <c r="W269" s="39"/>
      <c r="X269" s="39">
        <f t="shared" si="101"/>
        <v>19.999749999999999</v>
      </c>
      <c r="Y269" s="39"/>
      <c r="Z269" s="39">
        <f t="shared" si="102"/>
        <v>799.99</v>
      </c>
      <c r="AA269" s="39"/>
      <c r="AB269" s="39">
        <f>0</f>
        <v>0</v>
      </c>
      <c r="AC269" s="39"/>
      <c r="AE269" s="45">
        <v>61</v>
      </c>
      <c r="AF269" s="45"/>
      <c r="AG269" s="47">
        <f t="shared" si="111"/>
        <v>586.63130019242828</v>
      </c>
      <c r="AH269" s="47"/>
      <c r="AI269" s="47">
        <f t="shared" si="103"/>
        <v>35.442307719958784</v>
      </c>
      <c r="AJ269" s="47"/>
      <c r="AK269" s="47">
        <f t="shared" si="112"/>
        <v>14.665782504810705</v>
      </c>
      <c r="AL269" s="47"/>
      <c r="AM269" s="47">
        <f t="shared" si="115"/>
        <v>50.108090224769491</v>
      </c>
      <c r="AN269" s="47"/>
      <c r="AO269" s="47">
        <f t="shared" si="104"/>
        <v>551.18899247246952</v>
      </c>
      <c r="AP269" s="47"/>
      <c r="AQ269" s="47">
        <f>0</f>
        <v>0</v>
      </c>
      <c r="AR269" s="47"/>
      <c r="AT269" s="54">
        <v>61</v>
      </c>
      <c r="AU269" s="54"/>
      <c r="AV269" s="56">
        <f t="shared" si="113"/>
        <v>246.87394218397765</v>
      </c>
      <c r="AW269" s="56"/>
      <c r="AX269" s="56">
        <f t="shared" si="105"/>
        <v>17.895182797201826</v>
      </c>
      <c r="AY269" s="56"/>
      <c r="AZ269" s="56">
        <f t="shared" si="114"/>
        <v>6.1718485545994408</v>
      </c>
      <c r="BA269" s="56"/>
      <c r="BB269" s="56">
        <f t="shared" si="116"/>
        <v>24.067031351801266</v>
      </c>
      <c r="BC269" s="56"/>
      <c r="BD269" s="56">
        <f t="shared" si="106"/>
        <v>228.97875938677583</v>
      </c>
      <c r="BE269" s="56"/>
      <c r="BF269" s="56">
        <f>0</f>
        <v>0</v>
      </c>
      <c r="BG269" s="56"/>
    </row>
    <row r="270" spans="1:59" x14ac:dyDescent="0.25">
      <c r="A270" s="28">
        <v>62</v>
      </c>
      <c r="B270" s="28"/>
      <c r="C270" s="32">
        <f t="shared" si="107"/>
        <v>122.22069444444347</v>
      </c>
      <c r="D270" s="32"/>
      <c r="E270" s="32">
        <f t="shared" si="98"/>
        <v>11.110972222222223</v>
      </c>
      <c r="F270" s="32"/>
      <c r="G270" s="32">
        <f t="shared" si="108"/>
        <v>3.0555173611110864</v>
      </c>
      <c r="H270" s="32"/>
      <c r="I270" s="32">
        <f t="shared" si="99"/>
        <v>14.166489583333309</v>
      </c>
      <c r="J270" s="32"/>
      <c r="K270" s="32">
        <f t="shared" si="100"/>
        <v>111.10972222222125</v>
      </c>
      <c r="L270" s="32"/>
      <c r="M270" s="32">
        <f>0</f>
        <v>0</v>
      </c>
      <c r="N270" s="32"/>
      <c r="P270" s="38">
        <v>62</v>
      </c>
      <c r="Q270" s="38"/>
      <c r="R270" s="40">
        <f t="shared" si="109"/>
        <v>799.99</v>
      </c>
      <c r="S270" s="40"/>
      <c r="T270" s="40">
        <f>0</f>
        <v>0</v>
      </c>
      <c r="U270" s="40"/>
      <c r="V270" s="40">
        <f t="shared" si="110"/>
        <v>19.999749999999999</v>
      </c>
      <c r="W270" s="40"/>
      <c r="X270" s="40">
        <f t="shared" si="101"/>
        <v>19.999749999999999</v>
      </c>
      <c r="Y270" s="40"/>
      <c r="Z270" s="40">
        <f t="shared" si="102"/>
        <v>799.99</v>
      </c>
      <c r="AA270" s="40"/>
      <c r="AB270" s="40">
        <f>0</f>
        <v>0</v>
      </c>
      <c r="AC270" s="40"/>
      <c r="AE270" s="46">
        <v>62</v>
      </c>
      <c r="AF270" s="46"/>
      <c r="AG270" s="48">
        <f t="shared" si="111"/>
        <v>551.18899247246952</v>
      </c>
      <c r="AH270" s="48"/>
      <c r="AI270" s="48">
        <f t="shared" si="103"/>
        <v>37.581067668576978</v>
      </c>
      <c r="AJ270" s="48"/>
      <c r="AK270" s="48">
        <f t="shared" si="112"/>
        <v>13.779724811811738</v>
      </c>
      <c r="AL270" s="48"/>
      <c r="AM270" s="48">
        <f t="shared" si="115"/>
        <v>51.360792480388717</v>
      </c>
      <c r="AN270" s="48"/>
      <c r="AO270" s="48">
        <f t="shared" si="104"/>
        <v>513.6079248038925</v>
      </c>
      <c r="AP270" s="48"/>
      <c r="AQ270" s="48">
        <f>0</f>
        <v>0</v>
      </c>
      <c r="AR270" s="48"/>
      <c r="AT270" s="55">
        <v>62</v>
      </c>
      <c r="AU270" s="55"/>
      <c r="AV270" s="57">
        <f t="shared" si="113"/>
        <v>228.97875938677583</v>
      </c>
      <c r="AW270" s="57"/>
      <c r="AX270" s="57">
        <f t="shared" si="105"/>
        <v>18.342562367131869</v>
      </c>
      <c r="AY270" s="57"/>
      <c r="AZ270" s="57">
        <f t="shared" si="114"/>
        <v>5.7244689846693957</v>
      </c>
      <c r="BA270" s="57"/>
      <c r="BB270" s="57">
        <f t="shared" si="116"/>
        <v>24.067031351801266</v>
      </c>
      <c r="BC270" s="57"/>
      <c r="BD270" s="57">
        <f t="shared" si="106"/>
        <v>210.63619701964396</v>
      </c>
      <c r="BE270" s="57"/>
      <c r="BF270" s="57">
        <f>0</f>
        <v>0</v>
      </c>
      <c r="BG270" s="57"/>
    </row>
    <row r="271" spans="1:59" x14ac:dyDescent="0.25">
      <c r="A271" s="27">
        <v>63</v>
      </c>
      <c r="B271" s="27"/>
      <c r="C271" s="31">
        <f t="shared" si="107"/>
        <v>111.10972222222125</v>
      </c>
      <c r="D271" s="31"/>
      <c r="E271" s="31">
        <f t="shared" si="98"/>
        <v>11.110972222222223</v>
      </c>
      <c r="F271" s="31"/>
      <c r="G271" s="31">
        <f t="shared" si="108"/>
        <v>2.7777430555555309</v>
      </c>
      <c r="H271" s="31"/>
      <c r="I271" s="31">
        <f t="shared" si="99"/>
        <v>13.888715277777754</v>
      </c>
      <c r="J271" s="31"/>
      <c r="K271" s="31">
        <f t="shared" si="100"/>
        <v>99.998749999999035</v>
      </c>
      <c r="L271" s="31"/>
      <c r="M271" s="31">
        <f>0</f>
        <v>0</v>
      </c>
      <c r="N271" s="31"/>
      <c r="P271" s="37">
        <v>63</v>
      </c>
      <c r="Q271" s="37"/>
      <c r="R271" s="39">
        <f t="shared" si="109"/>
        <v>799.99</v>
      </c>
      <c r="S271" s="39"/>
      <c r="T271" s="39">
        <f>0</f>
        <v>0</v>
      </c>
      <c r="U271" s="39"/>
      <c r="V271" s="39">
        <f t="shared" si="110"/>
        <v>19.999749999999999</v>
      </c>
      <c r="W271" s="39"/>
      <c r="X271" s="39">
        <f t="shared" si="101"/>
        <v>19.999749999999999</v>
      </c>
      <c r="Y271" s="39"/>
      <c r="Z271" s="39">
        <f t="shared" si="102"/>
        <v>799.99</v>
      </c>
      <c r="AA271" s="39"/>
      <c r="AB271" s="39">
        <f>0</f>
        <v>0</v>
      </c>
      <c r="AC271" s="39"/>
      <c r="AE271" s="45">
        <v>63</v>
      </c>
      <c r="AF271" s="45"/>
      <c r="AG271" s="47">
        <f t="shared" si="111"/>
        <v>513.6079248038925</v>
      </c>
      <c r="AH271" s="47"/>
      <c r="AI271" s="47">
        <f t="shared" si="103"/>
        <v>39.804614172301136</v>
      </c>
      <c r="AJ271" s="47"/>
      <c r="AK271" s="47">
        <f t="shared" si="112"/>
        <v>12.840198120097311</v>
      </c>
      <c r="AL271" s="47"/>
      <c r="AM271" s="47">
        <f t="shared" si="115"/>
        <v>52.644812292398449</v>
      </c>
      <c r="AN271" s="47"/>
      <c r="AO271" s="47">
        <f t="shared" si="104"/>
        <v>473.80331063159139</v>
      </c>
      <c r="AP271" s="47"/>
      <c r="AQ271" s="47">
        <f>0</f>
        <v>0</v>
      </c>
      <c r="AR271" s="47"/>
      <c r="AT271" s="54">
        <v>63</v>
      </c>
      <c r="AU271" s="54"/>
      <c r="AV271" s="56">
        <f t="shared" si="113"/>
        <v>210.63619701964396</v>
      </c>
      <c r="AW271" s="56"/>
      <c r="AX271" s="56">
        <f t="shared" si="105"/>
        <v>18.801126426310166</v>
      </c>
      <c r="AY271" s="56"/>
      <c r="AZ271" s="56">
        <f t="shared" si="114"/>
        <v>5.2659049254910988</v>
      </c>
      <c r="BA271" s="56"/>
      <c r="BB271" s="56">
        <f t="shared" si="116"/>
        <v>24.067031351801266</v>
      </c>
      <c r="BC271" s="56"/>
      <c r="BD271" s="56">
        <f t="shared" si="106"/>
        <v>191.8350705933338</v>
      </c>
      <c r="BE271" s="56"/>
      <c r="BF271" s="56">
        <f>0</f>
        <v>0</v>
      </c>
      <c r="BG271" s="56"/>
    </row>
    <row r="272" spans="1:59" x14ac:dyDescent="0.25">
      <c r="A272" s="28">
        <v>64</v>
      </c>
      <c r="B272" s="28"/>
      <c r="C272" s="32">
        <f t="shared" si="107"/>
        <v>99.998749999999035</v>
      </c>
      <c r="D272" s="32"/>
      <c r="E272" s="32">
        <f t="shared" si="98"/>
        <v>11.110972222222223</v>
      </c>
      <c r="F272" s="32"/>
      <c r="G272" s="32">
        <f t="shared" si="108"/>
        <v>2.4999687499999759</v>
      </c>
      <c r="H272" s="32"/>
      <c r="I272" s="32">
        <f t="shared" si="99"/>
        <v>13.610940972222199</v>
      </c>
      <c r="J272" s="32"/>
      <c r="K272" s="32">
        <f t="shared" si="100"/>
        <v>88.887777777776819</v>
      </c>
      <c r="L272" s="32"/>
      <c r="M272" s="32">
        <f>0</f>
        <v>0</v>
      </c>
      <c r="N272" s="32"/>
      <c r="P272" s="38">
        <v>64</v>
      </c>
      <c r="Q272" s="38"/>
      <c r="R272" s="40">
        <f t="shared" si="109"/>
        <v>799.99</v>
      </c>
      <c r="S272" s="40"/>
      <c r="T272" s="40">
        <f>0</f>
        <v>0</v>
      </c>
      <c r="U272" s="40"/>
      <c r="V272" s="40">
        <f t="shared" si="110"/>
        <v>19.999749999999999</v>
      </c>
      <c r="W272" s="40"/>
      <c r="X272" s="40">
        <f t="shared" si="101"/>
        <v>19.999749999999999</v>
      </c>
      <c r="Y272" s="40"/>
      <c r="Z272" s="40">
        <f t="shared" si="102"/>
        <v>799.99</v>
      </c>
      <c r="AA272" s="40"/>
      <c r="AB272" s="40">
        <f>0</f>
        <v>0</v>
      </c>
      <c r="AC272" s="40"/>
      <c r="AE272" s="46">
        <v>64</v>
      </c>
      <c r="AF272" s="46"/>
      <c r="AG272" s="48">
        <f t="shared" si="111"/>
        <v>473.80331063159139</v>
      </c>
      <c r="AH272" s="48"/>
      <c r="AI272" s="48">
        <f t="shared" si="103"/>
        <v>42.11584983391861</v>
      </c>
      <c r="AJ272" s="48"/>
      <c r="AK272" s="48">
        <f t="shared" si="112"/>
        <v>11.845082765789783</v>
      </c>
      <c r="AL272" s="48"/>
      <c r="AM272" s="48">
        <f t="shared" si="115"/>
        <v>53.960932599708393</v>
      </c>
      <c r="AN272" s="48"/>
      <c r="AO272" s="48">
        <f t="shared" si="104"/>
        <v>431.68746079767277</v>
      </c>
      <c r="AP272" s="48"/>
      <c r="AQ272" s="48">
        <f>0</f>
        <v>0</v>
      </c>
      <c r="AR272" s="48"/>
      <c r="AT272" s="55">
        <v>64</v>
      </c>
      <c r="AU272" s="55"/>
      <c r="AV272" s="57">
        <f t="shared" si="113"/>
        <v>191.8350705933338</v>
      </c>
      <c r="AW272" s="57"/>
      <c r="AX272" s="57">
        <f t="shared" si="105"/>
        <v>19.271154586967921</v>
      </c>
      <c r="AY272" s="57"/>
      <c r="AZ272" s="57">
        <f t="shared" si="114"/>
        <v>4.7958767648333449</v>
      </c>
      <c r="BA272" s="57"/>
      <c r="BB272" s="57">
        <f t="shared" si="116"/>
        <v>24.067031351801266</v>
      </c>
      <c r="BC272" s="57"/>
      <c r="BD272" s="57">
        <f t="shared" si="106"/>
        <v>172.56391600636587</v>
      </c>
      <c r="BE272" s="57"/>
      <c r="BF272" s="57">
        <f>0</f>
        <v>0</v>
      </c>
      <c r="BG272" s="57"/>
    </row>
    <row r="273" spans="1:59" x14ac:dyDescent="0.25">
      <c r="A273" s="27">
        <v>65</v>
      </c>
      <c r="B273" s="27"/>
      <c r="C273" s="31">
        <f t="shared" si="107"/>
        <v>88.887777777776819</v>
      </c>
      <c r="D273" s="31"/>
      <c r="E273" s="31">
        <f t="shared" si="98"/>
        <v>11.110972222222223</v>
      </c>
      <c r="F273" s="31"/>
      <c r="G273" s="31">
        <f t="shared" si="108"/>
        <v>2.2221944444444204</v>
      </c>
      <c r="H273" s="31"/>
      <c r="I273" s="31">
        <f t="shared" si="99"/>
        <v>13.333166666666644</v>
      </c>
      <c r="J273" s="31"/>
      <c r="K273" s="31">
        <f t="shared" si="100"/>
        <v>77.776805555554603</v>
      </c>
      <c r="L273" s="31"/>
      <c r="M273" s="31">
        <f>0</f>
        <v>0</v>
      </c>
      <c r="N273" s="31"/>
      <c r="P273" s="37">
        <v>65</v>
      </c>
      <c r="Q273" s="37"/>
      <c r="R273" s="39">
        <f t="shared" si="109"/>
        <v>799.99</v>
      </c>
      <c r="S273" s="39"/>
      <c r="T273" s="39">
        <f>0</f>
        <v>0</v>
      </c>
      <c r="U273" s="39"/>
      <c r="V273" s="39">
        <f t="shared" si="110"/>
        <v>19.999749999999999</v>
      </c>
      <c r="W273" s="39"/>
      <c r="X273" s="39">
        <f t="shared" si="101"/>
        <v>19.999749999999999</v>
      </c>
      <c r="Y273" s="39"/>
      <c r="Z273" s="39">
        <f t="shared" si="102"/>
        <v>799.99</v>
      </c>
      <c r="AA273" s="39"/>
      <c r="AB273" s="39">
        <f>0</f>
        <v>0</v>
      </c>
      <c r="AC273" s="39"/>
      <c r="AE273" s="45">
        <v>65</v>
      </c>
      <c r="AF273" s="45"/>
      <c r="AG273" s="47">
        <f t="shared" si="111"/>
        <v>431.68746079767277</v>
      </c>
      <c r="AH273" s="47"/>
      <c r="AI273" s="47">
        <f t="shared" si="103"/>
        <v>44.517769394759284</v>
      </c>
      <c r="AJ273" s="47"/>
      <c r="AK273" s="47">
        <f t="shared" si="112"/>
        <v>10.792186519941819</v>
      </c>
      <c r="AL273" s="47"/>
      <c r="AM273" s="47">
        <f t="shared" ref="AM273:AM280" si="117">($AG$209/72)*((1+$E$4)^AE273)</f>
        <v>55.309955914701099</v>
      </c>
      <c r="AN273" s="47"/>
      <c r="AO273" s="47">
        <f t="shared" si="104"/>
        <v>387.16969140291349</v>
      </c>
      <c r="AP273" s="47"/>
      <c r="AQ273" s="47">
        <f>0</f>
        <v>0</v>
      </c>
      <c r="AR273" s="47"/>
      <c r="AT273" s="54">
        <v>65</v>
      </c>
      <c r="AU273" s="54"/>
      <c r="AV273" s="56">
        <f t="shared" si="113"/>
        <v>172.56391600636587</v>
      </c>
      <c r="AW273" s="56"/>
      <c r="AX273" s="56">
        <f t="shared" si="105"/>
        <v>19.752933451642118</v>
      </c>
      <c r="AY273" s="56"/>
      <c r="AZ273" s="56">
        <f t="shared" si="114"/>
        <v>4.3140979001591466</v>
      </c>
      <c r="BA273" s="56"/>
      <c r="BB273" s="56">
        <f t="shared" ref="BB273:BB280" si="118">$AV$209*($E$4/(1-((1+$E$4)^(-72))))</f>
        <v>24.067031351801266</v>
      </c>
      <c r="BC273" s="56"/>
      <c r="BD273" s="56">
        <f t="shared" si="106"/>
        <v>152.81098255472375</v>
      </c>
      <c r="BE273" s="56"/>
      <c r="BF273" s="56">
        <f>0</f>
        <v>0</v>
      </c>
      <c r="BG273" s="56"/>
    </row>
    <row r="274" spans="1:59" x14ac:dyDescent="0.25">
      <c r="A274" s="28">
        <v>66</v>
      </c>
      <c r="B274" s="28"/>
      <c r="C274" s="32">
        <f t="shared" si="107"/>
        <v>77.776805555554603</v>
      </c>
      <c r="D274" s="32"/>
      <c r="E274" s="32">
        <f t="shared" ref="E274:E280" si="119">$C$4/72</f>
        <v>11.110972222222223</v>
      </c>
      <c r="F274" s="32"/>
      <c r="G274" s="32">
        <f t="shared" si="108"/>
        <v>1.9444201388888649</v>
      </c>
      <c r="H274" s="32"/>
      <c r="I274" s="32">
        <f t="shared" ref="I274:I280" si="120">E274+G274</f>
        <v>13.055392361111089</v>
      </c>
      <c r="J274" s="32"/>
      <c r="K274" s="32">
        <f t="shared" ref="K274:K280" si="121">C274-E274</f>
        <v>66.665833333332387</v>
      </c>
      <c r="L274" s="32"/>
      <c r="M274" s="32">
        <f>0</f>
        <v>0</v>
      </c>
      <c r="N274" s="32"/>
      <c r="P274" s="38">
        <v>66</v>
      </c>
      <c r="Q274" s="38"/>
      <c r="R274" s="40">
        <f t="shared" si="109"/>
        <v>799.99</v>
      </c>
      <c r="S274" s="40"/>
      <c r="T274" s="40">
        <f>0</f>
        <v>0</v>
      </c>
      <c r="U274" s="40"/>
      <c r="V274" s="40">
        <f t="shared" si="110"/>
        <v>19.999749999999999</v>
      </c>
      <c r="W274" s="40"/>
      <c r="X274" s="40">
        <f t="shared" ref="X274:X280" si="122">T274+V274</f>
        <v>19.999749999999999</v>
      </c>
      <c r="Y274" s="40"/>
      <c r="Z274" s="40">
        <f t="shared" ref="Z274:Z280" si="123">R274-T274</f>
        <v>799.99</v>
      </c>
      <c r="AA274" s="40"/>
      <c r="AB274" s="40">
        <f>0</f>
        <v>0</v>
      </c>
      <c r="AC274" s="40"/>
      <c r="AE274" s="46">
        <v>66</v>
      </c>
      <c r="AF274" s="46"/>
      <c r="AG274" s="48">
        <f t="shared" si="111"/>
        <v>387.16969140291349</v>
      </c>
      <c r="AH274" s="48"/>
      <c r="AI274" s="48">
        <f t="shared" ref="AI274:AI280" si="124">AM274-AK274</f>
        <v>47.01346252749579</v>
      </c>
      <c r="AJ274" s="48"/>
      <c r="AK274" s="48">
        <f t="shared" si="112"/>
        <v>9.6792422850728368</v>
      </c>
      <c r="AL274" s="48"/>
      <c r="AM274" s="48">
        <f t="shared" si="117"/>
        <v>56.692704812568628</v>
      </c>
      <c r="AN274" s="48"/>
      <c r="AO274" s="48">
        <f t="shared" ref="AO274:AO280" si="125">AG274-AI274</f>
        <v>340.1562288754177</v>
      </c>
      <c r="AP274" s="48"/>
      <c r="AQ274" s="48">
        <f>0</f>
        <v>0</v>
      </c>
      <c r="AR274" s="48"/>
      <c r="AT274" s="55">
        <v>66</v>
      </c>
      <c r="AU274" s="55"/>
      <c r="AV274" s="57">
        <f t="shared" si="113"/>
        <v>152.81098255472375</v>
      </c>
      <c r="AW274" s="57"/>
      <c r="AX274" s="57">
        <f t="shared" ref="AX274:AX280" si="126">BB274-AZ274</f>
        <v>20.246756787933172</v>
      </c>
      <c r="AY274" s="57"/>
      <c r="AZ274" s="57">
        <f t="shared" si="114"/>
        <v>3.8202745638680935</v>
      </c>
      <c r="BA274" s="57"/>
      <c r="BB274" s="57">
        <f t="shared" si="118"/>
        <v>24.067031351801266</v>
      </c>
      <c r="BC274" s="57"/>
      <c r="BD274" s="57">
        <f t="shared" ref="BD274:BD280" si="127">AV274-AX274</f>
        <v>132.56422576679057</v>
      </c>
      <c r="BE274" s="57"/>
      <c r="BF274" s="57">
        <f>0</f>
        <v>0</v>
      </c>
      <c r="BG274" s="57"/>
    </row>
    <row r="275" spans="1:59" x14ac:dyDescent="0.25">
      <c r="A275" s="27">
        <v>67</v>
      </c>
      <c r="B275" s="27"/>
      <c r="C275" s="31">
        <f t="shared" ref="C275:C280" si="128">K274-M275</f>
        <v>66.665833333332387</v>
      </c>
      <c r="D275" s="31"/>
      <c r="E275" s="31">
        <f t="shared" si="119"/>
        <v>11.110972222222223</v>
      </c>
      <c r="F275" s="31"/>
      <c r="G275" s="31">
        <f t="shared" ref="G275:G280" si="129">C275*$E$4</f>
        <v>1.6666458333333096</v>
      </c>
      <c r="H275" s="31"/>
      <c r="I275" s="31">
        <f t="shared" si="120"/>
        <v>12.777618055555532</v>
      </c>
      <c r="J275" s="31"/>
      <c r="K275" s="31">
        <f t="shared" si="121"/>
        <v>55.554861111110164</v>
      </c>
      <c r="L275" s="31"/>
      <c r="M275" s="31">
        <f>0</f>
        <v>0</v>
      </c>
      <c r="N275" s="31"/>
      <c r="P275" s="37">
        <v>67</v>
      </c>
      <c r="Q275" s="37"/>
      <c r="R275" s="39">
        <f t="shared" ref="R275:R280" si="130">Z274-AB275</f>
        <v>799.99</v>
      </c>
      <c r="S275" s="39"/>
      <c r="T275" s="39">
        <f>0</f>
        <v>0</v>
      </c>
      <c r="U275" s="39"/>
      <c r="V275" s="39">
        <f t="shared" ref="V275:V280" si="131">R275*$E$4</f>
        <v>19.999749999999999</v>
      </c>
      <c r="W275" s="39"/>
      <c r="X275" s="39">
        <f t="shared" si="122"/>
        <v>19.999749999999999</v>
      </c>
      <c r="Y275" s="39"/>
      <c r="Z275" s="39">
        <f t="shared" si="123"/>
        <v>799.99</v>
      </c>
      <c r="AA275" s="39"/>
      <c r="AB275" s="39">
        <f>0</f>
        <v>0</v>
      </c>
      <c r="AC275" s="39"/>
      <c r="AE275" s="45">
        <v>67</v>
      </c>
      <c r="AF275" s="45"/>
      <c r="AG275" s="47">
        <f t="shared" ref="AG275:AG280" si="132">AO274-AQ275</f>
        <v>340.1562288754177</v>
      </c>
      <c r="AH275" s="47"/>
      <c r="AI275" s="47">
        <f t="shared" si="124"/>
        <v>49.606116710997398</v>
      </c>
      <c r="AJ275" s="47"/>
      <c r="AK275" s="47">
        <f t="shared" ref="AK275:AK280" si="133">AG275*$E$4</f>
        <v>8.5039057218854417</v>
      </c>
      <c r="AL275" s="47"/>
      <c r="AM275" s="47">
        <f t="shared" si="117"/>
        <v>58.110022432882843</v>
      </c>
      <c r="AN275" s="47"/>
      <c r="AO275" s="47">
        <f t="shared" si="125"/>
        <v>290.55011216442028</v>
      </c>
      <c r="AP275" s="47"/>
      <c r="AQ275" s="47">
        <f>0</f>
        <v>0</v>
      </c>
      <c r="AR275" s="47"/>
      <c r="AT275" s="54">
        <v>67</v>
      </c>
      <c r="AU275" s="54"/>
      <c r="AV275" s="56">
        <f t="shared" ref="AV275:AV280" si="134">BD274-BF275</f>
        <v>132.56422576679057</v>
      </c>
      <c r="AW275" s="56"/>
      <c r="AX275" s="56">
        <f t="shared" si="126"/>
        <v>20.752925707631501</v>
      </c>
      <c r="AY275" s="56"/>
      <c r="AZ275" s="56">
        <f t="shared" ref="AZ275:AZ280" si="135">AV275*$E$4</f>
        <v>3.3141056441697638</v>
      </c>
      <c r="BA275" s="56"/>
      <c r="BB275" s="56">
        <f t="shared" si="118"/>
        <v>24.067031351801266</v>
      </c>
      <c r="BC275" s="56"/>
      <c r="BD275" s="56">
        <f t="shared" si="127"/>
        <v>111.81130005915907</v>
      </c>
      <c r="BE275" s="56"/>
      <c r="BF275" s="56">
        <f>0</f>
        <v>0</v>
      </c>
      <c r="BG275" s="56"/>
    </row>
    <row r="276" spans="1:59" x14ac:dyDescent="0.25">
      <c r="A276" s="28">
        <v>68</v>
      </c>
      <c r="B276" s="28"/>
      <c r="C276" s="32">
        <f t="shared" si="128"/>
        <v>55.554861111110164</v>
      </c>
      <c r="D276" s="32"/>
      <c r="E276" s="32">
        <f t="shared" si="119"/>
        <v>11.110972222222223</v>
      </c>
      <c r="F276" s="32"/>
      <c r="G276" s="32">
        <f t="shared" si="129"/>
        <v>1.3888715277777539</v>
      </c>
      <c r="H276" s="32"/>
      <c r="I276" s="32">
        <f t="shared" si="120"/>
        <v>12.499843749999977</v>
      </c>
      <c r="J276" s="32"/>
      <c r="K276" s="32">
        <f t="shared" si="121"/>
        <v>44.44388888888794</v>
      </c>
      <c r="L276" s="32"/>
      <c r="M276" s="32">
        <f>0</f>
        <v>0</v>
      </c>
      <c r="N276" s="32"/>
      <c r="P276" s="38">
        <v>68</v>
      </c>
      <c r="Q276" s="38"/>
      <c r="R276" s="40">
        <f t="shared" si="130"/>
        <v>799.99</v>
      </c>
      <c r="S276" s="40"/>
      <c r="T276" s="40">
        <f>0</f>
        <v>0</v>
      </c>
      <c r="U276" s="40"/>
      <c r="V276" s="40">
        <f t="shared" si="131"/>
        <v>19.999749999999999</v>
      </c>
      <c r="W276" s="40"/>
      <c r="X276" s="40">
        <f t="shared" si="122"/>
        <v>19.999749999999999</v>
      </c>
      <c r="Y276" s="40"/>
      <c r="Z276" s="40">
        <f t="shared" si="123"/>
        <v>799.99</v>
      </c>
      <c r="AA276" s="40"/>
      <c r="AB276" s="40">
        <f>0</f>
        <v>0</v>
      </c>
      <c r="AC276" s="40"/>
      <c r="AE276" s="46">
        <v>68</v>
      </c>
      <c r="AF276" s="46"/>
      <c r="AG276" s="48">
        <f t="shared" si="132"/>
        <v>290.55011216442028</v>
      </c>
      <c r="AH276" s="48"/>
      <c r="AI276" s="48">
        <f t="shared" si="124"/>
        <v>52.299020189594401</v>
      </c>
      <c r="AJ276" s="48"/>
      <c r="AK276" s="48">
        <f t="shared" si="133"/>
        <v>7.2637528041105064</v>
      </c>
      <c r="AL276" s="48"/>
      <c r="AM276" s="48">
        <f t="shared" si="117"/>
        <v>59.562772993704911</v>
      </c>
      <c r="AN276" s="48"/>
      <c r="AO276" s="48">
        <f t="shared" si="125"/>
        <v>238.2510919748259</v>
      </c>
      <c r="AP276" s="48"/>
      <c r="AQ276" s="48">
        <f>0</f>
        <v>0</v>
      </c>
      <c r="AR276" s="48"/>
      <c r="AT276" s="55">
        <v>68</v>
      </c>
      <c r="AU276" s="55"/>
      <c r="AV276" s="57">
        <f t="shared" si="134"/>
        <v>111.81130005915907</v>
      </c>
      <c r="AW276" s="57"/>
      <c r="AX276" s="57">
        <f t="shared" si="126"/>
        <v>21.27174885032229</v>
      </c>
      <c r="AY276" s="57"/>
      <c r="AZ276" s="57">
        <f t="shared" si="135"/>
        <v>2.7952825014789764</v>
      </c>
      <c r="BA276" s="57"/>
      <c r="BB276" s="57">
        <f t="shared" si="118"/>
        <v>24.067031351801266</v>
      </c>
      <c r="BC276" s="57"/>
      <c r="BD276" s="57">
        <f t="shared" si="127"/>
        <v>90.53955120883677</v>
      </c>
      <c r="BE276" s="57"/>
      <c r="BF276" s="57">
        <f>0</f>
        <v>0</v>
      </c>
      <c r="BG276" s="57"/>
    </row>
    <row r="277" spans="1:59" x14ac:dyDescent="0.25">
      <c r="A277" s="27">
        <v>69</v>
      </c>
      <c r="B277" s="27"/>
      <c r="C277" s="31">
        <f t="shared" si="128"/>
        <v>44.44388888888794</v>
      </c>
      <c r="D277" s="31"/>
      <c r="E277" s="31">
        <f t="shared" si="119"/>
        <v>11.110972222222223</v>
      </c>
      <c r="F277" s="31"/>
      <c r="G277" s="31">
        <f t="shared" si="129"/>
        <v>1.1110972222221984</v>
      </c>
      <c r="H277" s="31"/>
      <c r="I277" s="31">
        <f t="shared" si="120"/>
        <v>12.222069444444422</v>
      </c>
      <c r="J277" s="31"/>
      <c r="K277" s="31">
        <f t="shared" si="121"/>
        <v>33.332916666665717</v>
      </c>
      <c r="L277" s="31"/>
      <c r="M277" s="31">
        <f>0</f>
        <v>0</v>
      </c>
      <c r="N277" s="31"/>
      <c r="P277" s="37">
        <v>69</v>
      </c>
      <c r="Q277" s="37"/>
      <c r="R277" s="39">
        <f t="shared" si="130"/>
        <v>799.99</v>
      </c>
      <c r="S277" s="39"/>
      <c r="T277" s="39">
        <f>0</f>
        <v>0</v>
      </c>
      <c r="U277" s="39"/>
      <c r="V277" s="39">
        <f t="shared" si="131"/>
        <v>19.999749999999999</v>
      </c>
      <c r="W277" s="39"/>
      <c r="X277" s="39">
        <f t="shared" si="122"/>
        <v>19.999749999999999</v>
      </c>
      <c r="Y277" s="39"/>
      <c r="Z277" s="39">
        <f t="shared" si="123"/>
        <v>799.99</v>
      </c>
      <c r="AA277" s="39"/>
      <c r="AB277" s="39">
        <f>0</f>
        <v>0</v>
      </c>
      <c r="AC277" s="39"/>
      <c r="AE277" s="45">
        <v>69</v>
      </c>
      <c r="AF277" s="45"/>
      <c r="AG277" s="47">
        <f t="shared" si="132"/>
        <v>238.2510919748259</v>
      </c>
      <c r="AH277" s="47"/>
      <c r="AI277" s="47">
        <f t="shared" si="124"/>
        <v>55.095565019176874</v>
      </c>
      <c r="AJ277" s="47"/>
      <c r="AK277" s="47">
        <f t="shared" si="133"/>
        <v>5.9562772993706465</v>
      </c>
      <c r="AL277" s="47"/>
      <c r="AM277" s="47">
        <f t="shared" si="117"/>
        <v>61.051842318547521</v>
      </c>
      <c r="AN277" s="47"/>
      <c r="AO277" s="47">
        <f t="shared" si="125"/>
        <v>183.15552695564901</v>
      </c>
      <c r="AP277" s="47"/>
      <c r="AQ277" s="47">
        <f>0</f>
        <v>0</v>
      </c>
      <c r="AR277" s="47"/>
      <c r="AT277" s="54">
        <v>69</v>
      </c>
      <c r="AU277" s="54"/>
      <c r="AV277" s="56">
        <f t="shared" si="134"/>
        <v>90.53955120883677</v>
      </c>
      <c r="AW277" s="56"/>
      <c r="AX277" s="56">
        <f t="shared" si="126"/>
        <v>21.803542571580348</v>
      </c>
      <c r="AY277" s="56"/>
      <c r="AZ277" s="56">
        <f t="shared" si="135"/>
        <v>2.2634887802209191</v>
      </c>
      <c r="BA277" s="56"/>
      <c r="BB277" s="56">
        <f t="shared" si="118"/>
        <v>24.067031351801266</v>
      </c>
      <c r="BC277" s="56"/>
      <c r="BD277" s="56">
        <f t="shared" si="127"/>
        <v>68.736008637256418</v>
      </c>
      <c r="BE277" s="56"/>
      <c r="BF277" s="56">
        <f>0</f>
        <v>0</v>
      </c>
      <c r="BG277" s="56"/>
    </row>
    <row r="278" spans="1:59" x14ac:dyDescent="0.25">
      <c r="A278" s="28">
        <v>70</v>
      </c>
      <c r="B278" s="28"/>
      <c r="C278" s="32">
        <f t="shared" si="128"/>
        <v>33.332916666665717</v>
      </c>
      <c r="D278" s="32"/>
      <c r="E278" s="32">
        <f t="shared" si="119"/>
        <v>11.110972222222223</v>
      </c>
      <c r="F278" s="32"/>
      <c r="G278" s="32">
        <f t="shared" si="129"/>
        <v>0.83332291666664282</v>
      </c>
      <c r="H278" s="32"/>
      <c r="I278" s="32">
        <f t="shared" si="120"/>
        <v>11.944295138888865</v>
      </c>
      <c r="J278" s="32"/>
      <c r="K278" s="32">
        <f t="shared" si="121"/>
        <v>22.221944444443494</v>
      </c>
      <c r="L278" s="32"/>
      <c r="M278" s="32">
        <f>0</f>
        <v>0</v>
      </c>
      <c r="N278" s="32"/>
      <c r="P278" s="38">
        <v>70</v>
      </c>
      <c r="Q278" s="38"/>
      <c r="R278" s="40">
        <f t="shared" si="130"/>
        <v>799.99</v>
      </c>
      <c r="S278" s="40"/>
      <c r="T278" s="40">
        <f>0</f>
        <v>0</v>
      </c>
      <c r="U278" s="40"/>
      <c r="V278" s="40">
        <f t="shared" si="131"/>
        <v>19.999749999999999</v>
      </c>
      <c r="W278" s="40"/>
      <c r="X278" s="40">
        <f t="shared" si="122"/>
        <v>19.999749999999999</v>
      </c>
      <c r="Y278" s="40"/>
      <c r="Z278" s="40">
        <f t="shared" si="123"/>
        <v>799.99</v>
      </c>
      <c r="AA278" s="40"/>
      <c r="AB278" s="40">
        <f>0</f>
        <v>0</v>
      </c>
      <c r="AC278" s="40"/>
      <c r="AE278" s="46">
        <v>70</v>
      </c>
      <c r="AF278" s="46"/>
      <c r="AG278" s="48">
        <f t="shared" si="132"/>
        <v>183.15552695564901</v>
      </c>
      <c r="AH278" s="48"/>
      <c r="AI278" s="48">
        <f t="shared" si="124"/>
        <v>57.999250202619983</v>
      </c>
      <c r="AJ278" s="48"/>
      <c r="AK278" s="48">
        <f t="shared" si="133"/>
        <v>4.578888173891225</v>
      </c>
      <c r="AL278" s="48"/>
      <c r="AM278" s="48">
        <f t="shared" si="117"/>
        <v>62.578138376511205</v>
      </c>
      <c r="AN278" s="48"/>
      <c r="AO278" s="48">
        <f t="shared" si="125"/>
        <v>125.15627675302903</v>
      </c>
      <c r="AP278" s="48"/>
      <c r="AQ278" s="48">
        <f>0</f>
        <v>0</v>
      </c>
      <c r="AR278" s="48"/>
      <c r="AT278" s="55">
        <v>70</v>
      </c>
      <c r="AU278" s="55"/>
      <c r="AV278" s="57">
        <f t="shared" si="134"/>
        <v>68.736008637256418</v>
      </c>
      <c r="AW278" s="57"/>
      <c r="AX278" s="57">
        <f t="shared" si="126"/>
        <v>22.348631135869855</v>
      </c>
      <c r="AY278" s="57"/>
      <c r="AZ278" s="57">
        <f t="shared" si="135"/>
        <v>1.7184002159314102</v>
      </c>
      <c r="BA278" s="57"/>
      <c r="BB278" s="57">
        <f t="shared" si="118"/>
        <v>24.067031351801266</v>
      </c>
      <c r="BC278" s="57"/>
      <c r="BD278" s="57">
        <f t="shared" si="127"/>
        <v>46.387377501386567</v>
      </c>
      <c r="BE278" s="57"/>
      <c r="BF278" s="57">
        <f>0</f>
        <v>0</v>
      </c>
      <c r="BG278" s="57"/>
    </row>
    <row r="279" spans="1:59" x14ac:dyDescent="0.25">
      <c r="A279" s="27">
        <v>71</v>
      </c>
      <c r="B279" s="27"/>
      <c r="C279" s="31">
        <f t="shared" si="128"/>
        <v>22.221944444443494</v>
      </c>
      <c r="D279" s="31"/>
      <c r="E279" s="31">
        <f t="shared" si="119"/>
        <v>11.110972222222223</v>
      </c>
      <c r="F279" s="31"/>
      <c r="G279" s="31">
        <f t="shared" si="129"/>
        <v>0.55554861111108733</v>
      </c>
      <c r="H279" s="31"/>
      <c r="I279" s="31">
        <f t="shared" si="120"/>
        <v>11.66652083333331</v>
      </c>
      <c r="J279" s="31"/>
      <c r="K279" s="31">
        <f t="shared" si="121"/>
        <v>11.110972222221271</v>
      </c>
      <c r="L279" s="31"/>
      <c r="M279" s="31">
        <f>0</f>
        <v>0</v>
      </c>
      <c r="N279" s="31"/>
      <c r="P279" s="37">
        <v>71</v>
      </c>
      <c r="Q279" s="37"/>
      <c r="R279" s="39">
        <f t="shared" si="130"/>
        <v>799.99</v>
      </c>
      <c r="S279" s="39"/>
      <c r="T279" s="39">
        <f>0</f>
        <v>0</v>
      </c>
      <c r="U279" s="39"/>
      <c r="V279" s="39">
        <f t="shared" si="131"/>
        <v>19.999749999999999</v>
      </c>
      <c r="W279" s="39"/>
      <c r="X279" s="39">
        <f t="shared" si="122"/>
        <v>19.999749999999999</v>
      </c>
      <c r="Y279" s="39"/>
      <c r="Z279" s="39">
        <f t="shared" si="123"/>
        <v>799.99</v>
      </c>
      <c r="AA279" s="39"/>
      <c r="AB279" s="39">
        <f>0</f>
        <v>0</v>
      </c>
      <c r="AC279" s="39"/>
      <c r="AE279" s="45">
        <v>71</v>
      </c>
      <c r="AF279" s="45"/>
      <c r="AG279" s="47">
        <f t="shared" si="132"/>
        <v>125.15627675302903</v>
      </c>
      <c r="AH279" s="47"/>
      <c r="AI279" s="47">
        <f t="shared" si="124"/>
        <v>61.013684917098267</v>
      </c>
      <c r="AJ279" s="47"/>
      <c r="AK279" s="47">
        <f t="shared" si="133"/>
        <v>3.1289069188257255</v>
      </c>
      <c r="AL279" s="47"/>
      <c r="AM279" s="47">
        <f t="shared" si="117"/>
        <v>64.142591835923994</v>
      </c>
      <c r="AN279" s="47"/>
      <c r="AO279" s="47">
        <f t="shared" si="125"/>
        <v>64.142591835930773</v>
      </c>
      <c r="AP279" s="47"/>
      <c r="AQ279" s="47">
        <f>0</f>
        <v>0</v>
      </c>
      <c r="AR279" s="47"/>
      <c r="AT279" s="54">
        <v>71</v>
      </c>
      <c r="AU279" s="54"/>
      <c r="AV279" s="56">
        <f t="shared" si="134"/>
        <v>46.387377501386567</v>
      </c>
      <c r="AW279" s="56"/>
      <c r="AX279" s="56">
        <f t="shared" si="126"/>
        <v>22.907346914266601</v>
      </c>
      <c r="AY279" s="56"/>
      <c r="AZ279" s="56">
        <f t="shared" si="135"/>
        <v>1.159684437534664</v>
      </c>
      <c r="BA279" s="56"/>
      <c r="BB279" s="56">
        <f t="shared" si="118"/>
        <v>24.067031351801266</v>
      </c>
      <c r="BC279" s="56"/>
      <c r="BD279" s="56">
        <f t="shared" si="127"/>
        <v>23.480030587119966</v>
      </c>
      <c r="BE279" s="56"/>
      <c r="BF279" s="56">
        <f>0</f>
        <v>0</v>
      </c>
      <c r="BG279" s="56"/>
    </row>
    <row r="280" spans="1:59" x14ac:dyDescent="0.25">
      <c r="A280" s="28">
        <v>72</v>
      </c>
      <c r="B280" s="28"/>
      <c r="C280" s="32">
        <f t="shared" si="128"/>
        <v>11.110972222221271</v>
      </c>
      <c r="D280" s="32"/>
      <c r="E280" s="32">
        <f t="shared" si="119"/>
        <v>11.110972222222223</v>
      </c>
      <c r="F280" s="32"/>
      <c r="G280" s="32">
        <f t="shared" si="129"/>
        <v>0.27777430555553173</v>
      </c>
      <c r="H280" s="32"/>
      <c r="I280" s="32">
        <f t="shared" si="120"/>
        <v>11.388746527777755</v>
      </c>
      <c r="J280" s="32"/>
      <c r="K280" s="32">
        <f t="shared" si="121"/>
        <v>-9.5212726591853425E-13</v>
      </c>
      <c r="L280" s="32"/>
      <c r="M280" s="32">
        <f>0</f>
        <v>0</v>
      </c>
      <c r="N280" s="32"/>
      <c r="P280" s="38">
        <v>72</v>
      </c>
      <c r="Q280" s="38"/>
      <c r="R280" s="40">
        <f t="shared" si="130"/>
        <v>799.99</v>
      </c>
      <c r="S280" s="40"/>
      <c r="T280" s="40">
        <f>C4</f>
        <v>799.99</v>
      </c>
      <c r="U280" s="40"/>
      <c r="V280" s="40">
        <f t="shared" si="131"/>
        <v>19.999749999999999</v>
      </c>
      <c r="W280" s="40"/>
      <c r="X280" s="40">
        <f t="shared" si="122"/>
        <v>819.98974999999996</v>
      </c>
      <c r="Y280" s="40"/>
      <c r="Z280" s="40">
        <f t="shared" si="123"/>
        <v>0</v>
      </c>
      <c r="AA280" s="40"/>
      <c r="AB280" s="40">
        <f>0</f>
        <v>0</v>
      </c>
      <c r="AC280" s="40"/>
      <c r="AE280" s="46">
        <v>72</v>
      </c>
      <c r="AF280" s="46"/>
      <c r="AG280" s="48">
        <f t="shared" si="132"/>
        <v>64.142591835930773</v>
      </c>
      <c r="AH280" s="48"/>
      <c r="AI280" s="48">
        <f t="shared" si="124"/>
        <v>64.142591835923824</v>
      </c>
      <c r="AJ280" s="48"/>
      <c r="AK280" s="48">
        <f t="shared" si="133"/>
        <v>1.6035647958982693</v>
      </c>
      <c r="AL280" s="48"/>
      <c r="AM280" s="48">
        <f t="shared" si="117"/>
        <v>65.746156631822089</v>
      </c>
      <c r="AN280" s="48"/>
      <c r="AO280" s="48">
        <f t="shared" si="125"/>
        <v>6.9491079557337798E-12</v>
      </c>
      <c r="AP280" s="48"/>
      <c r="AQ280" s="48">
        <f>0</f>
        <v>0</v>
      </c>
      <c r="AR280" s="48"/>
      <c r="AT280" s="55">
        <v>72</v>
      </c>
      <c r="AU280" s="55"/>
      <c r="AV280" s="57">
        <f t="shared" si="134"/>
        <v>23.480030587119966</v>
      </c>
      <c r="AW280" s="57"/>
      <c r="AX280" s="57">
        <f t="shared" si="126"/>
        <v>23.480030587123267</v>
      </c>
      <c r="AY280" s="57"/>
      <c r="AZ280" s="57">
        <f t="shared" si="135"/>
        <v>0.58700076467799911</v>
      </c>
      <c r="BA280" s="57"/>
      <c r="BB280" s="57">
        <f t="shared" si="118"/>
        <v>24.067031351801266</v>
      </c>
      <c r="BC280" s="57"/>
      <c r="BD280" s="57">
        <f t="shared" si="127"/>
        <v>-3.3004710076056654E-12</v>
      </c>
      <c r="BE280" s="57"/>
      <c r="BF280" s="57">
        <f>0</f>
        <v>0</v>
      </c>
      <c r="BG280" s="57"/>
    </row>
    <row r="281" spans="1:59" ht="15.75" x14ac:dyDescent="0.3">
      <c r="A281" s="34" t="s">
        <v>38</v>
      </c>
      <c r="B281" s="34"/>
      <c r="C281" s="34"/>
      <c r="D281" s="34"/>
      <c r="E281" s="34"/>
      <c r="F281" s="34"/>
      <c r="G281" s="34"/>
      <c r="H281" s="34"/>
      <c r="I281" s="33">
        <f>SUM(I209:J280)</f>
        <v>1529.9808749999986</v>
      </c>
      <c r="J281" s="27"/>
      <c r="K281" s="27"/>
      <c r="L281" s="27"/>
      <c r="M281" s="27"/>
      <c r="N281" s="27"/>
      <c r="P281" s="42" t="s">
        <v>38</v>
      </c>
      <c r="Q281" s="42"/>
      <c r="R281" s="42"/>
      <c r="S281" s="42"/>
      <c r="T281" s="42"/>
      <c r="U281" s="42"/>
      <c r="V281" s="42"/>
      <c r="W281" s="42"/>
      <c r="X281" s="41">
        <f>SUM(X209:Y280)</f>
        <v>2239.9719999999979</v>
      </c>
      <c r="Y281" s="37"/>
      <c r="Z281" s="37"/>
      <c r="AA281" s="37"/>
      <c r="AB281" s="37"/>
      <c r="AC281" s="37"/>
      <c r="AE281" s="51" t="s">
        <v>38</v>
      </c>
      <c r="AF281" s="51"/>
      <c r="AG281" s="51"/>
      <c r="AH281" s="51"/>
      <c r="AI281" s="51"/>
      <c r="AJ281" s="51"/>
      <c r="AK281" s="51"/>
      <c r="AL281" s="51"/>
      <c r="AM281" s="49">
        <f>SUM(AM209:AN280)</f>
        <v>2240.042560793599</v>
      </c>
      <c r="AN281" s="45"/>
      <c r="AO281" s="45"/>
      <c r="AP281" s="45"/>
      <c r="AQ281" s="47"/>
      <c r="AR281" s="47"/>
      <c r="AT281" s="59" t="s">
        <v>38</v>
      </c>
      <c r="AU281" s="59"/>
      <c r="AV281" s="59"/>
      <c r="AW281" s="59"/>
      <c r="AX281" s="59"/>
      <c r="AY281" s="59"/>
      <c r="AZ281" s="59"/>
      <c r="BA281" s="59"/>
      <c r="BB281" s="58">
        <f>SUM(BB209:BC280)</f>
        <v>1732.8262573296897</v>
      </c>
      <c r="BC281" s="54"/>
      <c r="BD281" s="54"/>
      <c r="BE281" s="54"/>
      <c r="BF281" s="54"/>
      <c r="BG281" s="54"/>
    </row>
  </sheetData>
  <mergeCells count="7339">
    <mergeCell ref="BF280:BG280"/>
    <mergeCell ref="AT281:BA281"/>
    <mergeCell ref="BB281:BC281"/>
    <mergeCell ref="BD281:BG281"/>
    <mergeCell ref="AT280:AU280"/>
    <mergeCell ref="AV280:AW280"/>
    <mergeCell ref="AX280:AY280"/>
    <mergeCell ref="AZ280:BA280"/>
    <mergeCell ref="BB280:BC280"/>
    <mergeCell ref="BD280:BE280"/>
    <mergeCell ref="BF278:BG278"/>
    <mergeCell ref="AT279:AU279"/>
    <mergeCell ref="AV279:AW279"/>
    <mergeCell ref="AX279:AY279"/>
    <mergeCell ref="AZ279:BA279"/>
    <mergeCell ref="BB279:BC279"/>
    <mergeCell ref="BD279:BE279"/>
    <mergeCell ref="BF279:BG279"/>
    <mergeCell ref="AT278:AU278"/>
    <mergeCell ref="AV278:AW278"/>
    <mergeCell ref="AX278:AY278"/>
    <mergeCell ref="AZ278:BA278"/>
    <mergeCell ref="BB278:BC278"/>
    <mergeCell ref="BD278:BE278"/>
    <mergeCell ref="BF276:BG276"/>
    <mergeCell ref="AT277:AU277"/>
    <mergeCell ref="AV277:AW277"/>
    <mergeCell ref="AX277:AY277"/>
    <mergeCell ref="AZ277:BA277"/>
    <mergeCell ref="BB277:BC277"/>
    <mergeCell ref="BD277:BE277"/>
    <mergeCell ref="BF277:BG277"/>
    <mergeCell ref="AT276:AU276"/>
    <mergeCell ref="AV276:AW276"/>
    <mergeCell ref="AX276:AY276"/>
    <mergeCell ref="AZ276:BA276"/>
    <mergeCell ref="BB276:BC276"/>
    <mergeCell ref="BD276:BE276"/>
    <mergeCell ref="BF274:BG274"/>
    <mergeCell ref="AT275:AU275"/>
    <mergeCell ref="AV275:AW275"/>
    <mergeCell ref="AX275:AY275"/>
    <mergeCell ref="AZ275:BA275"/>
    <mergeCell ref="BB275:BC275"/>
    <mergeCell ref="BD275:BE275"/>
    <mergeCell ref="BF275:BG275"/>
    <mergeCell ref="AT274:AU274"/>
    <mergeCell ref="AV274:AW274"/>
    <mergeCell ref="AX274:AY274"/>
    <mergeCell ref="AZ274:BA274"/>
    <mergeCell ref="BB274:BC274"/>
    <mergeCell ref="BD274:BE274"/>
    <mergeCell ref="BF272:BG272"/>
    <mergeCell ref="AT273:AU273"/>
    <mergeCell ref="AV273:AW273"/>
    <mergeCell ref="AX273:AY273"/>
    <mergeCell ref="AZ273:BA273"/>
    <mergeCell ref="BB273:BC273"/>
    <mergeCell ref="BD273:BE273"/>
    <mergeCell ref="BF273:BG273"/>
    <mergeCell ref="AT272:AU272"/>
    <mergeCell ref="AV272:AW272"/>
    <mergeCell ref="AX272:AY272"/>
    <mergeCell ref="AZ272:BA272"/>
    <mergeCell ref="BB272:BC272"/>
    <mergeCell ref="BD272:BE272"/>
    <mergeCell ref="BF270:BG270"/>
    <mergeCell ref="AT271:AU271"/>
    <mergeCell ref="AV271:AW271"/>
    <mergeCell ref="AX271:AY271"/>
    <mergeCell ref="AZ271:BA271"/>
    <mergeCell ref="BB271:BC271"/>
    <mergeCell ref="BD271:BE271"/>
    <mergeCell ref="BF271:BG271"/>
    <mergeCell ref="AT270:AU270"/>
    <mergeCell ref="AV270:AW270"/>
    <mergeCell ref="AX270:AY270"/>
    <mergeCell ref="AZ270:BA270"/>
    <mergeCell ref="BB270:BC270"/>
    <mergeCell ref="BD270:BE270"/>
    <mergeCell ref="BF268:BG268"/>
    <mergeCell ref="AT269:AU269"/>
    <mergeCell ref="AV269:AW269"/>
    <mergeCell ref="AX269:AY269"/>
    <mergeCell ref="AZ269:BA269"/>
    <mergeCell ref="BB269:BC269"/>
    <mergeCell ref="BD269:BE269"/>
    <mergeCell ref="BF269:BG269"/>
    <mergeCell ref="AT268:AU268"/>
    <mergeCell ref="AV268:AW268"/>
    <mergeCell ref="AX268:AY268"/>
    <mergeCell ref="AZ268:BA268"/>
    <mergeCell ref="BB268:BC268"/>
    <mergeCell ref="BD268:BE268"/>
    <mergeCell ref="BF266:BG266"/>
    <mergeCell ref="AT267:AU267"/>
    <mergeCell ref="AV267:AW267"/>
    <mergeCell ref="AX267:AY267"/>
    <mergeCell ref="AZ267:BA267"/>
    <mergeCell ref="BB267:BC267"/>
    <mergeCell ref="BD267:BE267"/>
    <mergeCell ref="BF267:BG267"/>
    <mergeCell ref="AT266:AU266"/>
    <mergeCell ref="AV266:AW266"/>
    <mergeCell ref="AX266:AY266"/>
    <mergeCell ref="AZ266:BA266"/>
    <mergeCell ref="BB266:BC266"/>
    <mergeCell ref="BD266:BE266"/>
    <mergeCell ref="BF264:BG264"/>
    <mergeCell ref="AT265:AU265"/>
    <mergeCell ref="AV265:AW265"/>
    <mergeCell ref="AX265:AY265"/>
    <mergeCell ref="AZ265:BA265"/>
    <mergeCell ref="BB265:BC265"/>
    <mergeCell ref="BD265:BE265"/>
    <mergeCell ref="BF265:BG265"/>
    <mergeCell ref="AT264:AU264"/>
    <mergeCell ref="AV264:AW264"/>
    <mergeCell ref="AX264:AY264"/>
    <mergeCell ref="AZ264:BA264"/>
    <mergeCell ref="BB264:BC264"/>
    <mergeCell ref="BD264:BE264"/>
    <mergeCell ref="BF262:BG262"/>
    <mergeCell ref="AT263:AU263"/>
    <mergeCell ref="AV263:AW263"/>
    <mergeCell ref="AX263:AY263"/>
    <mergeCell ref="AZ263:BA263"/>
    <mergeCell ref="BB263:BC263"/>
    <mergeCell ref="BD263:BE263"/>
    <mergeCell ref="BF263:BG263"/>
    <mergeCell ref="AT262:AU262"/>
    <mergeCell ref="AV262:AW262"/>
    <mergeCell ref="AX262:AY262"/>
    <mergeCell ref="AZ262:BA262"/>
    <mergeCell ref="BB262:BC262"/>
    <mergeCell ref="BD262:BE262"/>
    <mergeCell ref="BF260:BG260"/>
    <mergeCell ref="AT261:AU261"/>
    <mergeCell ref="AV261:AW261"/>
    <mergeCell ref="AX261:AY261"/>
    <mergeCell ref="AZ261:BA261"/>
    <mergeCell ref="BB261:BC261"/>
    <mergeCell ref="BD261:BE261"/>
    <mergeCell ref="BF261:BG261"/>
    <mergeCell ref="AT260:AU260"/>
    <mergeCell ref="AV260:AW260"/>
    <mergeCell ref="AX260:AY260"/>
    <mergeCell ref="AZ260:BA260"/>
    <mergeCell ref="BB260:BC260"/>
    <mergeCell ref="BD260:BE260"/>
    <mergeCell ref="BF258:BG258"/>
    <mergeCell ref="AT259:AU259"/>
    <mergeCell ref="AV259:AW259"/>
    <mergeCell ref="AX259:AY259"/>
    <mergeCell ref="AZ259:BA259"/>
    <mergeCell ref="BB259:BC259"/>
    <mergeCell ref="BD259:BE259"/>
    <mergeCell ref="BF259:BG259"/>
    <mergeCell ref="AT258:AU258"/>
    <mergeCell ref="AV258:AW258"/>
    <mergeCell ref="AX258:AY258"/>
    <mergeCell ref="AZ258:BA258"/>
    <mergeCell ref="BB258:BC258"/>
    <mergeCell ref="BD258:BE258"/>
    <mergeCell ref="BF256:BG256"/>
    <mergeCell ref="AT257:AU257"/>
    <mergeCell ref="AV257:AW257"/>
    <mergeCell ref="AX257:AY257"/>
    <mergeCell ref="AZ257:BA257"/>
    <mergeCell ref="BB257:BC257"/>
    <mergeCell ref="BD257:BE257"/>
    <mergeCell ref="BF257:BG257"/>
    <mergeCell ref="AT256:AU256"/>
    <mergeCell ref="AV256:AW256"/>
    <mergeCell ref="AX256:AY256"/>
    <mergeCell ref="AZ256:BA256"/>
    <mergeCell ref="BB256:BC256"/>
    <mergeCell ref="BD256:BE256"/>
    <mergeCell ref="BF254:BG254"/>
    <mergeCell ref="AT255:AU255"/>
    <mergeCell ref="AV255:AW255"/>
    <mergeCell ref="AX255:AY255"/>
    <mergeCell ref="AZ255:BA255"/>
    <mergeCell ref="BB255:BC255"/>
    <mergeCell ref="BD255:BE255"/>
    <mergeCell ref="BF255:BG255"/>
    <mergeCell ref="AT254:AU254"/>
    <mergeCell ref="AV254:AW254"/>
    <mergeCell ref="AX254:AY254"/>
    <mergeCell ref="AZ254:BA254"/>
    <mergeCell ref="BB254:BC254"/>
    <mergeCell ref="BD254:BE254"/>
    <mergeCell ref="BF252:BG252"/>
    <mergeCell ref="AT253:AU253"/>
    <mergeCell ref="AV253:AW253"/>
    <mergeCell ref="AX253:AY253"/>
    <mergeCell ref="AZ253:BA253"/>
    <mergeCell ref="BB253:BC253"/>
    <mergeCell ref="BD253:BE253"/>
    <mergeCell ref="BF253:BG253"/>
    <mergeCell ref="AT252:AU252"/>
    <mergeCell ref="AV252:AW252"/>
    <mergeCell ref="AX252:AY252"/>
    <mergeCell ref="AZ252:BA252"/>
    <mergeCell ref="BB252:BC252"/>
    <mergeCell ref="BD252:BE252"/>
    <mergeCell ref="BF250:BG250"/>
    <mergeCell ref="AT251:AU251"/>
    <mergeCell ref="AV251:AW251"/>
    <mergeCell ref="AX251:AY251"/>
    <mergeCell ref="AZ251:BA251"/>
    <mergeCell ref="BB251:BC251"/>
    <mergeCell ref="BD251:BE251"/>
    <mergeCell ref="BF251:BG251"/>
    <mergeCell ref="AT250:AU250"/>
    <mergeCell ref="AV250:AW250"/>
    <mergeCell ref="AX250:AY250"/>
    <mergeCell ref="AZ250:BA250"/>
    <mergeCell ref="BB250:BC250"/>
    <mergeCell ref="BD250:BE250"/>
    <mergeCell ref="BF248:BG248"/>
    <mergeCell ref="AT249:AU249"/>
    <mergeCell ref="AV249:AW249"/>
    <mergeCell ref="AX249:AY249"/>
    <mergeCell ref="AZ249:BA249"/>
    <mergeCell ref="BB249:BC249"/>
    <mergeCell ref="BD249:BE249"/>
    <mergeCell ref="BF249:BG249"/>
    <mergeCell ref="AT248:AU248"/>
    <mergeCell ref="AV248:AW248"/>
    <mergeCell ref="AX248:AY248"/>
    <mergeCell ref="AZ248:BA248"/>
    <mergeCell ref="BB248:BC248"/>
    <mergeCell ref="BD248:BE248"/>
    <mergeCell ref="BF246:BG246"/>
    <mergeCell ref="AT247:AU247"/>
    <mergeCell ref="AV247:AW247"/>
    <mergeCell ref="AX247:AY247"/>
    <mergeCell ref="AZ247:BA247"/>
    <mergeCell ref="BB247:BC247"/>
    <mergeCell ref="BD247:BE247"/>
    <mergeCell ref="BF247:BG247"/>
    <mergeCell ref="AT246:AU246"/>
    <mergeCell ref="AV246:AW246"/>
    <mergeCell ref="AX246:AY246"/>
    <mergeCell ref="AZ246:BA246"/>
    <mergeCell ref="BB246:BC246"/>
    <mergeCell ref="BD246:BE246"/>
    <mergeCell ref="BF244:BG244"/>
    <mergeCell ref="AT245:AU245"/>
    <mergeCell ref="AV245:AW245"/>
    <mergeCell ref="AX245:AY245"/>
    <mergeCell ref="AZ245:BA245"/>
    <mergeCell ref="BB245:BC245"/>
    <mergeCell ref="BD245:BE245"/>
    <mergeCell ref="BF245:BG245"/>
    <mergeCell ref="AT244:AU244"/>
    <mergeCell ref="AV244:AW244"/>
    <mergeCell ref="AX244:AY244"/>
    <mergeCell ref="AZ244:BA244"/>
    <mergeCell ref="BB244:BC244"/>
    <mergeCell ref="BD244:BE244"/>
    <mergeCell ref="BF242:BG242"/>
    <mergeCell ref="AT243:AU243"/>
    <mergeCell ref="AV243:AW243"/>
    <mergeCell ref="AX243:AY243"/>
    <mergeCell ref="AZ243:BA243"/>
    <mergeCell ref="BB243:BC243"/>
    <mergeCell ref="BD243:BE243"/>
    <mergeCell ref="BF243:BG243"/>
    <mergeCell ref="AT242:AU242"/>
    <mergeCell ref="AV242:AW242"/>
    <mergeCell ref="AX242:AY242"/>
    <mergeCell ref="AZ242:BA242"/>
    <mergeCell ref="BB242:BC242"/>
    <mergeCell ref="BD242:BE242"/>
    <mergeCell ref="BF240:BG240"/>
    <mergeCell ref="AT241:AU241"/>
    <mergeCell ref="AV241:AW241"/>
    <mergeCell ref="AX241:AY241"/>
    <mergeCell ref="AZ241:BA241"/>
    <mergeCell ref="BB241:BC241"/>
    <mergeCell ref="BD241:BE241"/>
    <mergeCell ref="BF241:BG241"/>
    <mergeCell ref="AT240:AU240"/>
    <mergeCell ref="AV240:AW240"/>
    <mergeCell ref="AX240:AY240"/>
    <mergeCell ref="AZ240:BA240"/>
    <mergeCell ref="BB240:BC240"/>
    <mergeCell ref="BD240:BE240"/>
    <mergeCell ref="BF238:BG238"/>
    <mergeCell ref="AT239:AU239"/>
    <mergeCell ref="AV239:AW239"/>
    <mergeCell ref="AX239:AY239"/>
    <mergeCell ref="AZ239:BA239"/>
    <mergeCell ref="BB239:BC239"/>
    <mergeCell ref="BD239:BE239"/>
    <mergeCell ref="BF239:BG239"/>
    <mergeCell ref="AT238:AU238"/>
    <mergeCell ref="AV238:AW238"/>
    <mergeCell ref="AX238:AY238"/>
    <mergeCell ref="AZ238:BA238"/>
    <mergeCell ref="BB238:BC238"/>
    <mergeCell ref="BD238:BE238"/>
    <mergeCell ref="BF236:BG236"/>
    <mergeCell ref="AT237:AU237"/>
    <mergeCell ref="AV237:AW237"/>
    <mergeCell ref="AX237:AY237"/>
    <mergeCell ref="AZ237:BA237"/>
    <mergeCell ref="BB237:BC237"/>
    <mergeCell ref="BD237:BE237"/>
    <mergeCell ref="BF237:BG237"/>
    <mergeCell ref="AT236:AU236"/>
    <mergeCell ref="AV236:AW236"/>
    <mergeCell ref="AX236:AY236"/>
    <mergeCell ref="AZ236:BA236"/>
    <mergeCell ref="BB236:BC236"/>
    <mergeCell ref="BD236:BE236"/>
    <mergeCell ref="BF234:BG234"/>
    <mergeCell ref="AT235:AU235"/>
    <mergeCell ref="AV235:AW235"/>
    <mergeCell ref="AX235:AY235"/>
    <mergeCell ref="AZ235:BA235"/>
    <mergeCell ref="BB235:BC235"/>
    <mergeCell ref="BD235:BE235"/>
    <mergeCell ref="BF235:BG235"/>
    <mergeCell ref="AT234:AU234"/>
    <mergeCell ref="AV234:AW234"/>
    <mergeCell ref="AX234:AY234"/>
    <mergeCell ref="AZ234:BA234"/>
    <mergeCell ref="BB234:BC234"/>
    <mergeCell ref="BD234:BE234"/>
    <mergeCell ref="BF232:BG232"/>
    <mergeCell ref="AT233:AU233"/>
    <mergeCell ref="AV233:AW233"/>
    <mergeCell ref="AX233:AY233"/>
    <mergeCell ref="AZ233:BA233"/>
    <mergeCell ref="BB233:BC233"/>
    <mergeCell ref="BD233:BE233"/>
    <mergeCell ref="BF233:BG233"/>
    <mergeCell ref="AT232:AU232"/>
    <mergeCell ref="AV232:AW232"/>
    <mergeCell ref="AX232:AY232"/>
    <mergeCell ref="AZ232:BA232"/>
    <mergeCell ref="BB232:BC232"/>
    <mergeCell ref="BD232:BE232"/>
    <mergeCell ref="BF230:BG230"/>
    <mergeCell ref="AT231:AU231"/>
    <mergeCell ref="AV231:AW231"/>
    <mergeCell ref="AX231:AY231"/>
    <mergeCell ref="AZ231:BA231"/>
    <mergeCell ref="BB231:BC231"/>
    <mergeCell ref="BD231:BE231"/>
    <mergeCell ref="BF231:BG231"/>
    <mergeCell ref="AT230:AU230"/>
    <mergeCell ref="AV230:AW230"/>
    <mergeCell ref="AX230:AY230"/>
    <mergeCell ref="AZ230:BA230"/>
    <mergeCell ref="BB230:BC230"/>
    <mergeCell ref="BD230:BE230"/>
    <mergeCell ref="BF228:BG228"/>
    <mergeCell ref="AT229:AU229"/>
    <mergeCell ref="AV229:AW229"/>
    <mergeCell ref="AX229:AY229"/>
    <mergeCell ref="AZ229:BA229"/>
    <mergeCell ref="BB229:BC229"/>
    <mergeCell ref="BD229:BE229"/>
    <mergeCell ref="BF229:BG229"/>
    <mergeCell ref="AT228:AU228"/>
    <mergeCell ref="AV228:AW228"/>
    <mergeCell ref="AX228:AY228"/>
    <mergeCell ref="AZ228:BA228"/>
    <mergeCell ref="BB228:BC228"/>
    <mergeCell ref="BD228:BE228"/>
    <mergeCell ref="BF226:BG226"/>
    <mergeCell ref="AT227:AU227"/>
    <mergeCell ref="AV227:AW227"/>
    <mergeCell ref="AX227:AY227"/>
    <mergeCell ref="AZ227:BA227"/>
    <mergeCell ref="BB227:BC227"/>
    <mergeCell ref="BD227:BE227"/>
    <mergeCell ref="BF227:BG227"/>
    <mergeCell ref="AT226:AU226"/>
    <mergeCell ref="AV226:AW226"/>
    <mergeCell ref="AX226:AY226"/>
    <mergeCell ref="AZ226:BA226"/>
    <mergeCell ref="BB226:BC226"/>
    <mergeCell ref="BD226:BE226"/>
    <mergeCell ref="BF224:BG224"/>
    <mergeCell ref="AT225:AU225"/>
    <mergeCell ref="AV225:AW225"/>
    <mergeCell ref="AX225:AY225"/>
    <mergeCell ref="AZ225:BA225"/>
    <mergeCell ref="BB225:BC225"/>
    <mergeCell ref="BD225:BE225"/>
    <mergeCell ref="BF225:BG225"/>
    <mergeCell ref="AT224:AU224"/>
    <mergeCell ref="AV224:AW224"/>
    <mergeCell ref="AX224:AY224"/>
    <mergeCell ref="AZ224:BA224"/>
    <mergeCell ref="BB224:BC224"/>
    <mergeCell ref="BD224:BE224"/>
    <mergeCell ref="BF222:BG222"/>
    <mergeCell ref="AT223:AU223"/>
    <mergeCell ref="AV223:AW223"/>
    <mergeCell ref="AX223:AY223"/>
    <mergeCell ref="AZ223:BA223"/>
    <mergeCell ref="BB223:BC223"/>
    <mergeCell ref="BD223:BE223"/>
    <mergeCell ref="BF223:BG223"/>
    <mergeCell ref="AT222:AU222"/>
    <mergeCell ref="AV222:AW222"/>
    <mergeCell ref="AX222:AY222"/>
    <mergeCell ref="AZ222:BA222"/>
    <mergeCell ref="BB222:BC222"/>
    <mergeCell ref="BD222:BE222"/>
    <mergeCell ref="BF220:BG220"/>
    <mergeCell ref="AT221:AU221"/>
    <mergeCell ref="AV221:AW221"/>
    <mergeCell ref="AX221:AY221"/>
    <mergeCell ref="AZ221:BA221"/>
    <mergeCell ref="BB221:BC221"/>
    <mergeCell ref="BD221:BE221"/>
    <mergeCell ref="BF221:BG221"/>
    <mergeCell ref="AT220:AU220"/>
    <mergeCell ref="AV220:AW220"/>
    <mergeCell ref="AX220:AY220"/>
    <mergeCell ref="AZ220:BA220"/>
    <mergeCell ref="BB220:BC220"/>
    <mergeCell ref="BD220:BE220"/>
    <mergeCell ref="BF218:BG218"/>
    <mergeCell ref="AT219:AU219"/>
    <mergeCell ref="AV219:AW219"/>
    <mergeCell ref="AX219:AY219"/>
    <mergeCell ref="AZ219:BA219"/>
    <mergeCell ref="BB219:BC219"/>
    <mergeCell ref="BD219:BE219"/>
    <mergeCell ref="BF219:BG219"/>
    <mergeCell ref="AT218:AU218"/>
    <mergeCell ref="AV218:AW218"/>
    <mergeCell ref="AX218:AY218"/>
    <mergeCell ref="AZ218:BA218"/>
    <mergeCell ref="BB218:BC218"/>
    <mergeCell ref="BD218:BE218"/>
    <mergeCell ref="BF216:BG216"/>
    <mergeCell ref="AT217:AU217"/>
    <mergeCell ref="AV217:AW217"/>
    <mergeCell ref="AX217:AY217"/>
    <mergeCell ref="AZ217:BA217"/>
    <mergeCell ref="BB217:BC217"/>
    <mergeCell ref="BD217:BE217"/>
    <mergeCell ref="BF217:BG217"/>
    <mergeCell ref="AT216:AU216"/>
    <mergeCell ref="AV216:AW216"/>
    <mergeCell ref="AX216:AY216"/>
    <mergeCell ref="AZ216:BA216"/>
    <mergeCell ref="BB216:BC216"/>
    <mergeCell ref="BD216:BE216"/>
    <mergeCell ref="BF214:BG214"/>
    <mergeCell ref="AT215:AU215"/>
    <mergeCell ref="AV215:AW215"/>
    <mergeCell ref="AX215:AY215"/>
    <mergeCell ref="AZ215:BA215"/>
    <mergeCell ref="BB215:BC215"/>
    <mergeCell ref="BD215:BE215"/>
    <mergeCell ref="BF215:BG215"/>
    <mergeCell ref="AT214:AU214"/>
    <mergeCell ref="AV214:AW214"/>
    <mergeCell ref="AX214:AY214"/>
    <mergeCell ref="AZ214:BA214"/>
    <mergeCell ref="BB214:BC214"/>
    <mergeCell ref="BD214:BE214"/>
    <mergeCell ref="BF212:BG212"/>
    <mergeCell ref="AT213:AU213"/>
    <mergeCell ref="AV213:AW213"/>
    <mergeCell ref="AX213:AY213"/>
    <mergeCell ref="AZ213:BA213"/>
    <mergeCell ref="BB213:BC213"/>
    <mergeCell ref="BD213:BE213"/>
    <mergeCell ref="BF213:BG213"/>
    <mergeCell ref="AT212:AU212"/>
    <mergeCell ref="AV212:AW212"/>
    <mergeCell ref="AX212:AY212"/>
    <mergeCell ref="AZ212:BA212"/>
    <mergeCell ref="BB212:BC212"/>
    <mergeCell ref="BD212:BE212"/>
    <mergeCell ref="BF210:BG210"/>
    <mergeCell ref="AT211:AU211"/>
    <mergeCell ref="AV211:AW211"/>
    <mergeCell ref="AX211:AY211"/>
    <mergeCell ref="AZ211:BA211"/>
    <mergeCell ref="BB211:BC211"/>
    <mergeCell ref="BD211:BE211"/>
    <mergeCell ref="BF211:BG211"/>
    <mergeCell ref="AT210:AU210"/>
    <mergeCell ref="AV210:AW210"/>
    <mergeCell ref="AX210:AY210"/>
    <mergeCell ref="AZ210:BA210"/>
    <mergeCell ref="BB210:BC210"/>
    <mergeCell ref="BD210:BE210"/>
    <mergeCell ref="BF208:BG208"/>
    <mergeCell ref="AT209:AU209"/>
    <mergeCell ref="AV209:AW209"/>
    <mergeCell ref="AX209:AY209"/>
    <mergeCell ref="AZ209:BA209"/>
    <mergeCell ref="BB209:BC209"/>
    <mergeCell ref="BD209:BE209"/>
    <mergeCell ref="BF209:BG209"/>
    <mergeCell ref="BF204:BG204"/>
    <mergeCell ref="AT205:BA205"/>
    <mergeCell ref="BB205:BC205"/>
    <mergeCell ref="AT207:BG207"/>
    <mergeCell ref="AT208:AU208"/>
    <mergeCell ref="AV208:AW208"/>
    <mergeCell ref="AX208:AY208"/>
    <mergeCell ref="AZ208:BA208"/>
    <mergeCell ref="BB208:BC208"/>
    <mergeCell ref="BD208:BE208"/>
    <mergeCell ref="AT204:AU204"/>
    <mergeCell ref="AV204:AW204"/>
    <mergeCell ref="AX204:AY204"/>
    <mergeCell ref="AZ204:BA204"/>
    <mergeCell ref="BB204:BC204"/>
    <mergeCell ref="BD204:BE204"/>
    <mergeCell ref="BF202:BG202"/>
    <mergeCell ref="AT203:AU203"/>
    <mergeCell ref="AV203:AW203"/>
    <mergeCell ref="AX203:AY203"/>
    <mergeCell ref="AZ203:BA203"/>
    <mergeCell ref="BB203:BC203"/>
    <mergeCell ref="BD203:BE203"/>
    <mergeCell ref="BF203:BG203"/>
    <mergeCell ref="AT202:AU202"/>
    <mergeCell ref="AV202:AW202"/>
    <mergeCell ref="AX202:AY202"/>
    <mergeCell ref="AZ202:BA202"/>
    <mergeCell ref="BB202:BC202"/>
    <mergeCell ref="BD202:BE202"/>
    <mergeCell ref="BF200:BG200"/>
    <mergeCell ref="AT201:AU201"/>
    <mergeCell ref="AV201:AW201"/>
    <mergeCell ref="AX201:AY201"/>
    <mergeCell ref="AZ201:BA201"/>
    <mergeCell ref="BB201:BC201"/>
    <mergeCell ref="BD201:BE201"/>
    <mergeCell ref="BF201:BG201"/>
    <mergeCell ref="AT200:AU200"/>
    <mergeCell ref="AV200:AW200"/>
    <mergeCell ref="AX200:AY200"/>
    <mergeCell ref="AZ200:BA200"/>
    <mergeCell ref="BB200:BC200"/>
    <mergeCell ref="BD200:BE200"/>
    <mergeCell ref="BF198:BG198"/>
    <mergeCell ref="AT199:AU199"/>
    <mergeCell ref="AV199:AW199"/>
    <mergeCell ref="AX199:AY199"/>
    <mergeCell ref="AZ199:BA199"/>
    <mergeCell ref="BB199:BC199"/>
    <mergeCell ref="BD199:BE199"/>
    <mergeCell ref="BF199:BG199"/>
    <mergeCell ref="AT198:AU198"/>
    <mergeCell ref="AV198:AW198"/>
    <mergeCell ref="AX198:AY198"/>
    <mergeCell ref="AZ198:BA198"/>
    <mergeCell ref="BB198:BC198"/>
    <mergeCell ref="BD198:BE198"/>
    <mergeCell ref="BF196:BG196"/>
    <mergeCell ref="AT197:AU197"/>
    <mergeCell ref="AV197:AW197"/>
    <mergeCell ref="AX197:AY197"/>
    <mergeCell ref="AZ197:BA197"/>
    <mergeCell ref="BB197:BC197"/>
    <mergeCell ref="BD197:BE197"/>
    <mergeCell ref="BF197:BG197"/>
    <mergeCell ref="AT196:AU196"/>
    <mergeCell ref="AV196:AW196"/>
    <mergeCell ref="AX196:AY196"/>
    <mergeCell ref="AZ196:BA196"/>
    <mergeCell ref="BB196:BC196"/>
    <mergeCell ref="BD196:BE196"/>
    <mergeCell ref="BF194:BG194"/>
    <mergeCell ref="AT195:AU195"/>
    <mergeCell ref="AV195:AW195"/>
    <mergeCell ref="AX195:AY195"/>
    <mergeCell ref="AZ195:BA195"/>
    <mergeCell ref="BB195:BC195"/>
    <mergeCell ref="BD195:BE195"/>
    <mergeCell ref="BF195:BG195"/>
    <mergeCell ref="AT194:AU194"/>
    <mergeCell ref="AV194:AW194"/>
    <mergeCell ref="AX194:AY194"/>
    <mergeCell ref="AZ194:BA194"/>
    <mergeCell ref="BB194:BC194"/>
    <mergeCell ref="BD194:BE194"/>
    <mergeCell ref="BF192:BG192"/>
    <mergeCell ref="AT193:AU193"/>
    <mergeCell ref="AV193:AW193"/>
    <mergeCell ref="AX193:AY193"/>
    <mergeCell ref="AZ193:BA193"/>
    <mergeCell ref="BB193:BC193"/>
    <mergeCell ref="BD193:BE193"/>
    <mergeCell ref="BF193:BG193"/>
    <mergeCell ref="AT192:AU192"/>
    <mergeCell ref="AV192:AW192"/>
    <mergeCell ref="AX192:AY192"/>
    <mergeCell ref="AZ192:BA192"/>
    <mergeCell ref="BB192:BC192"/>
    <mergeCell ref="BD192:BE192"/>
    <mergeCell ref="BF190:BG190"/>
    <mergeCell ref="AT191:AU191"/>
    <mergeCell ref="AV191:AW191"/>
    <mergeCell ref="AX191:AY191"/>
    <mergeCell ref="AZ191:BA191"/>
    <mergeCell ref="BB191:BC191"/>
    <mergeCell ref="BD191:BE191"/>
    <mergeCell ref="BF191:BG191"/>
    <mergeCell ref="AT190:AU190"/>
    <mergeCell ref="AV190:AW190"/>
    <mergeCell ref="AX190:AY190"/>
    <mergeCell ref="AZ190:BA190"/>
    <mergeCell ref="BB190:BC190"/>
    <mergeCell ref="BD190:BE190"/>
    <mergeCell ref="BF188:BG188"/>
    <mergeCell ref="AT189:AU189"/>
    <mergeCell ref="AV189:AW189"/>
    <mergeCell ref="AX189:AY189"/>
    <mergeCell ref="AZ189:BA189"/>
    <mergeCell ref="BB189:BC189"/>
    <mergeCell ref="BD189:BE189"/>
    <mergeCell ref="BF189:BG189"/>
    <mergeCell ref="AT188:AU188"/>
    <mergeCell ref="AV188:AW188"/>
    <mergeCell ref="AX188:AY188"/>
    <mergeCell ref="AZ188:BA188"/>
    <mergeCell ref="BB188:BC188"/>
    <mergeCell ref="BD188:BE188"/>
    <mergeCell ref="BF186:BG186"/>
    <mergeCell ref="AT187:AU187"/>
    <mergeCell ref="AV187:AW187"/>
    <mergeCell ref="AX187:AY187"/>
    <mergeCell ref="AZ187:BA187"/>
    <mergeCell ref="BB187:BC187"/>
    <mergeCell ref="BD187:BE187"/>
    <mergeCell ref="BF187:BG187"/>
    <mergeCell ref="AT186:AU186"/>
    <mergeCell ref="AV186:AW186"/>
    <mergeCell ref="AX186:AY186"/>
    <mergeCell ref="AZ186:BA186"/>
    <mergeCell ref="BB186:BC186"/>
    <mergeCell ref="BD186:BE186"/>
    <mergeCell ref="BF184:BG184"/>
    <mergeCell ref="AT185:AU185"/>
    <mergeCell ref="AV185:AW185"/>
    <mergeCell ref="AX185:AY185"/>
    <mergeCell ref="AZ185:BA185"/>
    <mergeCell ref="BB185:BC185"/>
    <mergeCell ref="BD185:BE185"/>
    <mergeCell ref="BF185:BG185"/>
    <mergeCell ref="AT184:AU184"/>
    <mergeCell ref="AV184:AW184"/>
    <mergeCell ref="AX184:AY184"/>
    <mergeCell ref="AZ184:BA184"/>
    <mergeCell ref="BB184:BC184"/>
    <mergeCell ref="BD184:BE184"/>
    <mergeCell ref="BF182:BG182"/>
    <mergeCell ref="AT183:AU183"/>
    <mergeCell ref="AV183:AW183"/>
    <mergeCell ref="AX183:AY183"/>
    <mergeCell ref="AZ183:BA183"/>
    <mergeCell ref="BB183:BC183"/>
    <mergeCell ref="BD183:BE183"/>
    <mergeCell ref="BF183:BG183"/>
    <mergeCell ref="AT182:AU182"/>
    <mergeCell ref="AV182:AW182"/>
    <mergeCell ref="AX182:AY182"/>
    <mergeCell ref="AZ182:BA182"/>
    <mergeCell ref="BB182:BC182"/>
    <mergeCell ref="BD182:BE182"/>
    <mergeCell ref="BF180:BG180"/>
    <mergeCell ref="AT181:AU181"/>
    <mergeCell ref="AV181:AW181"/>
    <mergeCell ref="AX181:AY181"/>
    <mergeCell ref="AZ181:BA181"/>
    <mergeCell ref="BB181:BC181"/>
    <mergeCell ref="BD181:BE181"/>
    <mergeCell ref="BF181:BG181"/>
    <mergeCell ref="AT180:AU180"/>
    <mergeCell ref="AV180:AW180"/>
    <mergeCell ref="AX180:AY180"/>
    <mergeCell ref="AZ180:BA180"/>
    <mergeCell ref="BB180:BC180"/>
    <mergeCell ref="BD180:BE180"/>
    <mergeCell ref="BF178:BG178"/>
    <mergeCell ref="AT179:AU179"/>
    <mergeCell ref="AV179:AW179"/>
    <mergeCell ref="AX179:AY179"/>
    <mergeCell ref="AZ179:BA179"/>
    <mergeCell ref="BB179:BC179"/>
    <mergeCell ref="BD179:BE179"/>
    <mergeCell ref="BF179:BG179"/>
    <mergeCell ref="AT178:AU178"/>
    <mergeCell ref="AV178:AW178"/>
    <mergeCell ref="AX178:AY178"/>
    <mergeCell ref="AZ178:BA178"/>
    <mergeCell ref="BB178:BC178"/>
    <mergeCell ref="BD178:BE178"/>
    <mergeCell ref="BF176:BG176"/>
    <mergeCell ref="AT177:AU177"/>
    <mergeCell ref="AV177:AW177"/>
    <mergeCell ref="AX177:AY177"/>
    <mergeCell ref="AZ177:BA177"/>
    <mergeCell ref="BB177:BC177"/>
    <mergeCell ref="BD177:BE177"/>
    <mergeCell ref="BF177:BG177"/>
    <mergeCell ref="AT176:AU176"/>
    <mergeCell ref="AV176:AW176"/>
    <mergeCell ref="AX176:AY176"/>
    <mergeCell ref="AZ176:BA176"/>
    <mergeCell ref="BB176:BC176"/>
    <mergeCell ref="BD176:BE176"/>
    <mergeCell ref="BF174:BG174"/>
    <mergeCell ref="AT175:AU175"/>
    <mergeCell ref="AV175:AW175"/>
    <mergeCell ref="AX175:AY175"/>
    <mergeCell ref="AZ175:BA175"/>
    <mergeCell ref="BB175:BC175"/>
    <mergeCell ref="BD175:BE175"/>
    <mergeCell ref="BF175:BG175"/>
    <mergeCell ref="AT174:AU174"/>
    <mergeCell ref="AV174:AW174"/>
    <mergeCell ref="AX174:AY174"/>
    <mergeCell ref="AZ174:BA174"/>
    <mergeCell ref="BB174:BC174"/>
    <mergeCell ref="BD174:BE174"/>
    <mergeCell ref="BF172:BG172"/>
    <mergeCell ref="AT173:AU173"/>
    <mergeCell ref="AV173:AW173"/>
    <mergeCell ref="AX173:AY173"/>
    <mergeCell ref="AZ173:BA173"/>
    <mergeCell ref="BB173:BC173"/>
    <mergeCell ref="BD173:BE173"/>
    <mergeCell ref="BF173:BG173"/>
    <mergeCell ref="AT172:AU172"/>
    <mergeCell ref="AV172:AW172"/>
    <mergeCell ref="AX172:AY172"/>
    <mergeCell ref="AZ172:BA172"/>
    <mergeCell ref="BB172:BC172"/>
    <mergeCell ref="BD172:BE172"/>
    <mergeCell ref="BF170:BG170"/>
    <mergeCell ref="AT171:AU171"/>
    <mergeCell ref="AV171:AW171"/>
    <mergeCell ref="AX171:AY171"/>
    <mergeCell ref="AZ171:BA171"/>
    <mergeCell ref="BB171:BC171"/>
    <mergeCell ref="BD171:BE171"/>
    <mergeCell ref="BF171:BG171"/>
    <mergeCell ref="AT170:AU170"/>
    <mergeCell ref="AV170:AW170"/>
    <mergeCell ref="AX170:AY170"/>
    <mergeCell ref="AZ170:BA170"/>
    <mergeCell ref="BB170:BC170"/>
    <mergeCell ref="BD170:BE170"/>
    <mergeCell ref="BF168:BG168"/>
    <mergeCell ref="AT169:AU169"/>
    <mergeCell ref="AV169:AW169"/>
    <mergeCell ref="AX169:AY169"/>
    <mergeCell ref="AZ169:BA169"/>
    <mergeCell ref="BB169:BC169"/>
    <mergeCell ref="BD169:BE169"/>
    <mergeCell ref="BF169:BG169"/>
    <mergeCell ref="AT168:AU168"/>
    <mergeCell ref="AV168:AW168"/>
    <mergeCell ref="AX168:AY168"/>
    <mergeCell ref="AZ168:BA168"/>
    <mergeCell ref="BB168:BC168"/>
    <mergeCell ref="BD168:BE168"/>
    <mergeCell ref="BF166:BG166"/>
    <mergeCell ref="AT167:AU167"/>
    <mergeCell ref="AV167:AW167"/>
    <mergeCell ref="AX167:AY167"/>
    <mergeCell ref="AZ167:BA167"/>
    <mergeCell ref="BB167:BC167"/>
    <mergeCell ref="BD167:BE167"/>
    <mergeCell ref="BF167:BG167"/>
    <mergeCell ref="AT166:AU166"/>
    <mergeCell ref="AV166:AW166"/>
    <mergeCell ref="AX166:AY166"/>
    <mergeCell ref="AZ166:BA166"/>
    <mergeCell ref="BB166:BC166"/>
    <mergeCell ref="BD166:BE166"/>
    <mergeCell ref="BF164:BG164"/>
    <mergeCell ref="AT165:AU165"/>
    <mergeCell ref="AV165:AW165"/>
    <mergeCell ref="AX165:AY165"/>
    <mergeCell ref="AZ165:BA165"/>
    <mergeCell ref="BB165:BC165"/>
    <mergeCell ref="BD165:BE165"/>
    <mergeCell ref="BF165:BG165"/>
    <mergeCell ref="AT164:AU164"/>
    <mergeCell ref="AV164:AW164"/>
    <mergeCell ref="AX164:AY164"/>
    <mergeCell ref="AZ164:BA164"/>
    <mergeCell ref="BB164:BC164"/>
    <mergeCell ref="BD164:BE164"/>
    <mergeCell ref="BF162:BG162"/>
    <mergeCell ref="AT163:AU163"/>
    <mergeCell ref="AV163:AW163"/>
    <mergeCell ref="AX163:AY163"/>
    <mergeCell ref="AZ163:BA163"/>
    <mergeCell ref="BB163:BC163"/>
    <mergeCell ref="BD163:BE163"/>
    <mergeCell ref="BF163:BG163"/>
    <mergeCell ref="AT162:AU162"/>
    <mergeCell ref="AV162:AW162"/>
    <mergeCell ref="AX162:AY162"/>
    <mergeCell ref="AZ162:BA162"/>
    <mergeCell ref="BB162:BC162"/>
    <mergeCell ref="BD162:BE162"/>
    <mergeCell ref="BF160:BG160"/>
    <mergeCell ref="AT161:AU161"/>
    <mergeCell ref="AV161:AW161"/>
    <mergeCell ref="AX161:AY161"/>
    <mergeCell ref="AZ161:BA161"/>
    <mergeCell ref="BB161:BC161"/>
    <mergeCell ref="BD161:BE161"/>
    <mergeCell ref="BF161:BG161"/>
    <mergeCell ref="AT160:AU160"/>
    <mergeCell ref="AV160:AW160"/>
    <mergeCell ref="AX160:AY160"/>
    <mergeCell ref="AZ160:BA160"/>
    <mergeCell ref="BB160:BC160"/>
    <mergeCell ref="BD160:BE160"/>
    <mergeCell ref="BF158:BG158"/>
    <mergeCell ref="AT159:AU159"/>
    <mergeCell ref="AV159:AW159"/>
    <mergeCell ref="AX159:AY159"/>
    <mergeCell ref="AZ159:BA159"/>
    <mergeCell ref="BB159:BC159"/>
    <mergeCell ref="BD159:BE159"/>
    <mergeCell ref="BF159:BG159"/>
    <mergeCell ref="AT158:AU158"/>
    <mergeCell ref="AV158:AW158"/>
    <mergeCell ref="AX158:AY158"/>
    <mergeCell ref="AZ158:BA158"/>
    <mergeCell ref="BB158:BC158"/>
    <mergeCell ref="BD158:BE158"/>
    <mergeCell ref="BF156:BG156"/>
    <mergeCell ref="AT157:AU157"/>
    <mergeCell ref="AV157:AW157"/>
    <mergeCell ref="AX157:AY157"/>
    <mergeCell ref="AZ157:BA157"/>
    <mergeCell ref="BB157:BC157"/>
    <mergeCell ref="BD157:BE157"/>
    <mergeCell ref="BF157:BG157"/>
    <mergeCell ref="AT156:AU156"/>
    <mergeCell ref="AV156:AW156"/>
    <mergeCell ref="AX156:AY156"/>
    <mergeCell ref="AZ156:BA156"/>
    <mergeCell ref="BB156:BC156"/>
    <mergeCell ref="BD156:BE156"/>
    <mergeCell ref="BF154:BG154"/>
    <mergeCell ref="AT155:AU155"/>
    <mergeCell ref="AV155:AW155"/>
    <mergeCell ref="AX155:AY155"/>
    <mergeCell ref="AZ155:BA155"/>
    <mergeCell ref="BB155:BC155"/>
    <mergeCell ref="BD155:BE155"/>
    <mergeCell ref="BF155:BG155"/>
    <mergeCell ref="AT154:AU154"/>
    <mergeCell ref="AV154:AW154"/>
    <mergeCell ref="AX154:AY154"/>
    <mergeCell ref="AZ154:BA154"/>
    <mergeCell ref="BB154:BC154"/>
    <mergeCell ref="BD154:BE154"/>
    <mergeCell ref="BF152:BG152"/>
    <mergeCell ref="AT153:AU153"/>
    <mergeCell ref="AV153:AW153"/>
    <mergeCell ref="AX153:AY153"/>
    <mergeCell ref="AZ153:BA153"/>
    <mergeCell ref="BB153:BC153"/>
    <mergeCell ref="BD153:BE153"/>
    <mergeCell ref="BF153:BG153"/>
    <mergeCell ref="AT152:AU152"/>
    <mergeCell ref="AV152:AW152"/>
    <mergeCell ref="AX152:AY152"/>
    <mergeCell ref="AZ152:BA152"/>
    <mergeCell ref="BB152:BC152"/>
    <mergeCell ref="BD152:BE152"/>
    <mergeCell ref="BF150:BG150"/>
    <mergeCell ref="AT151:AU151"/>
    <mergeCell ref="AV151:AW151"/>
    <mergeCell ref="AX151:AY151"/>
    <mergeCell ref="AZ151:BA151"/>
    <mergeCell ref="BB151:BC151"/>
    <mergeCell ref="BD151:BE151"/>
    <mergeCell ref="BF151:BG151"/>
    <mergeCell ref="AT150:AU150"/>
    <mergeCell ref="AV150:AW150"/>
    <mergeCell ref="AX150:AY150"/>
    <mergeCell ref="AZ150:BA150"/>
    <mergeCell ref="BB150:BC150"/>
    <mergeCell ref="BD150:BE150"/>
    <mergeCell ref="BF148:BG148"/>
    <mergeCell ref="AT149:AU149"/>
    <mergeCell ref="AV149:AW149"/>
    <mergeCell ref="AX149:AY149"/>
    <mergeCell ref="AZ149:BA149"/>
    <mergeCell ref="BB149:BC149"/>
    <mergeCell ref="BD149:BE149"/>
    <mergeCell ref="BF149:BG149"/>
    <mergeCell ref="AT148:AU148"/>
    <mergeCell ref="AV148:AW148"/>
    <mergeCell ref="AX148:AY148"/>
    <mergeCell ref="AZ148:BA148"/>
    <mergeCell ref="BB148:BC148"/>
    <mergeCell ref="BD148:BE148"/>
    <mergeCell ref="BF146:BG146"/>
    <mergeCell ref="AT147:AU147"/>
    <mergeCell ref="AV147:AW147"/>
    <mergeCell ref="AX147:AY147"/>
    <mergeCell ref="AZ147:BA147"/>
    <mergeCell ref="BB147:BC147"/>
    <mergeCell ref="BD147:BE147"/>
    <mergeCell ref="BF147:BG147"/>
    <mergeCell ref="AT146:AU146"/>
    <mergeCell ref="AV146:AW146"/>
    <mergeCell ref="AX146:AY146"/>
    <mergeCell ref="AZ146:BA146"/>
    <mergeCell ref="BB146:BC146"/>
    <mergeCell ref="BD146:BE146"/>
    <mergeCell ref="BF144:BG144"/>
    <mergeCell ref="AT145:AU145"/>
    <mergeCell ref="AV145:AW145"/>
    <mergeCell ref="AX145:AY145"/>
    <mergeCell ref="AZ145:BA145"/>
    <mergeCell ref="BB145:BC145"/>
    <mergeCell ref="BD145:BE145"/>
    <mergeCell ref="BF145:BG145"/>
    <mergeCell ref="BF140:BG140"/>
    <mergeCell ref="AT141:BA141"/>
    <mergeCell ref="BB141:BC141"/>
    <mergeCell ref="AT143:BG143"/>
    <mergeCell ref="AT144:AU144"/>
    <mergeCell ref="AV144:AW144"/>
    <mergeCell ref="AX144:AY144"/>
    <mergeCell ref="AZ144:BA144"/>
    <mergeCell ref="BB144:BC144"/>
    <mergeCell ref="BD144:BE144"/>
    <mergeCell ref="AT140:AU140"/>
    <mergeCell ref="AV140:AW140"/>
    <mergeCell ref="AX140:AY140"/>
    <mergeCell ref="AZ140:BA140"/>
    <mergeCell ref="BB140:BC140"/>
    <mergeCell ref="BD140:BE140"/>
    <mergeCell ref="BF138:BG138"/>
    <mergeCell ref="AT139:AU139"/>
    <mergeCell ref="AV139:AW139"/>
    <mergeCell ref="AX139:AY139"/>
    <mergeCell ref="AZ139:BA139"/>
    <mergeCell ref="BB139:BC139"/>
    <mergeCell ref="BD139:BE139"/>
    <mergeCell ref="BF139:BG139"/>
    <mergeCell ref="AT138:AU138"/>
    <mergeCell ref="AV138:AW138"/>
    <mergeCell ref="AX138:AY138"/>
    <mergeCell ref="AZ138:BA138"/>
    <mergeCell ref="BB138:BC138"/>
    <mergeCell ref="BD138:BE138"/>
    <mergeCell ref="BF136:BG136"/>
    <mergeCell ref="AT137:AU137"/>
    <mergeCell ref="AV137:AW137"/>
    <mergeCell ref="AX137:AY137"/>
    <mergeCell ref="AZ137:BA137"/>
    <mergeCell ref="BB137:BC137"/>
    <mergeCell ref="BD137:BE137"/>
    <mergeCell ref="BF137:BG137"/>
    <mergeCell ref="AT136:AU136"/>
    <mergeCell ref="AV136:AW136"/>
    <mergeCell ref="AX136:AY136"/>
    <mergeCell ref="AZ136:BA136"/>
    <mergeCell ref="BB136:BC136"/>
    <mergeCell ref="BD136:BE136"/>
    <mergeCell ref="BF134:BG134"/>
    <mergeCell ref="AT135:AU135"/>
    <mergeCell ref="AV135:AW135"/>
    <mergeCell ref="AX135:AY135"/>
    <mergeCell ref="AZ135:BA135"/>
    <mergeCell ref="BB135:BC135"/>
    <mergeCell ref="BD135:BE135"/>
    <mergeCell ref="BF135:BG135"/>
    <mergeCell ref="AT134:AU134"/>
    <mergeCell ref="AV134:AW134"/>
    <mergeCell ref="AX134:AY134"/>
    <mergeCell ref="AZ134:BA134"/>
    <mergeCell ref="BB134:BC134"/>
    <mergeCell ref="BD134:BE134"/>
    <mergeCell ref="BF132:BG132"/>
    <mergeCell ref="AT133:AU133"/>
    <mergeCell ref="AV133:AW133"/>
    <mergeCell ref="AX133:AY133"/>
    <mergeCell ref="AZ133:BA133"/>
    <mergeCell ref="BB133:BC133"/>
    <mergeCell ref="BD133:BE133"/>
    <mergeCell ref="BF133:BG133"/>
    <mergeCell ref="AT132:AU132"/>
    <mergeCell ref="AV132:AW132"/>
    <mergeCell ref="AX132:AY132"/>
    <mergeCell ref="AZ132:BA132"/>
    <mergeCell ref="BB132:BC132"/>
    <mergeCell ref="BD132:BE132"/>
    <mergeCell ref="BF130:BG130"/>
    <mergeCell ref="AT131:AU131"/>
    <mergeCell ref="AV131:AW131"/>
    <mergeCell ref="AX131:AY131"/>
    <mergeCell ref="AZ131:BA131"/>
    <mergeCell ref="BB131:BC131"/>
    <mergeCell ref="BD131:BE131"/>
    <mergeCell ref="BF131:BG131"/>
    <mergeCell ref="AT130:AU130"/>
    <mergeCell ref="AV130:AW130"/>
    <mergeCell ref="AX130:AY130"/>
    <mergeCell ref="AZ130:BA130"/>
    <mergeCell ref="BB130:BC130"/>
    <mergeCell ref="BD130:BE130"/>
    <mergeCell ref="BF128:BG128"/>
    <mergeCell ref="AT129:AU129"/>
    <mergeCell ref="AV129:AW129"/>
    <mergeCell ref="AX129:AY129"/>
    <mergeCell ref="AZ129:BA129"/>
    <mergeCell ref="BB129:BC129"/>
    <mergeCell ref="BD129:BE129"/>
    <mergeCell ref="BF129:BG129"/>
    <mergeCell ref="AT128:AU128"/>
    <mergeCell ref="AV128:AW128"/>
    <mergeCell ref="AX128:AY128"/>
    <mergeCell ref="AZ128:BA128"/>
    <mergeCell ref="BB128:BC128"/>
    <mergeCell ref="BD128:BE128"/>
    <mergeCell ref="BF126:BG126"/>
    <mergeCell ref="AT127:AU127"/>
    <mergeCell ref="AV127:AW127"/>
    <mergeCell ref="AX127:AY127"/>
    <mergeCell ref="AZ127:BA127"/>
    <mergeCell ref="BB127:BC127"/>
    <mergeCell ref="BD127:BE127"/>
    <mergeCell ref="BF127:BG127"/>
    <mergeCell ref="AT126:AU126"/>
    <mergeCell ref="AV126:AW126"/>
    <mergeCell ref="AX126:AY126"/>
    <mergeCell ref="AZ126:BA126"/>
    <mergeCell ref="BB126:BC126"/>
    <mergeCell ref="BD126:BE126"/>
    <mergeCell ref="BF124:BG124"/>
    <mergeCell ref="AT125:AU125"/>
    <mergeCell ref="AV125:AW125"/>
    <mergeCell ref="AX125:AY125"/>
    <mergeCell ref="AZ125:BA125"/>
    <mergeCell ref="BB125:BC125"/>
    <mergeCell ref="BD125:BE125"/>
    <mergeCell ref="BF125:BG125"/>
    <mergeCell ref="AT124:AU124"/>
    <mergeCell ref="AV124:AW124"/>
    <mergeCell ref="AX124:AY124"/>
    <mergeCell ref="AZ124:BA124"/>
    <mergeCell ref="BB124:BC124"/>
    <mergeCell ref="BD124:BE124"/>
    <mergeCell ref="BF122:BG122"/>
    <mergeCell ref="AT123:AU123"/>
    <mergeCell ref="AV123:AW123"/>
    <mergeCell ref="AX123:AY123"/>
    <mergeCell ref="AZ123:BA123"/>
    <mergeCell ref="BB123:BC123"/>
    <mergeCell ref="BD123:BE123"/>
    <mergeCell ref="BF123:BG123"/>
    <mergeCell ref="AT122:AU122"/>
    <mergeCell ref="AV122:AW122"/>
    <mergeCell ref="AX122:AY122"/>
    <mergeCell ref="AZ122:BA122"/>
    <mergeCell ref="BB122:BC122"/>
    <mergeCell ref="BD122:BE122"/>
    <mergeCell ref="BF120:BG120"/>
    <mergeCell ref="AT121:AU121"/>
    <mergeCell ref="AV121:AW121"/>
    <mergeCell ref="AX121:AY121"/>
    <mergeCell ref="AZ121:BA121"/>
    <mergeCell ref="BB121:BC121"/>
    <mergeCell ref="BD121:BE121"/>
    <mergeCell ref="BF121:BG121"/>
    <mergeCell ref="AT120:AU120"/>
    <mergeCell ref="AV120:AW120"/>
    <mergeCell ref="AX120:AY120"/>
    <mergeCell ref="AZ120:BA120"/>
    <mergeCell ref="BB120:BC120"/>
    <mergeCell ref="BD120:BE120"/>
    <mergeCell ref="BF118:BG118"/>
    <mergeCell ref="AT119:AU119"/>
    <mergeCell ref="AV119:AW119"/>
    <mergeCell ref="AX119:AY119"/>
    <mergeCell ref="AZ119:BA119"/>
    <mergeCell ref="BB119:BC119"/>
    <mergeCell ref="BD119:BE119"/>
    <mergeCell ref="BF119:BG119"/>
    <mergeCell ref="AT118:AU118"/>
    <mergeCell ref="AV118:AW118"/>
    <mergeCell ref="AX118:AY118"/>
    <mergeCell ref="AZ118:BA118"/>
    <mergeCell ref="BB118:BC118"/>
    <mergeCell ref="BD118:BE118"/>
    <mergeCell ref="BF116:BG116"/>
    <mergeCell ref="AT117:AU117"/>
    <mergeCell ref="AV117:AW117"/>
    <mergeCell ref="AX117:AY117"/>
    <mergeCell ref="AZ117:BA117"/>
    <mergeCell ref="BB117:BC117"/>
    <mergeCell ref="BD117:BE117"/>
    <mergeCell ref="BF117:BG117"/>
    <mergeCell ref="AT116:AU116"/>
    <mergeCell ref="AV116:AW116"/>
    <mergeCell ref="AX116:AY116"/>
    <mergeCell ref="AZ116:BA116"/>
    <mergeCell ref="BB116:BC116"/>
    <mergeCell ref="BD116:BE116"/>
    <mergeCell ref="BF114:BG114"/>
    <mergeCell ref="AT115:AU115"/>
    <mergeCell ref="AV115:AW115"/>
    <mergeCell ref="AX115:AY115"/>
    <mergeCell ref="AZ115:BA115"/>
    <mergeCell ref="BB115:BC115"/>
    <mergeCell ref="BD115:BE115"/>
    <mergeCell ref="BF115:BG115"/>
    <mergeCell ref="AT114:AU114"/>
    <mergeCell ref="AV114:AW114"/>
    <mergeCell ref="AX114:AY114"/>
    <mergeCell ref="AZ114:BA114"/>
    <mergeCell ref="BB114:BC114"/>
    <mergeCell ref="BD114:BE114"/>
    <mergeCell ref="BF112:BG112"/>
    <mergeCell ref="AT113:AU113"/>
    <mergeCell ref="AV113:AW113"/>
    <mergeCell ref="AX113:AY113"/>
    <mergeCell ref="AZ113:BA113"/>
    <mergeCell ref="BB113:BC113"/>
    <mergeCell ref="BD113:BE113"/>
    <mergeCell ref="BF113:BG113"/>
    <mergeCell ref="AT112:AU112"/>
    <mergeCell ref="AV112:AW112"/>
    <mergeCell ref="AX112:AY112"/>
    <mergeCell ref="AZ112:BA112"/>
    <mergeCell ref="BB112:BC112"/>
    <mergeCell ref="BD112:BE112"/>
    <mergeCell ref="BF110:BG110"/>
    <mergeCell ref="AT111:AU111"/>
    <mergeCell ref="AV111:AW111"/>
    <mergeCell ref="AX111:AY111"/>
    <mergeCell ref="AZ111:BA111"/>
    <mergeCell ref="BB111:BC111"/>
    <mergeCell ref="BD111:BE111"/>
    <mergeCell ref="BF111:BG111"/>
    <mergeCell ref="AT110:AU110"/>
    <mergeCell ref="AV110:AW110"/>
    <mergeCell ref="AX110:AY110"/>
    <mergeCell ref="AZ110:BA110"/>
    <mergeCell ref="BB110:BC110"/>
    <mergeCell ref="BD110:BE110"/>
    <mergeCell ref="BF108:BG108"/>
    <mergeCell ref="AT109:AU109"/>
    <mergeCell ref="AV109:AW109"/>
    <mergeCell ref="AX109:AY109"/>
    <mergeCell ref="AZ109:BA109"/>
    <mergeCell ref="BB109:BC109"/>
    <mergeCell ref="BD109:BE109"/>
    <mergeCell ref="BF109:BG109"/>
    <mergeCell ref="AT108:AU108"/>
    <mergeCell ref="AV108:AW108"/>
    <mergeCell ref="AX108:AY108"/>
    <mergeCell ref="AZ108:BA108"/>
    <mergeCell ref="BB108:BC108"/>
    <mergeCell ref="BD108:BE108"/>
    <mergeCell ref="BF106:BG106"/>
    <mergeCell ref="AT107:AU107"/>
    <mergeCell ref="AV107:AW107"/>
    <mergeCell ref="AX107:AY107"/>
    <mergeCell ref="AZ107:BA107"/>
    <mergeCell ref="BB107:BC107"/>
    <mergeCell ref="BD107:BE107"/>
    <mergeCell ref="BF107:BG107"/>
    <mergeCell ref="AT106:AU106"/>
    <mergeCell ref="AV106:AW106"/>
    <mergeCell ref="AX106:AY106"/>
    <mergeCell ref="AZ106:BA106"/>
    <mergeCell ref="BB106:BC106"/>
    <mergeCell ref="BD106:BE106"/>
    <mergeCell ref="BF104:BG104"/>
    <mergeCell ref="AT105:AU105"/>
    <mergeCell ref="AV105:AW105"/>
    <mergeCell ref="AX105:AY105"/>
    <mergeCell ref="AZ105:BA105"/>
    <mergeCell ref="BB105:BC105"/>
    <mergeCell ref="BD105:BE105"/>
    <mergeCell ref="BF105:BG105"/>
    <mergeCell ref="AT104:AU104"/>
    <mergeCell ref="AV104:AW104"/>
    <mergeCell ref="AX104:AY104"/>
    <mergeCell ref="AZ104:BA104"/>
    <mergeCell ref="BB104:BC104"/>
    <mergeCell ref="BD104:BE104"/>
    <mergeCell ref="BF102:BG102"/>
    <mergeCell ref="AT103:AU103"/>
    <mergeCell ref="AV103:AW103"/>
    <mergeCell ref="AX103:AY103"/>
    <mergeCell ref="AZ103:BA103"/>
    <mergeCell ref="BB103:BC103"/>
    <mergeCell ref="BD103:BE103"/>
    <mergeCell ref="BF103:BG103"/>
    <mergeCell ref="AT102:AU102"/>
    <mergeCell ref="AV102:AW102"/>
    <mergeCell ref="AX102:AY102"/>
    <mergeCell ref="AZ102:BA102"/>
    <mergeCell ref="BB102:BC102"/>
    <mergeCell ref="BD102:BE102"/>
    <mergeCell ref="BF100:BG100"/>
    <mergeCell ref="AT101:AU101"/>
    <mergeCell ref="AV101:AW101"/>
    <mergeCell ref="AX101:AY101"/>
    <mergeCell ref="AZ101:BA101"/>
    <mergeCell ref="BB101:BC101"/>
    <mergeCell ref="BD101:BE101"/>
    <mergeCell ref="BF101:BG101"/>
    <mergeCell ref="AT100:AU100"/>
    <mergeCell ref="AV100:AW100"/>
    <mergeCell ref="AX100:AY100"/>
    <mergeCell ref="AZ100:BA100"/>
    <mergeCell ref="BB100:BC100"/>
    <mergeCell ref="BD100:BE100"/>
    <mergeCell ref="BF98:BG98"/>
    <mergeCell ref="AT99:AU99"/>
    <mergeCell ref="AV99:AW99"/>
    <mergeCell ref="AX99:AY99"/>
    <mergeCell ref="AZ99:BA99"/>
    <mergeCell ref="BB99:BC99"/>
    <mergeCell ref="BD99:BE99"/>
    <mergeCell ref="BF99:BG99"/>
    <mergeCell ref="AT98:AU98"/>
    <mergeCell ref="AV98:AW98"/>
    <mergeCell ref="AX98:AY98"/>
    <mergeCell ref="AZ98:BA98"/>
    <mergeCell ref="BB98:BC98"/>
    <mergeCell ref="BD98:BE98"/>
    <mergeCell ref="BF96:BG96"/>
    <mergeCell ref="AT97:AU97"/>
    <mergeCell ref="AV97:AW97"/>
    <mergeCell ref="AX97:AY97"/>
    <mergeCell ref="AZ97:BA97"/>
    <mergeCell ref="BB97:BC97"/>
    <mergeCell ref="BD97:BE97"/>
    <mergeCell ref="BF97:BG97"/>
    <mergeCell ref="AT96:AU96"/>
    <mergeCell ref="AV96:AW96"/>
    <mergeCell ref="AX96:AY96"/>
    <mergeCell ref="AZ96:BA96"/>
    <mergeCell ref="BB96:BC96"/>
    <mergeCell ref="BD96:BE96"/>
    <mergeCell ref="BF94:BG94"/>
    <mergeCell ref="AT95:AU95"/>
    <mergeCell ref="AV95:AW95"/>
    <mergeCell ref="AX95:AY95"/>
    <mergeCell ref="AZ95:BA95"/>
    <mergeCell ref="BB95:BC95"/>
    <mergeCell ref="BD95:BE95"/>
    <mergeCell ref="BF95:BG95"/>
    <mergeCell ref="AT94:AU94"/>
    <mergeCell ref="AV94:AW94"/>
    <mergeCell ref="AX94:AY94"/>
    <mergeCell ref="AZ94:BA94"/>
    <mergeCell ref="BB94:BC94"/>
    <mergeCell ref="BD94:BE94"/>
    <mergeCell ref="BD92:BE92"/>
    <mergeCell ref="BF92:BG92"/>
    <mergeCell ref="AT93:AU93"/>
    <mergeCell ref="AV93:AW93"/>
    <mergeCell ref="AX93:AY93"/>
    <mergeCell ref="AZ93:BA93"/>
    <mergeCell ref="BB93:BC93"/>
    <mergeCell ref="BD93:BE93"/>
    <mergeCell ref="BF93:BG93"/>
    <mergeCell ref="BF88:BG88"/>
    <mergeCell ref="AT89:BA89"/>
    <mergeCell ref="BB89:BC89"/>
    <mergeCell ref="BE89:BG89"/>
    <mergeCell ref="AT91:BG91"/>
    <mergeCell ref="AT92:AU92"/>
    <mergeCell ref="AV92:AW92"/>
    <mergeCell ref="AX92:AY92"/>
    <mergeCell ref="AZ92:BA92"/>
    <mergeCell ref="BB92:BC92"/>
    <mergeCell ref="AT88:AU88"/>
    <mergeCell ref="AV88:AW88"/>
    <mergeCell ref="AX88:AY88"/>
    <mergeCell ref="AZ88:BA88"/>
    <mergeCell ref="BB88:BC88"/>
    <mergeCell ref="BD88:BE88"/>
    <mergeCell ref="BF86:BG86"/>
    <mergeCell ref="AT87:AU87"/>
    <mergeCell ref="AV87:AW87"/>
    <mergeCell ref="AX87:AY87"/>
    <mergeCell ref="AZ87:BA87"/>
    <mergeCell ref="BB87:BC87"/>
    <mergeCell ref="BD87:BE87"/>
    <mergeCell ref="BF87:BG87"/>
    <mergeCell ref="AT86:AU86"/>
    <mergeCell ref="AV86:AW86"/>
    <mergeCell ref="AX86:AY86"/>
    <mergeCell ref="AZ86:BA86"/>
    <mergeCell ref="BB86:BC86"/>
    <mergeCell ref="BD86:BE86"/>
    <mergeCell ref="BF84:BG84"/>
    <mergeCell ref="AT85:AU85"/>
    <mergeCell ref="AV85:AW85"/>
    <mergeCell ref="AX85:AY85"/>
    <mergeCell ref="AZ85:BA85"/>
    <mergeCell ref="BB85:BC85"/>
    <mergeCell ref="BD85:BE85"/>
    <mergeCell ref="BF85:BG85"/>
    <mergeCell ref="AT84:AU84"/>
    <mergeCell ref="AV84:AW84"/>
    <mergeCell ref="AX84:AY84"/>
    <mergeCell ref="AZ84:BA84"/>
    <mergeCell ref="BB84:BC84"/>
    <mergeCell ref="BD84:BE84"/>
    <mergeCell ref="BF82:BG82"/>
    <mergeCell ref="AT83:AU83"/>
    <mergeCell ref="AV83:AW83"/>
    <mergeCell ref="AX83:AY83"/>
    <mergeCell ref="AZ83:BA83"/>
    <mergeCell ref="BB83:BC83"/>
    <mergeCell ref="BD83:BE83"/>
    <mergeCell ref="BF83:BG83"/>
    <mergeCell ref="AT82:AU82"/>
    <mergeCell ref="AV82:AW82"/>
    <mergeCell ref="AX82:AY82"/>
    <mergeCell ref="AZ82:BA82"/>
    <mergeCell ref="BB82:BC82"/>
    <mergeCell ref="BD82:BE82"/>
    <mergeCell ref="BF80:BG80"/>
    <mergeCell ref="AT81:AU81"/>
    <mergeCell ref="AV81:AW81"/>
    <mergeCell ref="AX81:AY81"/>
    <mergeCell ref="AZ81:BA81"/>
    <mergeCell ref="BB81:BC81"/>
    <mergeCell ref="BD81:BE81"/>
    <mergeCell ref="BF81:BG81"/>
    <mergeCell ref="AT80:AU80"/>
    <mergeCell ref="AV80:AW80"/>
    <mergeCell ref="AX80:AY80"/>
    <mergeCell ref="AZ80:BA80"/>
    <mergeCell ref="BB80:BC80"/>
    <mergeCell ref="BD80:BE80"/>
    <mergeCell ref="BF78:BG78"/>
    <mergeCell ref="AT79:AU79"/>
    <mergeCell ref="AV79:AW79"/>
    <mergeCell ref="AX79:AY79"/>
    <mergeCell ref="AZ79:BA79"/>
    <mergeCell ref="BB79:BC79"/>
    <mergeCell ref="BD79:BE79"/>
    <mergeCell ref="BF79:BG79"/>
    <mergeCell ref="AT78:AU78"/>
    <mergeCell ref="AV78:AW78"/>
    <mergeCell ref="AX78:AY78"/>
    <mergeCell ref="AZ78:BA78"/>
    <mergeCell ref="BB78:BC78"/>
    <mergeCell ref="BD78:BE78"/>
    <mergeCell ref="BF76:BG76"/>
    <mergeCell ref="AT77:AU77"/>
    <mergeCell ref="AV77:AW77"/>
    <mergeCell ref="AX77:AY77"/>
    <mergeCell ref="AZ77:BA77"/>
    <mergeCell ref="BB77:BC77"/>
    <mergeCell ref="BD77:BE77"/>
    <mergeCell ref="BF77:BG77"/>
    <mergeCell ref="AT76:AU76"/>
    <mergeCell ref="AV76:AW76"/>
    <mergeCell ref="AX76:AY76"/>
    <mergeCell ref="AZ76:BA76"/>
    <mergeCell ref="BB76:BC76"/>
    <mergeCell ref="BD76:BE76"/>
    <mergeCell ref="BF74:BG74"/>
    <mergeCell ref="AT75:AU75"/>
    <mergeCell ref="AV75:AW75"/>
    <mergeCell ref="AX75:AY75"/>
    <mergeCell ref="AZ75:BA75"/>
    <mergeCell ref="BB75:BC75"/>
    <mergeCell ref="BD75:BE75"/>
    <mergeCell ref="BF75:BG75"/>
    <mergeCell ref="AT74:AU74"/>
    <mergeCell ref="AV74:AW74"/>
    <mergeCell ref="AX74:AY74"/>
    <mergeCell ref="AZ74:BA74"/>
    <mergeCell ref="BB74:BC74"/>
    <mergeCell ref="BD74:BE74"/>
    <mergeCell ref="BF72:BG72"/>
    <mergeCell ref="AT73:AU73"/>
    <mergeCell ref="AV73:AW73"/>
    <mergeCell ref="AX73:AY73"/>
    <mergeCell ref="AZ73:BA73"/>
    <mergeCell ref="BB73:BC73"/>
    <mergeCell ref="BD73:BE73"/>
    <mergeCell ref="BF73:BG73"/>
    <mergeCell ref="AT72:AU72"/>
    <mergeCell ref="AV72:AW72"/>
    <mergeCell ref="AX72:AY72"/>
    <mergeCell ref="AZ72:BA72"/>
    <mergeCell ref="BB72:BC72"/>
    <mergeCell ref="BD72:BE72"/>
    <mergeCell ref="BF70:BG70"/>
    <mergeCell ref="AT71:AU71"/>
    <mergeCell ref="AV71:AW71"/>
    <mergeCell ref="AX71:AY71"/>
    <mergeCell ref="AZ71:BA71"/>
    <mergeCell ref="BB71:BC71"/>
    <mergeCell ref="BD71:BE71"/>
    <mergeCell ref="BF71:BG71"/>
    <mergeCell ref="AT70:AU70"/>
    <mergeCell ref="AV70:AW70"/>
    <mergeCell ref="AX70:AY70"/>
    <mergeCell ref="AZ70:BA70"/>
    <mergeCell ref="BB70:BC70"/>
    <mergeCell ref="BD70:BE70"/>
    <mergeCell ref="BF68:BG68"/>
    <mergeCell ref="AT69:AU69"/>
    <mergeCell ref="AV69:AW69"/>
    <mergeCell ref="AX69:AY69"/>
    <mergeCell ref="AZ69:BA69"/>
    <mergeCell ref="BB69:BC69"/>
    <mergeCell ref="BD69:BE69"/>
    <mergeCell ref="BF69:BG69"/>
    <mergeCell ref="AT68:AU68"/>
    <mergeCell ref="AV68:AW68"/>
    <mergeCell ref="AX68:AY68"/>
    <mergeCell ref="AZ68:BA68"/>
    <mergeCell ref="BB68:BC68"/>
    <mergeCell ref="BD68:BE68"/>
    <mergeCell ref="BF66:BG66"/>
    <mergeCell ref="AT67:AU67"/>
    <mergeCell ref="AV67:AW67"/>
    <mergeCell ref="AX67:AY67"/>
    <mergeCell ref="AZ67:BA67"/>
    <mergeCell ref="BB67:BC67"/>
    <mergeCell ref="BD67:BE67"/>
    <mergeCell ref="BF67:BG67"/>
    <mergeCell ref="AT66:AU66"/>
    <mergeCell ref="AV66:AW66"/>
    <mergeCell ref="AX66:AY66"/>
    <mergeCell ref="AZ66:BA66"/>
    <mergeCell ref="BB66:BC66"/>
    <mergeCell ref="BD66:BE66"/>
    <mergeCell ref="BF64:BG64"/>
    <mergeCell ref="AT65:AU65"/>
    <mergeCell ref="AV65:AW65"/>
    <mergeCell ref="AX65:AY65"/>
    <mergeCell ref="AZ65:BA65"/>
    <mergeCell ref="BB65:BC65"/>
    <mergeCell ref="BD65:BE65"/>
    <mergeCell ref="BF65:BG65"/>
    <mergeCell ref="AT64:AU64"/>
    <mergeCell ref="AV64:AW64"/>
    <mergeCell ref="AX64:AY64"/>
    <mergeCell ref="AZ64:BA64"/>
    <mergeCell ref="BB64:BC64"/>
    <mergeCell ref="BD64:BE64"/>
    <mergeCell ref="BF62:BG62"/>
    <mergeCell ref="AT63:AU63"/>
    <mergeCell ref="AV63:AW63"/>
    <mergeCell ref="AX63:AY63"/>
    <mergeCell ref="AZ63:BA63"/>
    <mergeCell ref="BB63:BC63"/>
    <mergeCell ref="BD63:BE63"/>
    <mergeCell ref="BF63:BG63"/>
    <mergeCell ref="AT62:AU62"/>
    <mergeCell ref="AV62:AW62"/>
    <mergeCell ref="AX62:AY62"/>
    <mergeCell ref="AZ62:BA62"/>
    <mergeCell ref="BB62:BC62"/>
    <mergeCell ref="BD62:BE62"/>
    <mergeCell ref="BF60:BG60"/>
    <mergeCell ref="AT61:AU61"/>
    <mergeCell ref="AV61:AW61"/>
    <mergeCell ref="AX61:AY61"/>
    <mergeCell ref="AZ61:BA61"/>
    <mergeCell ref="BB61:BC61"/>
    <mergeCell ref="BD61:BE61"/>
    <mergeCell ref="BF61:BG61"/>
    <mergeCell ref="AT60:AU60"/>
    <mergeCell ref="AV60:AW60"/>
    <mergeCell ref="AX60:AY60"/>
    <mergeCell ref="AZ60:BA60"/>
    <mergeCell ref="BB60:BC60"/>
    <mergeCell ref="BD60:BE60"/>
    <mergeCell ref="BF58:BG58"/>
    <mergeCell ref="AT59:AU59"/>
    <mergeCell ref="AV59:AW59"/>
    <mergeCell ref="AX59:AY59"/>
    <mergeCell ref="AZ59:BA59"/>
    <mergeCell ref="BB59:BC59"/>
    <mergeCell ref="BD59:BE59"/>
    <mergeCell ref="BF59:BG59"/>
    <mergeCell ref="AT58:AU58"/>
    <mergeCell ref="AV58:AW58"/>
    <mergeCell ref="AX58:AY58"/>
    <mergeCell ref="AZ58:BA58"/>
    <mergeCell ref="BB58:BC58"/>
    <mergeCell ref="BD58:BE58"/>
    <mergeCell ref="BF56:BG56"/>
    <mergeCell ref="AT57:AU57"/>
    <mergeCell ref="AV57:AW57"/>
    <mergeCell ref="AX57:AY57"/>
    <mergeCell ref="AZ57:BA57"/>
    <mergeCell ref="BB57:BC57"/>
    <mergeCell ref="BD57:BE57"/>
    <mergeCell ref="BF57:BG57"/>
    <mergeCell ref="AT56:AU56"/>
    <mergeCell ref="AV56:AW56"/>
    <mergeCell ref="AX56:AY56"/>
    <mergeCell ref="AZ56:BA56"/>
    <mergeCell ref="BB56:BC56"/>
    <mergeCell ref="BD56:BE56"/>
    <mergeCell ref="BF54:BG54"/>
    <mergeCell ref="AT55:AU55"/>
    <mergeCell ref="AV55:AW55"/>
    <mergeCell ref="AX55:AY55"/>
    <mergeCell ref="AZ55:BA55"/>
    <mergeCell ref="BB55:BC55"/>
    <mergeCell ref="BD55:BE55"/>
    <mergeCell ref="BF55:BG55"/>
    <mergeCell ref="AT54:AU54"/>
    <mergeCell ref="AV54:AW54"/>
    <mergeCell ref="AX54:AY54"/>
    <mergeCell ref="AZ54:BA54"/>
    <mergeCell ref="BB54:BC54"/>
    <mergeCell ref="BD54:BE54"/>
    <mergeCell ref="BF52:BG52"/>
    <mergeCell ref="AT53:AU53"/>
    <mergeCell ref="AV53:AW53"/>
    <mergeCell ref="AX53:AY53"/>
    <mergeCell ref="AZ53:BA53"/>
    <mergeCell ref="BB53:BC53"/>
    <mergeCell ref="BD53:BE53"/>
    <mergeCell ref="BF53:BG53"/>
    <mergeCell ref="AT49:BA49"/>
    <mergeCell ref="BB49:BC49"/>
    <mergeCell ref="BE49:BG49"/>
    <mergeCell ref="AT51:BG51"/>
    <mergeCell ref="AT52:AU52"/>
    <mergeCell ref="AV52:AW52"/>
    <mergeCell ref="AX52:AY52"/>
    <mergeCell ref="AZ52:BA52"/>
    <mergeCell ref="BB52:BC52"/>
    <mergeCell ref="BD52:BE52"/>
    <mergeCell ref="BF47:BG47"/>
    <mergeCell ref="AT48:AU48"/>
    <mergeCell ref="AV48:AW48"/>
    <mergeCell ref="AX48:AY48"/>
    <mergeCell ref="AZ48:BA48"/>
    <mergeCell ref="BB48:BC48"/>
    <mergeCell ref="BD48:BE48"/>
    <mergeCell ref="BF48:BG48"/>
    <mergeCell ref="AT47:AU47"/>
    <mergeCell ref="AV47:AW47"/>
    <mergeCell ref="AX47:AY47"/>
    <mergeCell ref="AZ47:BA47"/>
    <mergeCell ref="BB47:BC47"/>
    <mergeCell ref="BD47:BE47"/>
    <mergeCell ref="BF45:BG45"/>
    <mergeCell ref="AT46:AU46"/>
    <mergeCell ref="AV46:AW46"/>
    <mergeCell ref="AX46:AY46"/>
    <mergeCell ref="AZ46:BA46"/>
    <mergeCell ref="BB46:BC46"/>
    <mergeCell ref="BD46:BE46"/>
    <mergeCell ref="BF46:BG46"/>
    <mergeCell ref="AT45:AU45"/>
    <mergeCell ref="AV45:AW45"/>
    <mergeCell ref="AX45:AY45"/>
    <mergeCell ref="AZ45:BA45"/>
    <mergeCell ref="BB45:BC45"/>
    <mergeCell ref="BD45:BE45"/>
    <mergeCell ref="BF43:BG43"/>
    <mergeCell ref="AT44:AU44"/>
    <mergeCell ref="AV44:AW44"/>
    <mergeCell ref="AX44:AY44"/>
    <mergeCell ref="AZ44:BA44"/>
    <mergeCell ref="BB44:BC44"/>
    <mergeCell ref="BD44:BE44"/>
    <mergeCell ref="BF44:BG44"/>
    <mergeCell ref="AT43:AU43"/>
    <mergeCell ref="AV43:AW43"/>
    <mergeCell ref="AX43:AY43"/>
    <mergeCell ref="AZ43:BA43"/>
    <mergeCell ref="BB43:BC43"/>
    <mergeCell ref="BD43:BE43"/>
    <mergeCell ref="BF41:BG41"/>
    <mergeCell ref="AT42:AU42"/>
    <mergeCell ref="AV42:AW42"/>
    <mergeCell ref="AX42:AY42"/>
    <mergeCell ref="AZ42:BA42"/>
    <mergeCell ref="BB42:BC42"/>
    <mergeCell ref="BD42:BE42"/>
    <mergeCell ref="BF42:BG42"/>
    <mergeCell ref="AT41:AU41"/>
    <mergeCell ref="AV41:AW41"/>
    <mergeCell ref="AX41:AY41"/>
    <mergeCell ref="AZ41:BA41"/>
    <mergeCell ref="BB41:BC41"/>
    <mergeCell ref="BD41:BE41"/>
    <mergeCell ref="BF39:BG39"/>
    <mergeCell ref="AT40:AU40"/>
    <mergeCell ref="AV40:AW40"/>
    <mergeCell ref="AX40:AY40"/>
    <mergeCell ref="AZ40:BA40"/>
    <mergeCell ref="BB40:BC40"/>
    <mergeCell ref="BD40:BE40"/>
    <mergeCell ref="BF40:BG40"/>
    <mergeCell ref="AT39:AU39"/>
    <mergeCell ref="AV39:AW39"/>
    <mergeCell ref="AX39:AY39"/>
    <mergeCell ref="AZ39:BA39"/>
    <mergeCell ref="BB39:BC39"/>
    <mergeCell ref="BD39:BE39"/>
    <mergeCell ref="BF37:BG37"/>
    <mergeCell ref="AT38:AU38"/>
    <mergeCell ref="AV38:AW38"/>
    <mergeCell ref="AX38:AY38"/>
    <mergeCell ref="AZ38:BA38"/>
    <mergeCell ref="BB38:BC38"/>
    <mergeCell ref="BD38:BE38"/>
    <mergeCell ref="BF38:BG38"/>
    <mergeCell ref="AT37:AU37"/>
    <mergeCell ref="AV37:AW37"/>
    <mergeCell ref="AX37:AY37"/>
    <mergeCell ref="AZ37:BA37"/>
    <mergeCell ref="BB37:BC37"/>
    <mergeCell ref="BD37:BE37"/>
    <mergeCell ref="BF35:BG35"/>
    <mergeCell ref="AT36:AU36"/>
    <mergeCell ref="AV36:AW36"/>
    <mergeCell ref="AX36:AY36"/>
    <mergeCell ref="AZ36:BA36"/>
    <mergeCell ref="BB36:BC36"/>
    <mergeCell ref="BD36:BE36"/>
    <mergeCell ref="BF36:BG36"/>
    <mergeCell ref="AT35:AU35"/>
    <mergeCell ref="AV35:AW35"/>
    <mergeCell ref="AX35:AY35"/>
    <mergeCell ref="AZ35:BA35"/>
    <mergeCell ref="BB35:BC35"/>
    <mergeCell ref="BD35:BE35"/>
    <mergeCell ref="BF33:BG33"/>
    <mergeCell ref="AT34:AU34"/>
    <mergeCell ref="AV34:AW34"/>
    <mergeCell ref="AX34:AY34"/>
    <mergeCell ref="AZ34:BA34"/>
    <mergeCell ref="BB34:BC34"/>
    <mergeCell ref="BD34:BE34"/>
    <mergeCell ref="BF34:BG34"/>
    <mergeCell ref="AT33:AU33"/>
    <mergeCell ref="AV33:AW33"/>
    <mergeCell ref="AX33:AY33"/>
    <mergeCell ref="AZ33:BA33"/>
    <mergeCell ref="BB33:BC33"/>
    <mergeCell ref="BD33:BE33"/>
    <mergeCell ref="BF31:BG31"/>
    <mergeCell ref="AT32:AU32"/>
    <mergeCell ref="AV32:AW32"/>
    <mergeCell ref="AX32:AY32"/>
    <mergeCell ref="AZ32:BA32"/>
    <mergeCell ref="BB32:BC32"/>
    <mergeCell ref="BD32:BE32"/>
    <mergeCell ref="BF32:BG32"/>
    <mergeCell ref="AT31:AU31"/>
    <mergeCell ref="AV31:AW31"/>
    <mergeCell ref="AX31:AY31"/>
    <mergeCell ref="AZ31:BA31"/>
    <mergeCell ref="BB31:BC31"/>
    <mergeCell ref="BD31:BE31"/>
    <mergeCell ref="BF29:BG29"/>
    <mergeCell ref="AT30:AU30"/>
    <mergeCell ref="AV30:AW30"/>
    <mergeCell ref="AX30:AY30"/>
    <mergeCell ref="AZ30:BA30"/>
    <mergeCell ref="BB30:BC30"/>
    <mergeCell ref="BD30:BE30"/>
    <mergeCell ref="BF30:BG30"/>
    <mergeCell ref="AT29:AU29"/>
    <mergeCell ref="AV29:AW29"/>
    <mergeCell ref="AX29:AY29"/>
    <mergeCell ref="AZ29:BA29"/>
    <mergeCell ref="BB29:BC29"/>
    <mergeCell ref="BD29:BE29"/>
    <mergeCell ref="BF27:BG27"/>
    <mergeCell ref="AT28:AU28"/>
    <mergeCell ref="AV28:AW28"/>
    <mergeCell ref="AX28:AY28"/>
    <mergeCell ref="AZ28:BA28"/>
    <mergeCell ref="BB28:BC28"/>
    <mergeCell ref="BD28:BE28"/>
    <mergeCell ref="BF28:BG28"/>
    <mergeCell ref="AT27:AU27"/>
    <mergeCell ref="AV27:AW27"/>
    <mergeCell ref="AX27:AY27"/>
    <mergeCell ref="AZ27:BA27"/>
    <mergeCell ref="BB27:BC27"/>
    <mergeCell ref="BD27:BE27"/>
    <mergeCell ref="BF25:BG25"/>
    <mergeCell ref="AT26:AU26"/>
    <mergeCell ref="AV26:AW26"/>
    <mergeCell ref="AX26:AY26"/>
    <mergeCell ref="AZ26:BA26"/>
    <mergeCell ref="BB26:BC26"/>
    <mergeCell ref="BD26:BE26"/>
    <mergeCell ref="BF26:BG26"/>
    <mergeCell ref="AT25:AU25"/>
    <mergeCell ref="AV25:AW25"/>
    <mergeCell ref="AX25:AY25"/>
    <mergeCell ref="AZ25:BA25"/>
    <mergeCell ref="BB25:BC25"/>
    <mergeCell ref="BD25:BE25"/>
    <mergeCell ref="AT21:BA21"/>
    <mergeCell ref="BB21:BC21"/>
    <mergeCell ref="AT23:BG23"/>
    <mergeCell ref="AT24:AU24"/>
    <mergeCell ref="AV24:AW24"/>
    <mergeCell ref="AX24:AY24"/>
    <mergeCell ref="AZ24:BA24"/>
    <mergeCell ref="BB24:BC24"/>
    <mergeCell ref="BD24:BE24"/>
    <mergeCell ref="BF24:BG24"/>
    <mergeCell ref="BF19:BG19"/>
    <mergeCell ref="AT20:AU20"/>
    <mergeCell ref="AV20:AW20"/>
    <mergeCell ref="AX20:AY20"/>
    <mergeCell ref="AZ20:BA20"/>
    <mergeCell ref="BB20:BC20"/>
    <mergeCell ref="BD20:BE20"/>
    <mergeCell ref="BF20:BG20"/>
    <mergeCell ref="AT19:AU19"/>
    <mergeCell ref="AV19:AW19"/>
    <mergeCell ref="AX19:AY19"/>
    <mergeCell ref="AZ19:BA19"/>
    <mergeCell ref="BB19:BC19"/>
    <mergeCell ref="BD19:BE19"/>
    <mergeCell ref="BF17:BG17"/>
    <mergeCell ref="AT18:AU18"/>
    <mergeCell ref="AV18:AW18"/>
    <mergeCell ref="AX18:AY18"/>
    <mergeCell ref="AZ18:BA18"/>
    <mergeCell ref="BB18:BC18"/>
    <mergeCell ref="BD18:BE18"/>
    <mergeCell ref="BF18:BG18"/>
    <mergeCell ref="AT17:AU17"/>
    <mergeCell ref="AV17:AW17"/>
    <mergeCell ref="AX17:AY17"/>
    <mergeCell ref="AZ17:BA17"/>
    <mergeCell ref="BB17:BC17"/>
    <mergeCell ref="BD17:BE17"/>
    <mergeCell ref="BF15:BG15"/>
    <mergeCell ref="AT16:AU16"/>
    <mergeCell ref="AV16:AW16"/>
    <mergeCell ref="AX16:AY16"/>
    <mergeCell ref="AZ16:BA16"/>
    <mergeCell ref="BB16:BC16"/>
    <mergeCell ref="BD16:BE16"/>
    <mergeCell ref="BF16:BG16"/>
    <mergeCell ref="AT15:AU15"/>
    <mergeCell ref="AV15:AW15"/>
    <mergeCell ref="AX15:AY15"/>
    <mergeCell ref="AZ15:BA15"/>
    <mergeCell ref="BB15:BC15"/>
    <mergeCell ref="BD15:BE15"/>
    <mergeCell ref="BF13:BG13"/>
    <mergeCell ref="AT14:AU14"/>
    <mergeCell ref="AV14:AW14"/>
    <mergeCell ref="AX14:AY14"/>
    <mergeCell ref="AZ14:BA14"/>
    <mergeCell ref="BB14:BC14"/>
    <mergeCell ref="BD14:BE14"/>
    <mergeCell ref="BF14:BG14"/>
    <mergeCell ref="AT13:AU13"/>
    <mergeCell ref="AV13:AW13"/>
    <mergeCell ref="AX13:AY13"/>
    <mergeCell ref="AZ13:BA13"/>
    <mergeCell ref="BB13:BC13"/>
    <mergeCell ref="BD13:BE13"/>
    <mergeCell ref="BF11:BG11"/>
    <mergeCell ref="AT12:AU12"/>
    <mergeCell ref="AV12:AW12"/>
    <mergeCell ref="AX12:AY12"/>
    <mergeCell ref="AZ12:BA12"/>
    <mergeCell ref="BB12:BC12"/>
    <mergeCell ref="BD12:BE12"/>
    <mergeCell ref="BF12:BG12"/>
    <mergeCell ref="AT11:AU11"/>
    <mergeCell ref="AV11:AW11"/>
    <mergeCell ref="AX11:AY11"/>
    <mergeCell ref="AZ11:BA11"/>
    <mergeCell ref="BB11:BC11"/>
    <mergeCell ref="BD11:BE11"/>
    <mergeCell ref="BF9:BG9"/>
    <mergeCell ref="AT10:AU10"/>
    <mergeCell ref="AV10:AW10"/>
    <mergeCell ref="AX10:AY10"/>
    <mergeCell ref="AZ10:BA10"/>
    <mergeCell ref="BB10:BC10"/>
    <mergeCell ref="BD10:BE10"/>
    <mergeCell ref="BF10:BG10"/>
    <mergeCell ref="AZ8:BA8"/>
    <mergeCell ref="BB8:BC8"/>
    <mergeCell ref="BD8:BE8"/>
    <mergeCell ref="BF8:BG8"/>
    <mergeCell ref="AT9:AU9"/>
    <mergeCell ref="AV9:AW9"/>
    <mergeCell ref="AX9:AY9"/>
    <mergeCell ref="AZ9:BA9"/>
    <mergeCell ref="BB9:BC9"/>
    <mergeCell ref="BD9:BE9"/>
    <mergeCell ref="AQ280:AR280"/>
    <mergeCell ref="AE281:AL281"/>
    <mergeCell ref="AM281:AN281"/>
    <mergeCell ref="AO281:AP281"/>
    <mergeCell ref="AQ281:AR281"/>
    <mergeCell ref="AT6:BG6"/>
    <mergeCell ref="AT7:BG7"/>
    <mergeCell ref="AT8:AU8"/>
    <mergeCell ref="AV8:AW8"/>
    <mergeCell ref="AX8:AY8"/>
    <mergeCell ref="AE280:AF280"/>
    <mergeCell ref="AG280:AH280"/>
    <mergeCell ref="AI280:AJ280"/>
    <mergeCell ref="AK280:AL280"/>
    <mergeCell ref="AM280:AN280"/>
    <mergeCell ref="AO280:AP280"/>
    <mergeCell ref="AQ278:AR278"/>
    <mergeCell ref="AE279:AF279"/>
    <mergeCell ref="AG279:AH279"/>
    <mergeCell ref="AI279:AJ279"/>
    <mergeCell ref="AK279:AL279"/>
    <mergeCell ref="AM279:AN279"/>
    <mergeCell ref="AO279:AP279"/>
    <mergeCell ref="AQ279:AR279"/>
    <mergeCell ref="AE278:AF278"/>
    <mergeCell ref="AG278:AH278"/>
    <mergeCell ref="AI278:AJ278"/>
    <mergeCell ref="AK278:AL278"/>
    <mergeCell ref="AM278:AN278"/>
    <mergeCell ref="AO278:AP278"/>
    <mergeCell ref="AQ276:AR276"/>
    <mergeCell ref="AE277:AF277"/>
    <mergeCell ref="AG277:AH277"/>
    <mergeCell ref="AI277:AJ277"/>
    <mergeCell ref="AK277:AL277"/>
    <mergeCell ref="AM277:AN277"/>
    <mergeCell ref="AO277:AP277"/>
    <mergeCell ref="AQ277:AR277"/>
    <mergeCell ref="AE276:AF276"/>
    <mergeCell ref="AG276:AH276"/>
    <mergeCell ref="AI276:AJ276"/>
    <mergeCell ref="AK276:AL276"/>
    <mergeCell ref="AM276:AN276"/>
    <mergeCell ref="AO276:AP276"/>
    <mergeCell ref="AQ274:AR274"/>
    <mergeCell ref="AE275:AF275"/>
    <mergeCell ref="AG275:AH275"/>
    <mergeCell ref="AI275:AJ275"/>
    <mergeCell ref="AK275:AL275"/>
    <mergeCell ref="AM275:AN275"/>
    <mergeCell ref="AO275:AP275"/>
    <mergeCell ref="AQ275:AR275"/>
    <mergeCell ref="AE274:AF274"/>
    <mergeCell ref="AG274:AH274"/>
    <mergeCell ref="AI274:AJ274"/>
    <mergeCell ref="AK274:AL274"/>
    <mergeCell ref="AM274:AN274"/>
    <mergeCell ref="AO274:AP274"/>
    <mergeCell ref="AQ272:AR272"/>
    <mergeCell ref="AE273:AF273"/>
    <mergeCell ref="AG273:AH273"/>
    <mergeCell ref="AI273:AJ273"/>
    <mergeCell ref="AK273:AL273"/>
    <mergeCell ref="AM273:AN273"/>
    <mergeCell ref="AO273:AP273"/>
    <mergeCell ref="AQ273:AR273"/>
    <mergeCell ref="AE272:AF272"/>
    <mergeCell ref="AG272:AH272"/>
    <mergeCell ref="AI272:AJ272"/>
    <mergeCell ref="AK272:AL272"/>
    <mergeCell ref="AM272:AN272"/>
    <mergeCell ref="AO272:AP272"/>
    <mergeCell ref="AQ270:AR270"/>
    <mergeCell ref="AE271:AF271"/>
    <mergeCell ref="AG271:AH271"/>
    <mergeCell ref="AI271:AJ271"/>
    <mergeCell ref="AK271:AL271"/>
    <mergeCell ref="AM271:AN271"/>
    <mergeCell ref="AO271:AP271"/>
    <mergeCell ref="AQ271:AR271"/>
    <mergeCell ref="AE270:AF270"/>
    <mergeCell ref="AG270:AH270"/>
    <mergeCell ref="AI270:AJ270"/>
    <mergeCell ref="AK270:AL270"/>
    <mergeCell ref="AM270:AN270"/>
    <mergeCell ref="AO270:AP270"/>
    <mergeCell ref="AQ268:AR268"/>
    <mergeCell ref="AE269:AF269"/>
    <mergeCell ref="AG269:AH269"/>
    <mergeCell ref="AI269:AJ269"/>
    <mergeCell ref="AK269:AL269"/>
    <mergeCell ref="AM269:AN269"/>
    <mergeCell ref="AO269:AP269"/>
    <mergeCell ref="AQ269:AR269"/>
    <mergeCell ref="AE268:AF268"/>
    <mergeCell ref="AG268:AH268"/>
    <mergeCell ref="AI268:AJ268"/>
    <mergeCell ref="AK268:AL268"/>
    <mergeCell ref="AM268:AN268"/>
    <mergeCell ref="AO268:AP268"/>
    <mergeCell ref="AQ266:AR266"/>
    <mergeCell ref="AE267:AF267"/>
    <mergeCell ref="AG267:AH267"/>
    <mergeCell ref="AI267:AJ267"/>
    <mergeCell ref="AK267:AL267"/>
    <mergeCell ref="AM267:AN267"/>
    <mergeCell ref="AO267:AP267"/>
    <mergeCell ref="AQ267:AR267"/>
    <mergeCell ref="AE266:AF266"/>
    <mergeCell ref="AG266:AH266"/>
    <mergeCell ref="AI266:AJ266"/>
    <mergeCell ref="AK266:AL266"/>
    <mergeCell ref="AM266:AN266"/>
    <mergeCell ref="AO266:AP266"/>
    <mergeCell ref="AQ264:AR264"/>
    <mergeCell ref="AE265:AF265"/>
    <mergeCell ref="AG265:AH265"/>
    <mergeCell ref="AI265:AJ265"/>
    <mergeCell ref="AK265:AL265"/>
    <mergeCell ref="AM265:AN265"/>
    <mergeCell ref="AO265:AP265"/>
    <mergeCell ref="AQ265:AR265"/>
    <mergeCell ref="AE264:AF264"/>
    <mergeCell ref="AG264:AH264"/>
    <mergeCell ref="AI264:AJ264"/>
    <mergeCell ref="AK264:AL264"/>
    <mergeCell ref="AM264:AN264"/>
    <mergeCell ref="AO264:AP264"/>
    <mergeCell ref="AQ262:AR262"/>
    <mergeCell ref="AE263:AF263"/>
    <mergeCell ref="AG263:AH263"/>
    <mergeCell ref="AI263:AJ263"/>
    <mergeCell ref="AK263:AL263"/>
    <mergeCell ref="AM263:AN263"/>
    <mergeCell ref="AO263:AP263"/>
    <mergeCell ref="AQ263:AR263"/>
    <mergeCell ref="AE262:AF262"/>
    <mergeCell ref="AG262:AH262"/>
    <mergeCell ref="AI262:AJ262"/>
    <mergeCell ref="AK262:AL262"/>
    <mergeCell ref="AM262:AN262"/>
    <mergeCell ref="AO262:AP262"/>
    <mergeCell ref="AQ260:AR260"/>
    <mergeCell ref="AE261:AF261"/>
    <mergeCell ref="AG261:AH261"/>
    <mergeCell ref="AI261:AJ261"/>
    <mergeCell ref="AK261:AL261"/>
    <mergeCell ref="AM261:AN261"/>
    <mergeCell ref="AO261:AP261"/>
    <mergeCell ref="AQ261:AR261"/>
    <mergeCell ref="AE260:AF260"/>
    <mergeCell ref="AG260:AH260"/>
    <mergeCell ref="AI260:AJ260"/>
    <mergeCell ref="AK260:AL260"/>
    <mergeCell ref="AM260:AN260"/>
    <mergeCell ref="AO260:AP260"/>
    <mergeCell ref="AQ258:AR258"/>
    <mergeCell ref="AE259:AF259"/>
    <mergeCell ref="AG259:AH259"/>
    <mergeCell ref="AI259:AJ259"/>
    <mergeCell ref="AK259:AL259"/>
    <mergeCell ref="AM259:AN259"/>
    <mergeCell ref="AO259:AP259"/>
    <mergeCell ref="AQ259:AR259"/>
    <mergeCell ref="AE258:AF258"/>
    <mergeCell ref="AG258:AH258"/>
    <mergeCell ref="AI258:AJ258"/>
    <mergeCell ref="AK258:AL258"/>
    <mergeCell ref="AM258:AN258"/>
    <mergeCell ref="AO258:AP258"/>
    <mergeCell ref="AQ256:AR256"/>
    <mergeCell ref="AE257:AF257"/>
    <mergeCell ref="AG257:AH257"/>
    <mergeCell ref="AI257:AJ257"/>
    <mergeCell ref="AK257:AL257"/>
    <mergeCell ref="AM257:AN257"/>
    <mergeCell ref="AO257:AP257"/>
    <mergeCell ref="AQ257:AR257"/>
    <mergeCell ref="AE256:AF256"/>
    <mergeCell ref="AG256:AH256"/>
    <mergeCell ref="AI256:AJ256"/>
    <mergeCell ref="AK256:AL256"/>
    <mergeCell ref="AM256:AN256"/>
    <mergeCell ref="AO256:AP256"/>
    <mergeCell ref="AQ254:AR254"/>
    <mergeCell ref="AE255:AF255"/>
    <mergeCell ref="AG255:AH255"/>
    <mergeCell ref="AI255:AJ255"/>
    <mergeCell ref="AK255:AL255"/>
    <mergeCell ref="AM255:AN255"/>
    <mergeCell ref="AO255:AP255"/>
    <mergeCell ref="AQ255:AR255"/>
    <mergeCell ref="AE254:AF254"/>
    <mergeCell ref="AG254:AH254"/>
    <mergeCell ref="AI254:AJ254"/>
    <mergeCell ref="AK254:AL254"/>
    <mergeCell ref="AM254:AN254"/>
    <mergeCell ref="AO254:AP254"/>
    <mergeCell ref="AQ252:AR252"/>
    <mergeCell ref="AE253:AF253"/>
    <mergeCell ref="AG253:AH253"/>
    <mergeCell ref="AI253:AJ253"/>
    <mergeCell ref="AK253:AL253"/>
    <mergeCell ref="AM253:AN253"/>
    <mergeCell ref="AO253:AP253"/>
    <mergeCell ref="AQ253:AR253"/>
    <mergeCell ref="AE252:AF252"/>
    <mergeCell ref="AG252:AH252"/>
    <mergeCell ref="AI252:AJ252"/>
    <mergeCell ref="AK252:AL252"/>
    <mergeCell ref="AM252:AN252"/>
    <mergeCell ref="AO252:AP252"/>
    <mergeCell ref="AQ250:AR250"/>
    <mergeCell ref="AE251:AF251"/>
    <mergeCell ref="AG251:AH251"/>
    <mergeCell ref="AI251:AJ251"/>
    <mergeCell ref="AK251:AL251"/>
    <mergeCell ref="AM251:AN251"/>
    <mergeCell ref="AO251:AP251"/>
    <mergeCell ref="AQ251:AR251"/>
    <mergeCell ref="AE250:AF250"/>
    <mergeCell ref="AG250:AH250"/>
    <mergeCell ref="AI250:AJ250"/>
    <mergeCell ref="AK250:AL250"/>
    <mergeCell ref="AM250:AN250"/>
    <mergeCell ref="AO250:AP250"/>
    <mergeCell ref="AQ248:AR248"/>
    <mergeCell ref="AE249:AF249"/>
    <mergeCell ref="AG249:AH249"/>
    <mergeCell ref="AI249:AJ249"/>
    <mergeCell ref="AK249:AL249"/>
    <mergeCell ref="AM249:AN249"/>
    <mergeCell ref="AO249:AP249"/>
    <mergeCell ref="AQ249:AR249"/>
    <mergeCell ref="AE248:AF248"/>
    <mergeCell ref="AG248:AH248"/>
    <mergeCell ref="AI248:AJ248"/>
    <mergeCell ref="AK248:AL248"/>
    <mergeCell ref="AM248:AN248"/>
    <mergeCell ref="AO248:AP248"/>
    <mergeCell ref="AQ246:AR246"/>
    <mergeCell ref="AE247:AF247"/>
    <mergeCell ref="AG247:AH247"/>
    <mergeCell ref="AI247:AJ247"/>
    <mergeCell ref="AK247:AL247"/>
    <mergeCell ref="AM247:AN247"/>
    <mergeCell ref="AO247:AP247"/>
    <mergeCell ref="AQ247:AR247"/>
    <mergeCell ref="AE246:AF246"/>
    <mergeCell ref="AG246:AH246"/>
    <mergeCell ref="AI246:AJ246"/>
    <mergeCell ref="AK246:AL246"/>
    <mergeCell ref="AM246:AN246"/>
    <mergeCell ref="AO246:AP246"/>
    <mergeCell ref="AQ244:AR244"/>
    <mergeCell ref="AE245:AF245"/>
    <mergeCell ref="AG245:AH245"/>
    <mergeCell ref="AI245:AJ245"/>
    <mergeCell ref="AK245:AL245"/>
    <mergeCell ref="AM245:AN245"/>
    <mergeCell ref="AO245:AP245"/>
    <mergeCell ref="AQ245:AR245"/>
    <mergeCell ref="AE244:AF244"/>
    <mergeCell ref="AG244:AH244"/>
    <mergeCell ref="AI244:AJ244"/>
    <mergeCell ref="AK244:AL244"/>
    <mergeCell ref="AM244:AN244"/>
    <mergeCell ref="AO244:AP244"/>
    <mergeCell ref="AQ242:AR242"/>
    <mergeCell ref="AE243:AF243"/>
    <mergeCell ref="AG243:AH243"/>
    <mergeCell ref="AI243:AJ243"/>
    <mergeCell ref="AK243:AL243"/>
    <mergeCell ref="AM243:AN243"/>
    <mergeCell ref="AO243:AP243"/>
    <mergeCell ref="AQ243:AR243"/>
    <mergeCell ref="AE242:AF242"/>
    <mergeCell ref="AG242:AH242"/>
    <mergeCell ref="AI242:AJ242"/>
    <mergeCell ref="AK242:AL242"/>
    <mergeCell ref="AM242:AN242"/>
    <mergeCell ref="AO242:AP242"/>
    <mergeCell ref="AQ240:AR240"/>
    <mergeCell ref="AE241:AF241"/>
    <mergeCell ref="AG241:AH241"/>
    <mergeCell ref="AI241:AJ241"/>
    <mergeCell ref="AK241:AL241"/>
    <mergeCell ref="AM241:AN241"/>
    <mergeCell ref="AO241:AP241"/>
    <mergeCell ref="AQ241:AR241"/>
    <mergeCell ref="AE240:AF240"/>
    <mergeCell ref="AG240:AH240"/>
    <mergeCell ref="AI240:AJ240"/>
    <mergeCell ref="AK240:AL240"/>
    <mergeCell ref="AM240:AN240"/>
    <mergeCell ref="AO240:AP240"/>
    <mergeCell ref="AQ238:AR238"/>
    <mergeCell ref="AE239:AF239"/>
    <mergeCell ref="AG239:AH239"/>
    <mergeCell ref="AI239:AJ239"/>
    <mergeCell ref="AK239:AL239"/>
    <mergeCell ref="AM239:AN239"/>
    <mergeCell ref="AO239:AP239"/>
    <mergeCell ref="AQ239:AR239"/>
    <mergeCell ref="AE238:AF238"/>
    <mergeCell ref="AG238:AH238"/>
    <mergeCell ref="AI238:AJ238"/>
    <mergeCell ref="AK238:AL238"/>
    <mergeCell ref="AM238:AN238"/>
    <mergeCell ref="AO238:AP238"/>
    <mergeCell ref="AQ236:AR236"/>
    <mergeCell ref="AE237:AF237"/>
    <mergeCell ref="AG237:AH237"/>
    <mergeCell ref="AI237:AJ237"/>
    <mergeCell ref="AK237:AL237"/>
    <mergeCell ref="AM237:AN237"/>
    <mergeCell ref="AO237:AP237"/>
    <mergeCell ref="AQ237:AR237"/>
    <mergeCell ref="AE236:AF236"/>
    <mergeCell ref="AG236:AH236"/>
    <mergeCell ref="AI236:AJ236"/>
    <mergeCell ref="AK236:AL236"/>
    <mergeCell ref="AM236:AN236"/>
    <mergeCell ref="AO236:AP236"/>
    <mergeCell ref="AQ234:AR234"/>
    <mergeCell ref="AE235:AF235"/>
    <mergeCell ref="AG235:AH235"/>
    <mergeCell ref="AI235:AJ235"/>
    <mergeCell ref="AK235:AL235"/>
    <mergeCell ref="AM235:AN235"/>
    <mergeCell ref="AO235:AP235"/>
    <mergeCell ref="AQ235:AR235"/>
    <mergeCell ref="AE234:AF234"/>
    <mergeCell ref="AG234:AH234"/>
    <mergeCell ref="AI234:AJ234"/>
    <mergeCell ref="AK234:AL234"/>
    <mergeCell ref="AM234:AN234"/>
    <mergeCell ref="AO234:AP234"/>
    <mergeCell ref="AQ232:AR232"/>
    <mergeCell ref="AE233:AF233"/>
    <mergeCell ref="AG233:AH233"/>
    <mergeCell ref="AI233:AJ233"/>
    <mergeCell ref="AK233:AL233"/>
    <mergeCell ref="AM233:AN233"/>
    <mergeCell ref="AO233:AP233"/>
    <mergeCell ref="AQ233:AR233"/>
    <mergeCell ref="AE232:AF232"/>
    <mergeCell ref="AG232:AH232"/>
    <mergeCell ref="AI232:AJ232"/>
    <mergeCell ref="AK232:AL232"/>
    <mergeCell ref="AM232:AN232"/>
    <mergeCell ref="AO232:AP232"/>
    <mergeCell ref="AQ230:AR230"/>
    <mergeCell ref="AE231:AF231"/>
    <mergeCell ref="AG231:AH231"/>
    <mergeCell ref="AI231:AJ231"/>
    <mergeCell ref="AK231:AL231"/>
    <mergeCell ref="AM231:AN231"/>
    <mergeCell ref="AO231:AP231"/>
    <mergeCell ref="AQ231:AR231"/>
    <mergeCell ref="AE230:AF230"/>
    <mergeCell ref="AG230:AH230"/>
    <mergeCell ref="AI230:AJ230"/>
    <mergeCell ref="AK230:AL230"/>
    <mergeCell ref="AM230:AN230"/>
    <mergeCell ref="AO230:AP230"/>
    <mergeCell ref="AQ228:AR228"/>
    <mergeCell ref="AE229:AF229"/>
    <mergeCell ref="AG229:AH229"/>
    <mergeCell ref="AI229:AJ229"/>
    <mergeCell ref="AK229:AL229"/>
    <mergeCell ref="AM229:AN229"/>
    <mergeCell ref="AO229:AP229"/>
    <mergeCell ref="AQ229:AR229"/>
    <mergeCell ref="AE228:AF228"/>
    <mergeCell ref="AG228:AH228"/>
    <mergeCell ref="AI228:AJ228"/>
    <mergeCell ref="AK228:AL228"/>
    <mergeCell ref="AM228:AN228"/>
    <mergeCell ref="AO228:AP228"/>
    <mergeCell ref="AQ226:AR226"/>
    <mergeCell ref="AE227:AF227"/>
    <mergeCell ref="AG227:AH227"/>
    <mergeCell ref="AI227:AJ227"/>
    <mergeCell ref="AK227:AL227"/>
    <mergeCell ref="AM227:AN227"/>
    <mergeCell ref="AO227:AP227"/>
    <mergeCell ref="AQ227:AR227"/>
    <mergeCell ref="AE226:AF226"/>
    <mergeCell ref="AG226:AH226"/>
    <mergeCell ref="AI226:AJ226"/>
    <mergeCell ref="AK226:AL226"/>
    <mergeCell ref="AM226:AN226"/>
    <mergeCell ref="AO226:AP226"/>
    <mergeCell ref="AQ224:AR224"/>
    <mergeCell ref="AE225:AF225"/>
    <mergeCell ref="AG225:AH225"/>
    <mergeCell ref="AI225:AJ225"/>
    <mergeCell ref="AK225:AL225"/>
    <mergeCell ref="AM225:AN225"/>
    <mergeCell ref="AO225:AP225"/>
    <mergeCell ref="AQ225:AR225"/>
    <mergeCell ref="AE224:AF224"/>
    <mergeCell ref="AG224:AH224"/>
    <mergeCell ref="AI224:AJ224"/>
    <mergeCell ref="AK224:AL224"/>
    <mergeCell ref="AM224:AN224"/>
    <mergeCell ref="AO224:AP224"/>
    <mergeCell ref="AQ222:AR222"/>
    <mergeCell ref="AE223:AF223"/>
    <mergeCell ref="AG223:AH223"/>
    <mergeCell ref="AI223:AJ223"/>
    <mergeCell ref="AK223:AL223"/>
    <mergeCell ref="AM223:AN223"/>
    <mergeCell ref="AO223:AP223"/>
    <mergeCell ref="AQ223:AR223"/>
    <mergeCell ref="AE222:AF222"/>
    <mergeCell ref="AG222:AH222"/>
    <mergeCell ref="AI222:AJ222"/>
    <mergeCell ref="AK222:AL222"/>
    <mergeCell ref="AM222:AN222"/>
    <mergeCell ref="AO222:AP222"/>
    <mergeCell ref="AQ220:AR220"/>
    <mergeCell ref="AE221:AF221"/>
    <mergeCell ref="AG221:AH221"/>
    <mergeCell ref="AI221:AJ221"/>
    <mergeCell ref="AK221:AL221"/>
    <mergeCell ref="AM221:AN221"/>
    <mergeCell ref="AO221:AP221"/>
    <mergeCell ref="AQ221:AR221"/>
    <mergeCell ref="AE220:AF220"/>
    <mergeCell ref="AG220:AH220"/>
    <mergeCell ref="AI220:AJ220"/>
    <mergeCell ref="AK220:AL220"/>
    <mergeCell ref="AM220:AN220"/>
    <mergeCell ref="AO220:AP220"/>
    <mergeCell ref="AQ218:AR218"/>
    <mergeCell ref="AE219:AF219"/>
    <mergeCell ref="AG219:AH219"/>
    <mergeCell ref="AI219:AJ219"/>
    <mergeCell ref="AK219:AL219"/>
    <mergeCell ref="AM219:AN219"/>
    <mergeCell ref="AO219:AP219"/>
    <mergeCell ref="AQ219:AR219"/>
    <mergeCell ref="AE218:AF218"/>
    <mergeCell ref="AG218:AH218"/>
    <mergeCell ref="AI218:AJ218"/>
    <mergeCell ref="AK218:AL218"/>
    <mergeCell ref="AM218:AN218"/>
    <mergeCell ref="AO218:AP218"/>
    <mergeCell ref="AQ216:AR216"/>
    <mergeCell ref="AE217:AF217"/>
    <mergeCell ref="AG217:AH217"/>
    <mergeCell ref="AI217:AJ217"/>
    <mergeCell ref="AK217:AL217"/>
    <mergeCell ref="AM217:AN217"/>
    <mergeCell ref="AO217:AP217"/>
    <mergeCell ref="AQ217:AR217"/>
    <mergeCell ref="AE216:AF216"/>
    <mergeCell ref="AG216:AH216"/>
    <mergeCell ref="AI216:AJ216"/>
    <mergeCell ref="AK216:AL216"/>
    <mergeCell ref="AM216:AN216"/>
    <mergeCell ref="AO216:AP216"/>
    <mergeCell ref="AQ214:AR214"/>
    <mergeCell ref="AE215:AF215"/>
    <mergeCell ref="AG215:AH215"/>
    <mergeCell ref="AI215:AJ215"/>
    <mergeCell ref="AK215:AL215"/>
    <mergeCell ref="AM215:AN215"/>
    <mergeCell ref="AO215:AP215"/>
    <mergeCell ref="AQ215:AR215"/>
    <mergeCell ref="AE214:AF214"/>
    <mergeCell ref="AG214:AH214"/>
    <mergeCell ref="AI214:AJ214"/>
    <mergeCell ref="AK214:AL214"/>
    <mergeCell ref="AM214:AN214"/>
    <mergeCell ref="AO214:AP214"/>
    <mergeCell ref="AQ212:AR212"/>
    <mergeCell ref="AE213:AF213"/>
    <mergeCell ref="AG213:AH213"/>
    <mergeCell ref="AI213:AJ213"/>
    <mergeCell ref="AK213:AL213"/>
    <mergeCell ref="AM213:AN213"/>
    <mergeCell ref="AO213:AP213"/>
    <mergeCell ref="AQ213:AR213"/>
    <mergeCell ref="AE212:AF212"/>
    <mergeCell ref="AG212:AH212"/>
    <mergeCell ref="AI212:AJ212"/>
    <mergeCell ref="AK212:AL212"/>
    <mergeCell ref="AM212:AN212"/>
    <mergeCell ref="AO212:AP212"/>
    <mergeCell ref="AQ210:AR210"/>
    <mergeCell ref="AE211:AF211"/>
    <mergeCell ref="AG211:AH211"/>
    <mergeCell ref="AI211:AJ211"/>
    <mergeCell ref="AK211:AL211"/>
    <mergeCell ref="AM211:AN211"/>
    <mergeCell ref="AO211:AP211"/>
    <mergeCell ref="AQ211:AR211"/>
    <mergeCell ref="AE210:AF210"/>
    <mergeCell ref="AG210:AH210"/>
    <mergeCell ref="AI210:AJ210"/>
    <mergeCell ref="AK210:AL210"/>
    <mergeCell ref="AM210:AN210"/>
    <mergeCell ref="AO210:AP210"/>
    <mergeCell ref="AQ208:AR208"/>
    <mergeCell ref="AE209:AF209"/>
    <mergeCell ref="AG209:AH209"/>
    <mergeCell ref="AI209:AJ209"/>
    <mergeCell ref="AK209:AL209"/>
    <mergeCell ref="AM209:AN209"/>
    <mergeCell ref="AO209:AP209"/>
    <mergeCell ref="AQ209:AR209"/>
    <mergeCell ref="AE208:AF208"/>
    <mergeCell ref="AG208:AH208"/>
    <mergeCell ref="AI208:AJ208"/>
    <mergeCell ref="AK208:AL208"/>
    <mergeCell ref="AM208:AN208"/>
    <mergeCell ref="AO208:AP208"/>
    <mergeCell ref="AQ204:AR204"/>
    <mergeCell ref="AE205:AL205"/>
    <mergeCell ref="AM205:AN205"/>
    <mergeCell ref="AQ205:AR205"/>
    <mergeCell ref="AQ206:AR206"/>
    <mergeCell ref="AE207:AP207"/>
    <mergeCell ref="AQ207:AR207"/>
    <mergeCell ref="AE204:AF204"/>
    <mergeCell ref="AG204:AH204"/>
    <mergeCell ref="AI204:AJ204"/>
    <mergeCell ref="AK204:AL204"/>
    <mergeCell ref="AM204:AN204"/>
    <mergeCell ref="AO204:AP204"/>
    <mergeCell ref="AQ202:AR202"/>
    <mergeCell ref="AE203:AF203"/>
    <mergeCell ref="AG203:AH203"/>
    <mergeCell ref="AI203:AJ203"/>
    <mergeCell ref="AK203:AL203"/>
    <mergeCell ref="AM203:AN203"/>
    <mergeCell ref="AO203:AP203"/>
    <mergeCell ref="AQ203:AR203"/>
    <mergeCell ref="AE202:AF202"/>
    <mergeCell ref="AG202:AH202"/>
    <mergeCell ref="AI202:AJ202"/>
    <mergeCell ref="AK202:AL202"/>
    <mergeCell ref="AM202:AN202"/>
    <mergeCell ref="AO202:AP202"/>
    <mergeCell ref="AQ200:AR200"/>
    <mergeCell ref="AE201:AF201"/>
    <mergeCell ref="AG201:AH201"/>
    <mergeCell ref="AI201:AJ201"/>
    <mergeCell ref="AK201:AL201"/>
    <mergeCell ref="AM201:AN201"/>
    <mergeCell ref="AO201:AP201"/>
    <mergeCell ref="AQ201:AR201"/>
    <mergeCell ref="AE200:AF200"/>
    <mergeCell ref="AG200:AH200"/>
    <mergeCell ref="AI200:AJ200"/>
    <mergeCell ref="AK200:AL200"/>
    <mergeCell ref="AM200:AN200"/>
    <mergeCell ref="AO200:AP200"/>
    <mergeCell ref="AQ198:AR198"/>
    <mergeCell ref="AE199:AF199"/>
    <mergeCell ref="AG199:AH199"/>
    <mergeCell ref="AI199:AJ199"/>
    <mergeCell ref="AK199:AL199"/>
    <mergeCell ref="AM199:AN199"/>
    <mergeCell ref="AO199:AP199"/>
    <mergeCell ref="AQ199:AR199"/>
    <mergeCell ref="AE198:AF198"/>
    <mergeCell ref="AG198:AH198"/>
    <mergeCell ref="AI198:AJ198"/>
    <mergeCell ref="AK198:AL198"/>
    <mergeCell ref="AM198:AN198"/>
    <mergeCell ref="AO198:AP198"/>
    <mergeCell ref="AQ196:AR196"/>
    <mergeCell ref="AE197:AF197"/>
    <mergeCell ref="AG197:AH197"/>
    <mergeCell ref="AI197:AJ197"/>
    <mergeCell ref="AK197:AL197"/>
    <mergeCell ref="AM197:AN197"/>
    <mergeCell ref="AO197:AP197"/>
    <mergeCell ref="AQ197:AR197"/>
    <mergeCell ref="AE196:AF196"/>
    <mergeCell ref="AG196:AH196"/>
    <mergeCell ref="AI196:AJ196"/>
    <mergeCell ref="AK196:AL196"/>
    <mergeCell ref="AM196:AN196"/>
    <mergeCell ref="AO196:AP196"/>
    <mergeCell ref="AQ194:AR194"/>
    <mergeCell ref="AE195:AF195"/>
    <mergeCell ref="AG195:AH195"/>
    <mergeCell ref="AI195:AJ195"/>
    <mergeCell ref="AK195:AL195"/>
    <mergeCell ref="AM195:AN195"/>
    <mergeCell ref="AO195:AP195"/>
    <mergeCell ref="AQ195:AR195"/>
    <mergeCell ref="AE194:AF194"/>
    <mergeCell ref="AG194:AH194"/>
    <mergeCell ref="AI194:AJ194"/>
    <mergeCell ref="AK194:AL194"/>
    <mergeCell ref="AM194:AN194"/>
    <mergeCell ref="AO194:AP194"/>
    <mergeCell ref="AQ192:AR192"/>
    <mergeCell ref="AE193:AF193"/>
    <mergeCell ref="AG193:AH193"/>
    <mergeCell ref="AI193:AJ193"/>
    <mergeCell ref="AK193:AL193"/>
    <mergeCell ref="AM193:AN193"/>
    <mergeCell ref="AO193:AP193"/>
    <mergeCell ref="AQ193:AR193"/>
    <mergeCell ref="AE192:AF192"/>
    <mergeCell ref="AG192:AH192"/>
    <mergeCell ref="AI192:AJ192"/>
    <mergeCell ref="AK192:AL192"/>
    <mergeCell ref="AM192:AN192"/>
    <mergeCell ref="AO192:AP192"/>
    <mergeCell ref="AQ190:AR190"/>
    <mergeCell ref="AE191:AF191"/>
    <mergeCell ref="AG191:AH191"/>
    <mergeCell ref="AI191:AJ191"/>
    <mergeCell ref="AK191:AL191"/>
    <mergeCell ref="AM191:AN191"/>
    <mergeCell ref="AO191:AP191"/>
    <mergeCell ref="AQ191:AR191"/>
    <mergeCell ref="AE190:AF190"/>
    <mergeCell ref="AG190:AH190"/>
    <mergeCell ref="AI190:AJ190"/>
    <mergeCell ref="AK190:AL190"/>
    <mergeCell ref="AM190:AN190"/>
    <mergeCell ref="AO190:AP190"/>
    <mergeCell ref="AQ188:AR188"/>
    <mergeCell ref="AE189:AF189"/>
    <mergeCell ref="AG189:AH189"/>
    <mergeCell ref="AI189:AJ189"/>
    <mergeCell ref="AK189:AL189"/>
    <mergeCell ref="AM189:AN189"/>
    <mergeCell ref="AO189:AP189"/>
    <mergeCell ref="AQ189:AR189"/>
    <mergeCell ref="AE188:AF188"/>
    <mergeCell ref="AG188:AH188"/>
    <mergeCell ref="AI188:AJ188"/>
    <mergeCell ref="AK188:AL188"/>
    <mergeCell ref="AM188:AN188"/>
    <mergeCell ref="AO188:AP188"/>
    <mergeCell ref="AQ186:AR186"/>
    <mergeCell ref="AE187:AF187"/>
    <mergeCell ref="AG187:AH187"/>
    <mergeCell ref="AI187:AJ187"/>
    <mergeCell ref="AK187:AL187"/>
    <mergeCell ref="AM187:AN187"/>
    <mergeCell ref="AO187:AP187"/>
    <mergeCell ref="AQ187:AR187"/>
    <mergeCell ref="AE186:AF186"/>
    <mergeCell ref="AG186:AH186"/>
    <mergeCell ref="AI186:AJ186"/>
    <mergeCell ref="AK186:AL186"/>
    <mergeCell ref="AM186:AN186"/>
    <mergeCell ref="AO186:AP186"/>
    <mergeCell ref="AQ184:AR184"/>
    <mergeCell ref="AE185:AF185"/>
    <mergeCell ref="AG185:AH185"/>
    <mergeCell ref="AI185:AJ185"/>
    <mergeCell ref="AK185:AL185"/>
    <mergeCell ref="AM185:AN185"/>
    <mergeCell ref="AO185:AP185"/>
    <mergeCell ref="AQ185:AR185"/>
    <mergeCell ref="AE184:AF184"/>
    <mergeCell ref="AG184:AH184"/>
    <mergeCell ref="AI184:AJ184"/>
    <mergeCell ref="AK184:AL184"/>
    <mergeCell ref="AM184:AN184"/>
    <mergeCell ref="AO184:AP184"/>
    <mergeCell ref="AQ182:AR182"/>
    <mergeCell ref="AE183:AF183"/>
    <mergeCell ref="AG183:AH183"/>
    <mergeCell ref="AI183:AJ183"/>
    <mergeCell ref="AK183:AL183"/>
    <mergeCell ref="AM183:AN183"/>
    <mergeCell ref="AO183:AP183"/>
    <mergeCell ref="AQ183:AR183"/>
    <mergeCell ref="AE182:AF182"/>
    <mergeCell ref="AG182:AH182"/>
    <mergeCell ref="AI182:AJ182"/>
    <mergeCell ref="AK182:AL182"/>
    <mergeCell ref="AM182:AN182"/>
    <mergeCell ref="AO182:AP182"/>
    <mergeCell ref="AQ180:AR180"/>
    <mergeCell ref="AE181:AF181"/>
    <mergeCell ref="AG181:AH181"/>
    <mergeCell ref="AI181:AJ181"/>
    <mergeCell ref="AK181:AL181"/>
    <mergeCell ref="AM181:AN181"/>
    <mergeCell ref="AO181:AP181"/>
    <mergeCell ref="AQ181:AR181"/>
    <mergeCell ref="AE180:AF180"/>
    <mergeCell ref="AG180:AH180"/>
    <mergeCell ref="AI180:AJ180"/>
    <mergeCell ref="AK180:AL180"/>
    <mergeCell ref="AM180:AN180"/>
    <mergeCell ref="AO180:AP180"/>
    <mergeCell ref="AQ178:AR178"/>
    <mergeCell ref="AE179:AF179"/>
    <mergeCell ref="AG179:AH179"/>
    <mergeCell ref="AI179:AJ179"/>
    <mergeCell ref="AK179:AL179"/>
    <mergeCell ref="AM179:AN179"/>
    <mergeCell ref="AO179:AP179"/>
    <mergeCell ref="AQ179:AR179"/>
    <mergeCell ref="AE178:AF178"/>
    <mergeCell ref="AG178:AH178"/>
    <mergeCell ref="AI178:AJ178"/>
    <mergeCell ref="AK178:AL178"/>
    <mergeCell ref="AM178:AN178"/>
    <mergeCell ref="AO178:AP178"/>
    <mergeCell ref="AQ176:AR176"/>
    <mergeCell ref="AE177:AF177"/>
    <mergeCell ref="AG177:AH177"/>
    <mergeCell ref="AI177:AJ177"/>
    <mergeCell ref="AK177:AL177"/>
    <mergeCell ref="AM177:AN177"/>
    <mergeCell ref="AO177:AP177"/>
    <mergeCell ref="AQ177:AR177"/>
    <mergeCell ref="AE176:AF176"/>
    <mergeCell ref="AG176:AH176"/>
    <mergeCell ref="AI176:AJ176"/>
    <mergeCell ref="AK176:AL176"/>
    <mergeCell ref="AM176:AN176"/>
    <mergeCell ref="AO176:AP176"/>
    <mergeCell ref="AQ174:AR174"/>
    <mergeCell ref="AE175:AF175"/>
    <mergeCell ref="AG175:AH175"/>
    <mergeCell ref="AI175:AJ175"/>
    <mergeCell ref="AK175:AL175"/>
    <mergeCell ref="AM175:AN175"/>
    <mergeCell ref="AO175:AP175"/>
    <mergeCell ref="AQ175:AR175"/>
    <mergeCell ref="AE174:AF174"/>
    <mergeCell ref="AG174:AH174"/>
    <mergeCell ref="AI174:AJ174"/>
    <mergeCell ref="AK174:AL174"/>
    <mergeCell ref="AM174:AN174"/>
    <mergeCell ref="AO174:AP174"/>
    <mergeCell ref="AQ172:AR172"/>
    <mergeCell ref="AE173:AF173"/>
    <mergeCell ref="AG173:AH173"/>
    <mergeCell ref="AI173:AJ173"/>
    <mergeCell ref="AK173:AL173"/>
    <mergeCell ref="AM173:AN173"/>
    <mergeCell ref="AO173:AP173"/>
    <mergeCell ref="AQ173:AR173"/>
    <mergeCell ref="AE172:AF172"/>
    <mergeCell ref="AG172:AH172"/>
    <mergeCell ref="AI172:AJ172"/>
    <mergeCell ref="AK172:AL172"/>
    <mergeCell ref="AM172:AN172"/>
    <mergeCell ref="AO172:AP172"/>
    <mergeCell ref="AQ170:AR170"/>
    <mergeCell ref="AE171:AF171"/>
    <mergeCell ref="AG171:AH171"/>
    <mergeCell ref="AI171:AJ171"/>
    <mergeCell ref="AK171:AL171"/>
    <mergeCell ref="AM171:AN171"/>
    <mergeCell ref="AO171:AP171"/>
    <mergeCell ref="AQ171:AR171"/>
    <mergeCell ref="AE170:AF170"/>
    <mergeCell ref="AG170:AH170"/>
    <mergeCell ref="AI170:AJ170"/>
    <mergeCell ref="AK170:AL170"/>
    <mergeCell ref="AM170:AN170"/>
    <mergeCell ref="AO170:AP170"/>
    <mergeCell ref="AQ168:AR168"/>
    <mergeCell ref="AE169:AF169"/>
    <mergeCell ref="AG169:AH169"/>
    <mergeCell ref="AI169:AJ169"/>
    <mergeCell ref="AK169:AL169"/>
    <mergeCell ref="AM169:AN169"/>
    <mergeCell ref="AO169:AP169"/>
    <mergeCell ref="AQ169:AR169"/>
    <mergeCell ref="AE168:AF168"/>
    <mergeCell ref="AG168:AH168"/>
    <mergeCell ref="AI168:AJ168"/>
    <mergeCell ref="AK168:AL168"/>
    <mergeCell ref="AM168:AN168"/>
    <mergeCell ref="AO168:AP168"/>
    <mergeCell ref="AQ166:AR166"/>
    <mergeCell ref="AE167:AF167"/>
    <mergeCell ref="AG167:AH167"/>
    <mergeCell ref="AI167:AJ167"/>
    <mergeCell ref="AK167:AL167"/>
    <mergeCell ref="AM167:AN167"/>
    <mergeCell ref="AO167:AP167"/>
    <mergeCell ref="AQ167:AR167"/>
    <mergeCell ref="AE166:AF166"/>
    <mergeCell ref="AG166:AH166"/>
    <mergeCell ref="AI166:AJ166"/>
    <mergeCell ref="AK166:AL166"/>
    <mergeCell ref="AM166:AN166"/>
    <mergeCell ref="AO166:AP166"/>
    <mergeCell ref="AQ164:AR164"/>
    <mergeCell ref="AE165:AF165"/>
    <mergeCell ref="AG165:AH165"/>
    <mergeCell ref="AI165:AJ165"/>
    <mergeCell ref="AK165:AL165"/>
    <mergeCell ref="AM165:AN165"/>
    <mergeCell ref="AO165:AP165"/>
    <mergeCell ref="AQ165:AR165"/>
    <mergeCell ref="AE164:AF164"/>
    <mergeCell ref="AG164:AH164"/>
    <mergeCell ref="AI164:AJ164"/>
    <mergeCell ref="AK164:AL164"/>
    <mergeCell ref="AM164:AN164"/>
    <mergeCell ref="AO164:AP164"/>
    <mergeCell ref="AQ162:AR162"/>
    <mergeCell ref="AE163:AF163"/>
    <mergeCell ref="AG163:AH163"/>
    <mergeCell ref="AI163:AJ163"/>
    <mergeCell ref="AK163:AL163"/>
    <mergeCell ref="AM163:AN163"/>
    <mergeCell ref="AO163:AP163"/>
    <mergeCell ref="AQ163:AR163"/>
    <mergeCell ref="AE162:AF162"/>
    <mergeCell ref="AG162:AH162"/>
    <mergeCell ref="AI162:AJ162"/>
    <mergeCell ref="AK162:AL162"/>
    <mergeCell ref="AM162:AN162"/>
    <mergeCell ref="AO162:AP162"/>
    <mergeCell ref="AQ160:AR160"/>
    <mergeCell ref="AE161:AF161"/>
    <mergeCell ref="AG161:AH161"/>
    <mergeCell ref="AI161:AJ161"/>
    <mergeCell ref="AK161:AL161"/>
    <mergeCell ref="AM161:AN161"/>
    <mergeCell ref="AO161:AP161"/>
    <mergeCell ref="AQ161:AR161"/>
    <mergeCell ref="AE160:AF160"/>
    <mergeCell ref="AG160:AH160"/>
    <mergeCell ref="AI160:AJ160"/>
    <mergeCell ref="AK160:AL160"/>
    <mergeCell ref="AM160:AN160"/>
    <mergeCell ref="AO160:AP160"/>
    <mergeCell ref="AQ158:AR158"/>
    <mergeCell ref="AE159:AF159"/>
    <mergeCell ref="AG159:AH159"/>
    <mergeCell ref="AI159:AJ159"/>
    <mergeCell ref="AK159:AL159"/>
    <mergeCell ref="AM159:AN159"/>
    <mergeCell ref="AO159:AP159"/>
    <mergeCell ref="AQ159:AR159"/>
    <mergeCell ref="AE158:AF158"/>
    <mergeCell ref="AG158:AH158"/>
    <mergeCell ref="AI158:AJ158"/>
    <mergeCell ref="AK158:AL158"/>
    <mergeCell ref="AM158:AN158"/>
    <mergeCell ref="AO158:AP158"/>
    <mergeCell ref="AQ156:AR156"/>
    <mergeCell ref="AE157:AF157"/>
    <mergeCell ref="AG157:AH157"/>
    <mergeCell ref="AI157:AJ157"/>
    <mergeCell ref="AK157:AL157"/>
    <mergeCell ref="AM157:AN157"/>
    <mergeCell ref="AO157:AP157"/>
    <mergeCell ref="AQ157:AR157"/>
    <mergeCell ref="AE156:AF156"/>
    <mergeCell ref="AG156:AH156"/>
    <mergeCell ref="AI156:AJ156"/>
    <mergeCell ref="AK156:AL156"/>
    <mergeCell ref="AM156:AN156"/>
    <mergeCell ref="AO156:AP156"/>
    <mergeCell ref="AQ154:AR154"/>
    <mergeCell ref="AE155:AF155"/>
    <mergeCell ref="AG155:AH155"/>
    <mergeCell ref="AI155:AJ155"/>
    <mergeCell ref="AK155:AL155"/>
    <mergeCell ref="AM155:AN155"/>
    <mergeCell ref="AO155:AP155"/>
    <mergeCell ref="AQ155:AR155"/>
    <mergeCell ref="AE154:AF154"/>
    <mergeCell ref="AG154:AH154"/>
    <mergeCell ref="AI154:AJ154"/>
    <mergeCell ref="AK154:AL154"/>
    <mergeCell ref="AM154:AN154"/>
    <mergeCell ref="AO154:AP154"/>
    <mergeCell ref="AQ152:AR152"/>
    <mergeCell ref="AE153:AF153"/>
    <mergeCell ref="AG153:AH153"/>
    <mergeCell ref="AI153:AJ153"/>
    <mergeCell ref="AK153:AL153"/>
    <mergeCell ref="AM153:AN153"/>
    <mergeCell ref="AO153:AP153"/>
    <mergeCell ref="AQ153:AR153"/>
    <mergeCell ref="AE152:AF152"/>
    <mergeCell ref="AG152:AH152"/>
    <mergeCell ref="AI152:AJ152"/>
    <mergeCell ref="AK152:AL152"/>
    <mergeCell ref="AM152:AN152"/>
    <mergeCell ref="AO152:AP152"/>
    <mergeCell ref="AQ150:AR150"/>
    <mergeCell ref="AE151:AF151"/>
    <mergeCell ref="AG151:AH151"/>
    <mergeCell ref="AI151:AJ151"/>
    <mergeCell ref="AK151:AL151"/>
    <mergeCell ref="AM151:AN151"/>
    <mergeCell ref="AO151:AP151"/>
    <mergeCell ref="AQ151:AR151"/>
    <mergeCell ref="AE150:AF150"/>
    <mergeCell ref="AG150:AH150"/>
    <mergeCell ref="AI150:AJ150"/>
    <mergeCell ref="AK150:AL150"/>
    <mergeCell ref="AM150:AN150"/>
    <mergeCell ref="AO150:AP150"/>
    <mergeCell ref="AQ148:AR148"/>
    <mergeCell ref="AE149:AF149"/>
    <mergeCell ref="AG149:AH149"/>
    <mergeCell ref="AI149:AJ149"/>
    <mergeCell ref="AK149:AL149"/>
    <mergeCell ref="AM149:AN149"/>
    <mergeCell ref="AO149:AP149"/>
    <mergeCell ref="AQ149:AR149"/>
    <mergeCell ref="AE148:AF148"/>
    <mergeCell ref="AG148:AH148"/>
    <mergeCell ref="AI148:AJ148"/>
    <mergeCell ref="AK148:AL148"/>
    <mergeCell ref="AM148:AN148"/>
    <mergeCell ref="AO148:AP148"/>
    <mergeCell ref="AQ146:AR146"/>
    <mergeCell ref="AE147:AF147"/>
    <mergeCell ref="AG147:AH147"/>
    <mergeCell ref="AI147:AJ147"/>
    <mergeCell ref="AK147:AL147"/>
    <mergeCell ref="AM147:AN147"/>
    <mergeCell ref="AO147:AP147"/>
    <mergeCell ref="AQ147:AR147"/>
    <mergeCell ref="AE146:AF146"/>
    <mergeCell ref="AG146:AH146"/>
    <mergeCell ref="AI146:AJ146"/>
    <mergeCell ref="AK146:AL146"/>
    <mergeCell ref="AM146:AN146"/>
    <mergeCell ref="AO146:AP146"/>
    <mergeCell ref="AQ144:AR144"/>
    <mergeCell ref="AE145:AF145"/>
    <mergeCell ref="AG145:AH145"/>
    <mergeCell ref="AI145:AJ145"/>
    <mergeCell ref="AK145:AL145"/>
    <mergeCell ref="AM145:AN145"/>
    <mergeCell ref="AO145:AP145"/>
    <mergeCell ref="AQ145:AR145"/>
    <mergeCell ref="AE144:AF144"/>
    <mergeCell ref="AG144:AH144"/>
    <mergeCell ref="AI144:AJ144"/>
    <mergeCell ref="AK144:AL144"/>
    <mergeCell ref="AM144:AN144"/>
    <mergeCell ref="AO144:AP144"/>
    <mergeCell ref="AQ140:AR140"/>
    <mergeCell ref="AE141:AL141"/>
    <mergeCell ref="AM141:AN141"/>
    <mergeCell ref="AQ141:AR141"/>
    <mergeCell ref="AQ142:AR142"/>
    <mergeCell ref="AE143:AP143"/>
    <mergeCell ref="AQ143:AR143"/>
    <mergeCell ref="AE140:AF140"/>
    <mergeCell ref="AG140:AH140"/>
    <mergeCell ref="AI140:AJ140"/>
    <mergeCell ref="AK140:AL140"/>
    <mergeCell ref="AM140:AN140"/>
    <mergeCell ref="AO140:AP140"/>
    <mergeCell ref="AQ138:AR138"/>
    <mergeCell ref="AE139:AF139"/>
    <mergeCell ref="AG139:AH139"/>
    <mergeCell ref="AI139:AJ139"/>
    <mergeCell ref="AK139:AL139"/>
    <mergeCell ref="AM139:AN139"/>
    <mergeCell ref="AO139:AP139"/>
    <mergeCell ref="AQ139:AR139"/>
    <mergeCell ref="AE138:AF138"/>
    <mergeCell ref="AG138:AH138"/>
    <mergeCell ref="AI138:AJ138"/>
    <mergeCell ref="AK138:AL138"/>
    <mergeCell ref="AM138:AN138"/>
    <mergeCell ref="AO138:AP138"/>
    <mergeCell ref="AQ136:AR136"/>
    <mergeCell ref="AE137:AF137"/>
    <mergeCell ref="AG137:AH137"/>
    <mergeCell ref="AI137:AJ137"/>
    <mergeCell ref="AK137:AL137"/>
    <mergeCell ref="AM137:AN137"/>
    <mergeCell ref="AO137:AP137"/>
    <mergeCell ref="AQ137:AR137"/>
    <mergeCell ref="AE136:AF136"/>
    <mergeCell ref="AG136:AH136"/>
    <mergeCell ref="AI136:AJ136"/>
    <mergeCell ref="AK136:AL136"/>
    <mergeCell ref="AM136:AN136"/>
    <mergeCell ref="AO136:AP136"/>
    <mergeCell ref="AQ134:AR134"/>
    <mergeCell ref="AE135:AF135"/>
    <mergeCell ref="AG135:AH135"/>
    <mergeCell ref="AI135:AJ135"/>
    <mergeCell ref="AK135:AL135"/>
    <mergeCell ref="AM135:AN135"/>
    <mergeCell ref="AO135:AP135"/>
    <mergeCell ref="AQ135:AR135"/>
    <mergeCell ref="AE134:AF134"/>
    <mergeCell ref="AG134:AH134"/>
    <mergeCell ref="AI134:AJ134"/>
    <mergeCell ref="AK134:AL134"/>
    <mergeCell ref="AM134:AN134"/>
    <mergeCell ref="AO134:AP134"/>
    <mergeCell ref="AQ132:AR132"/>
    <mergeCell ref="AE133:AF133"/>
    <mergeCell ref="AG133:AH133"/>
    <mergeCell ref="AI133:AJ133"/>
    <mergeCell ref="AK133:AL133"/>
    <mergeCell ref="AM133:AN133"/>
    <mergeCell ref="AO133:AP133"/>
    <mergeCell ref="AQ133:AR133"/>
    <mergeCell ref="AE132:AF132"/>
    <mergeCell ref="AG132:AH132"/>
    <mergeCell ref="AI132:AJ132"/>
    <mergeCell ref="AK132:AL132"/>
    <mergeCell ref="AM132:AN132"/>
    <mergeCell ref="AO132:AP132"/>
    <mergeCell ref="AQ130:AR130"/>
    <mergeCell ref="AE131:AF131"/>
    <mergeCell ref="AG131:AH131"/>
    <mergeCell ref="AI131:AJ131"/>
    <mergeCell ref="AK131:AL131"/>
    <mergeCell ref="AM131:AN131"/>
    <mergeCell ref="AO131:AP131"/>
    <mergeCell ref="AQ131:AR131"/>
    <mergeCell ref="AE130:AF130"/>
    <mergeCell ref="AG130:AH130"/>
    <mergeCell ref="AI130:AJ130"/>
    <mergeCell ref="AK130:AL130"/>
    <mergeCell ref="AM130:AN130"/>
    <mergeCell ref="AO130:AP130"/>
    <mergeCell ref="AQ128:AR128"/>
    <mergeCell ref="AE129:AF129"/>
    <mergeCell ref="AG129:AH129"/>
    <mergeCell ref="AI129:AJ129"/>
    <mergeCell ref="AK129:AL129"/>
    <mergeCell ref="AM129:AN129"/>
    <mergeCell ref="AO129:AP129"/>
    <mergeCell ref="AQ129:AR129"/>
    <mergeCell ref="AE128:AF128"/>
    <mergeCell ref="AG128:AH128"/>
    <mergeCell ref="AI128:AJ128"/>
    <mergeCell ref="AK128:AL128"/>
    <mergeCell ref="AM128:AN128"/>
    <mergeCell ref="AO128:AP128"/>
    <mergeCell ref="AQ126:AR126"/>
    <mergeCell ref="AE127:AF127"/>
    <mergeCell ref="AG127:AH127"/>
    <mergeCell ref="AI127:AJ127"/>
    <mergeCell ref="AK127:AL127"/>
    <mergeCell ref="AM127:AN127"/>
    <mergeCell ref="AO127:AP127"/>
    <mergeCell ref="AQ127:AR127"/>
    <mergeCell ref="AE126:AF126"/>
    <mergeCell ref="AG126:AH126"/>
    <mergeCell ref="AI126:AJ126"/>
    <mergeCell ref="AK126:AL126"/>
    <mergeCell ref="AM126:AN126"/>
    <mergeCell ref="AO126:AP126"/>
    <mergeCell ref="AQ124:AR124"/>
    <mergeCell ref="AE125:AF125"/>
    <mergeCell ref="AG125:AH125"/>
    <mergeCell ref="AI125:AJ125"/>
    <mergeCell ref="AK125:AL125"/>
    <mergeCell ref="AM125:AN125"/>
    <mergeCell ref="AO125:AP125"/>
    <mergeCell ref="AQ125:AR125"/>
    <mergeCell ref="AE124:AF124"/>
    <mergeCell ref="AG124:AH124"/>
    <mergeCell ref="AI124:AJ124"/>
    <mergeCell ref="AK124:AL124"/>
    <mergeCell ref="AM124:AN124"/>
    <mergeCell ref="AO124:AP124"/>
    <mergeCell ref="AQ122:AR122"/>
    <mergeCell ref="AE123:AF123"/>
    <mergeCell ref="AG123:AH123"/>
    <mergeCell ref="AI123:AJ123"/>
    <mergeCell ref="AK123:AL123"/>
    <mergeCell ref="AM123:AN123"/>
    <mergeCell ref="AO123:AP123"/>
    <mergeCell ref="AQ123:AR123"/>
    <mergeCell ref="AE122:AF122"/>
    <mergeCell ref="AG122:AH122"/>
    <mergeCell ref="AI122:AJ122"/>
    <mergeCell ref="AK122:AL122"/>
    <mergeCell ref="AM122:AN122"/>
    <mergeCell ref="AO122:AP122"/>
    <mergeCell ref="AQ120:AR120"/>
    <mergeCell ref="AE121:AF121"/>
    <mergeCell ref="AG121:AH121"/>
    <mergeCell ref="AI121:AJ121"/>
    <mergeCell ref="AK121:AL121"/>
    <mergeCell ref="AM121:AN121"/>
    <mergeCell ref="AO121:AP121"/>
    <mergeCell ref="AQ121:AR121"/>
    <mergeCell ref="AE120:AF120"/>
    <mergeCell ref="AG120:AH120"/>
    <mergeCell ref="AI120:AJ120"/>
    <mergeCell ref="AK120:AL120"/>
    <mergeCell ref="AM120:AN120"/>
    <mergeCell ref="AO120:AP120"/>
    <mergeCell ref="AQ118:AR118"/>
    <mergeCell ref="AE119:AF119"/>
    <mergeCell ref="AG119:AH119"/>
    <mergeCell ref="AI119:AJ119"/>
    <mergeCell ref="AK119:AL119"/>
    <mergeCell ref="AM119:AN119"/>
    <mergeCell ref="AO119:AP119"/>
    <mergeCell ref="AQ119:AR119"/>
    <mergeCell ref="AE118:AF118"/>
    <mergeCell ref="AG118:AH118"/>
    <mergeCell ref="AI118:AJ118"/>
    <mergeCell ref="AK118:AL118"/>
    <mergeCell ref="AM118:AN118"/>
    <mergeCell ref="AO118:AP118"/>
    <mergeCell ref="AQ116:AR116"/>
    <mergeCell ref="AE117:AF117"/>
    <mergeCell ref="AG117:AH117"/>
    <mergeCell ref="AI117:AJ117"/>
    <mergeCell ref="AK117:AL117"/>
    <mergeCell ref="AM117:AN117"/>
    <mergeCell ref="AO117:AP117"/>
    <mergeCell ref="AQ117:AR117"/>
    <mergeCell ref="AE116:AF116"/>
    <mergeCell ref="AG116:AH116"/>
    <mergeCell ref="AI116:AJ116"/>
    <mergeCell ref="AK116:AL116"/>
    <mergeCell ref="AM116:AN116"/>
    <mergeCell ref="AO116:AP116"/>
    <mergeCell ref="AQ114:AR114"/>
    <mergeCell ref="AE115:AF115"/>
    <mergeCell ref="AG115:AH115"/>
    <mergeCell ref="AI115:AJ115"/>
    <mergeCell ref="AK115:AL115"/>
    <mergeCell ref="AM115:AN115"/>
    <mergeCell ref="AO115:AP115"/>
    <mergeCell ref="AQ115:AR115"/>
    <mergeCell ref="AE114:AF114"/>
    <mergeCell ref="AG114:AH114"/>
    <mergeCell ref="AI114:AJ114"/>
    <mergeCell ref="AK114:AL114"/>
    <mergeCell ref="AM114:AN114"/>
    <mergeCell ref="AO114:AP114"/>
    <mergeCell ref="AQ112:AR112"/>
    <mergeCell ref="AE113:AF113"/>
    <mergeCell ref="AG113:AH113"/>
    <mergeCell ref="AI113:AJ113"/>
    <mergeCell ref="AK113:AL113"/>
    <mergeCell ref="AM113:AN113"/>
    <mergeCell ref="AO113:AP113"/>
    <mergeCell ref="AQ113:AR113"/>
    <mergeCell ref="AE112:AF112"/>
    <mergeCell ref="AG112:AH112"/>
    <mergeCell ref="AI112:AJ112"/>
    <mergeCell ref="AK112:AL112"/>
    <mergeCell ref="AM112:AN112"/>
    <mergeCell ref="AO112:AP112"/>
    <mergeCell ref="AQ110:AR110"/>
    <mergeCell ref="AE111:AF111"/>
    <mergeCell ref="AG111:AH111"/>
    <mergeCell ref="AI111:AJ111"/>
    <mergeCell ref="AK111:AL111"/>
    <mergeCell ref="AM111:AN111"/>
    <mergeCell ref="AO111:AP111"/>
    <mergeCell ref="AQ111:AR111"/>
    <mergeCell ref="AE110:AF110"/>
    <mergeCell ref="AG110:AH110"/>
    <mergeCell ref="AI110:AJ110"/>
    <mergeCell ref="AK110:AL110"/>
    <mergeCell ref="AM110:AN110"/>
    <mergeCell ref="AO110:AP110"/>
    <mergeCell ref="AQ108:AR108"/>
    <mergeCell ref="AE109:AF109"/>
    <mergeCell ref="AG109:AH109"/>
    <mergeCell ref="AI109:AJ109"/>
    <mergeCell ref="AK109:AL109"/>
    <mergeCell ref="AM109:AN109"/>
    <mergeCell ref="AO109:AP109"/>
    <mergeCell ref="AQ109:AR109"/>
    <mergeCell ref="AE108:AF108"/>
    <mergeCell ref="AG108:AH108"/>
    <mergeCell ref="AI108:AJ108"/>
    <mergeCell ref="AK108:AL108"/>
    <mergeCell ref="AM108:AN108"/>
    <mergeCell ref="AO108:AP108"/>
    <mergeCell ref="AQ106:AR106"/>
    <mergeCell ref="AE107:AF107"/>
    <mergeCell ref="AG107:AH107"/>
    <mergeCell ref="AI107:AJ107"/>
    <mergeCell ref="AK107:AL107"/>
    <mergeCell ref="AM107:AN107"/>
    <mergeCell ref="AO107:AP107"/>
    <mergeCell ref="AQ107:AR107"/>
    <mergeCell ref="AE106:AF106"/>
    <mergeCell ref="AG106:AH106"/>
    <mergeCell ref="AI106:AJ106"/>
    <mergeCell ref="AK106:AL106"/>
    <mergeCell ref="AM106:AN106"/>
    <mergeCell ref="AO106:AP106"/>
    <mergeCell ref="AQ104:AR104"/>
    <mergeCell ref="AE105:AF105"/>
    <mergeCell ref="AG105:AH105"/>
    <mergeCell ref="AI105:AJ105"/>
    <mergeCell ref="AK105:AL105"/>
    <mergeCell ref="AM105:AN105"/>
    <mergeCell ref="AO105:AP105"/>
    <mergeCell ref="AQ105:AR105"/>
    <mergeCell ref="AE104:AF104"/>
    <mergeCell ref="AG104:AH104"/>
    <mergeCell ref="AI104:AJ104"/>
    <mergeCell ref="AK104:AL104"/>
    <mergeCell ref="AM104:AN104"/>
    <mergeCell ref="AO104:AP104"/>
    <mergeCell ref="AQ102:AR102"/>
    <mergeCell ref="AE103:AF103"/>
    <mergeCell ref="AG103:AH103"/>
    <mergeCell ref="AI103:AJ103"/>
    <mergeCell ref="AK103:AL103"/>
    <mergeCell ref="AM103:AN103"/>
    <mergeCell ref="AO103:AP103"/>
    <mergeCell ref="AQ103:AR103"/>
    <mergeCell ref="AE102:AF102"/>
    <mergeCell ref="AG102:AH102"/>
    <mergeCell ref="AI102:AJ102"/>
    <mergeCell ref="AK102:AL102"/>
    <mergeCell ref="AM102:AN102"/>
    <mergeCell ref="AO102:AP102"/>
    <mergeCell ref="AQ100:AR100"/>
    <mergeCell ref="AE101:AF101"/>
    <mergeCell ref="AG101:AH101"/>
    <mergeCell ref="AI101:AJ101"/>
    <mergeCell ref="AK101:AL101"/>
    <mergeCell ref="AM101:AN101"/>
    <mergeCell ref="AO101:AP101"/>
    <mergeCell ref="AQ101:AR101"/>
    <mergeCell ref="AE100:AF100"/>
    <mergeCell ref="AG100:AH100"/>
    <mergeCell ref="AI100:AJ100"/>
    <mergeCell ref="AK100:AL100"/>
    <mergeCell ref="AM100:AN100"/>
    <mergeCell ref="AO100:AP100"/>
    <mergeCell ref="AQ98:AR98"/>
    <mergeCell ref="AE99:AF99"/>
    <mergeCell ref="AG99:AH99"/>
    <mergeCell ref="AI99:AJ99"/>
    <mergeCell ref="AK99:AL99"/>
    <mergeCell ref="AM99:AN99"/>
    <mergeCell ref="AO99:AP99"/>
    <mergeCell ref="AQ99:AR99"/>
    <mergeCell ref="AE98:AF98"/>
    <mergeCell ref="AG98:AH98"/>
    <mergeCell ref="AI98:AJ98"/>
    <mergeCell ref="AK98:AL98"/>
    <mergeCell ref="AM98:AN98"/>
    <mergeCell ref="AO98:AP98"/>
    <mergeCell ref="AQ96:AR96"/>
    <mergeCell ref="AE97:AF97"/>
    <mergeCell ref="AG97:AH97"/>
    <mergeCell ref="AI97:AJ97"/>
    <mergeCell ref="AK97:AL97"/>
    <mergeCell ref="AM97:AN97"/>
    <mergeCell ref="AO97:AP97"/>
    <mergeCell ref="AQ97:AR97"/>
    <mergeCell ref="AE96:AF96"/>
    <mergeCell ref="AG96:AH96"/>
    <mergeCell ref="AI96:AJ96"/>
    <mergeCell ref="AK96:AL96"/>
    <mergeCell ref="AM96:AN96"/>
    <mergeCell ref="AO96:AP96"/>
    <mergeCell ref="AQ94:AR94"/>
    <mergeCell ref="AE95:AF95"/>
    <mergeCell ref="AG95:AH95"/>
    <mergeCell ref="AI95:AJ95"/>
    <mergeCell ref="AK95:AL95"/>
    <mergeCell ref="AM95:AN95"/>
    <mergeCell ref="AO95:AP95"/>
    <mergeCell ref="AQ95:AR95"/>
    <mergeCell ref="AE94:AF94"/>
    <mergeCell ref="AG94:AH94"/>
    <mergeCell ref="AI94:AJ94"/>
    <mergeCell ref="AK94:AL94"/>
    <mergeCell ref="AM94:AN94"/>
    <mergeCell ref="AO94:AP94"/>
    <mergeCell ref="AQ92:AR92"/>
    <mergeCell ref="AE93:AF93"/>
    <mergeCell ref="AG93:AH93"/>
    <mergeCell ref="AI93:AJ93"/>
    <mergeCell ref="AK93:AL93"/>
    <mergeCell ref="AM93:AN93"/>
    <mergeCell ref="AO93:AP93"/>
    <mergeCell ref="AQ93:AR93"/>
    <mergeCell ref="AE92:AF92"/>
    <mergeCell ref="AG92:AH92"/>
    <mergeCell ref="AI92:AJ92"/>
    <mergeCell ref="AK92:AL92"/>
    <mergeCell ref="AM92:AN92"/>
    <mergeCell ref="AO92:AP92"/>
    <mergeCell ref="AQ88:AR88"/>
    <mergeCell ref="AE89:AL89"/>
    <mergeCell ref="AM89:AN89"/>
    <mergeCell ref="AQ89:AR89"/>
    <mergeCell ref="AQ90:AR90"/>
    <mergeCell ref="AE91:AP91"/>
    <mergeCell ref="AQ91:AR91"/>
    <mergeCell ref="AE88:AF88"/>
    <mergeCell ref="AG88:AH88"/>
    <mergeCell ref="AI88:AJ88"/>
    <mergeCell ref="AK88:AL88"/>
    <mergeCell ref="AM88:AN88"/>
    <mergeCell ref="AO88:AP88"/>
    <mergeCell ref="AQ86:AR86"/>
    <mergeCell ref="AE87:AF87"/>
    <mergeCell ref="AG87:AH87"/>
    <mergeCell ref="AI87:AJ87"/>
    <mergeCell ref="AK87:AL87"/>
    <mergeCell ref="AM87:AN87"/>
    <mergeCell ref="AO87:AP87"/>
    <mergeCell ref="AQ87:AR87"/>
    <mergeCell ref="AE86:AF86"/>
    <mergeCell ref="AG86:AH86"/>
    <mergeCell ref="AI86:AJ86"/>
    <mergeCell ref="AK86:AL86"/>
    <mergeCell ref="AM86:AN86"/>
    <mergeCell ref="AO86:AP86"/>
    <mergeCell ref="AQ84:AR84"/>
    <mergeCell ref="AE85:AF85"/>
    <mergeCell ref="AG85:AH85"/>
    <mergeCell ref="AI85:AJ85"/>
    <mergeCell ref="AK85:AL85"/>
    <mergeCell ref="AM85:AN85"/>
    <mergeCell ref="AO85:AP85"/>
    <mergeCell ref="AQ85:AR85"/>
    <mergeCell ref="AE84:AF84"/>
    <mergeCell ref="AG84:AH84"/>
    <mergeCell ref="AI84:AJ84"/>
    <mergeCell ref="AK84:AL84"/>
    <mergeCell ref="AM84:AN84"/>
    <mergeCell ref="AO84:AP84"/>
    <mergeCell ref="AQ82:AR82"/>
    <mergeCell ref="AE83:AF83"/>
    <mergeCell ref="AG83:AH83"/>
    <mergeCell ref="AI83:AJ83"/>
    <mergeCell ref="AK83:AL83"/>
    <mergeCell ref="AM83:AN83"/>
    <mergeCell ref="AO83:AP83"/>
    <mergeCell ref="AQ83:AR83"/>
    <mergeCell ref="AE82:AF82"/>
    <mergeCell ref="AG82:AH82"/>
    <mergeCell ref="AI82:AJ82"/>
    <mergeCell ref="AK82:AL82"/>
    <mergeCell ref="AM82:AN82"/>
    <mergeCell ref="AO82:AP82"/>
    <mergeCell ref="AQ80:AR80"/>
    <mergeCell ref="AE81:AF81"/>
    <mergeCell ref="AG81:AH81"/>
    <mergeCell ref="AI81:AJ81"/>
    <mergeCell ref="AK81:AL81"/>
    <mergeCell ref="AM81:AN81"/>
    <mergeCell ref="AO81:AP81"/>
    <mergeCell ref="AQ81:AR81"/>
    <mergeCell ref="AE80:AF80"/>
    <mergeCell ref="AG80:AH80"/>
    <mergeCell ref="AI80:AJ80"/>
    <mergeCell ref="AK80:AL80"/>
    <mergeCell ref="AM80:AN80"/>
    <mergeCell ref="AO80:AP80"/>
    <mergeCell ref="AQ78:AR78"/>
    <mergeCell ref="AE79:AF79"/>
    <mergeCell ref="AG79:AH79"/>
    <mergeCell ref="AI79:AJ79"/>
    <mergeCell ref="AK79:AL79"/>
    <mergeCell ref="AM79:AN79"/>
    <mergeCell ref="AO79:AP79"/>
    <mergeCell ref="AQ79:AR79"/>
    <mergeCell ref="AE78:AF78"/>
    <mergeCell ref="AG78:AH78"/>
    <mergeCell ref="AI78:AJ78"/>
    <mergeCell ref="AK78:AL78"/>
    <mergeCell ref="AM78:AN78"/>
    <mergeCell ref="AO78:AP78"/>
    <mergeCell ref="AQ76:AR76"/>
    <mergeCell ref="AE77:AF77"/>
    <mergeCell ref="AG77:AH77"/>
    <mergeCell ref="AI77:AJ77"/>
    <mergeCell ref="AK77:AL77"/>
    <mergeCell ref="AM77:AN77"/>
    <mergeCell ref="AO77:AP77"/>
    <mergeCell ref="AQ77:AR77"/>
    <mergeCell ref="AE76:AF76"/>
    <mergeCell ref="AG76:AH76"/>
    <mergeCell ref="AI76:AJ76"/>
    <mergeCell ref="AK76:AL76"/>
    <mergeCell ref="AM76:AN76"/>
    <mergeCell ref="AO76:AP76"/>
    <mergeCell ref="AQ74:AR74"/>
    <mergeCell ref="AE75:AF75"/>
    <mergeCell ref="AG75:AH75"/>
    <mergeCell ref="AI75:AJ75"/>
    <mergeCell ref="AK75:AL75"/>
    <mergeCell ref="AM75:AN75"/>
    <mergeCell ref="AO75:AP75"/>
    <mergeCell ref="AQ75:AR75"/>
    <mergeCell ref="AE74:AF74"/>
    <mergeCell ref="AG74:AH74"/>
    <mergeCell ref="AI74:AJ74"/>
    <mergeCell ref="AK74:AL74"/>
    <mergeCell ref="AM74:AN74"/>
    <mergeCell ref="AO74:AP74"/>
    <mergeCell ref="AQ72:AR72"/>
    <mergeCell ref="AE73:AF73"/>
    <mergeCell ref="AG73:AH73"/>
    <mergeCell ref="AI73:AJ73"/>
    <mergeCell ref="AK73:AL73"/>
    <mergeCell ref="AM73:AN73"/>
    <mergeCell ref="AO73:AP73"/>
    <mergeCell ref="AQ73:AR73"/>
    <mergeCell ref="AE72:AF72"/>
    <mergeCell ref="AG72:AH72"/>
    <mergeCell ref="AI72:AJ72"/>
    <mergeCell ref="AK72:AL72"/>
    <mergeCell ref="AM72:AN72"/>
    <mergeCell ref="AO72:AP72"/>
    <mergeCell ref="AQ70:AR70"/>
    <mergeCell ref="AE71:AF71"/>
    <mergeCell ref="AG71:AH71"/>
    <mergeCell ref="AI71:AJ71"/>
    <mergeCell ref="AK71:AL71"/>
    <mergeCell ref="AM71:AN71"/>
    <mergeCell ref="AO71:AP71"/>
    <mergeCell ref="AQ71:AR71"/>
    <mergeCell ref="AE70:AF70"/>
    <mergeCell ref="AG70:AH70"/>
    <mergeCell ref="AI70:AJ70"/>
    <mergeCell ref="AK70:AL70"/>
    <mergeCell ref="AM70:AN70"/>
    <mergeCell ref="AO70:AP70"/>
    <mergeCell ref="AQ68:AR68"/>
    <mergeCell ref="AE69:AF69"/>
    <mergeCell ref="AG69:AH69"/>
    <mergeCell ref="AI69:AJ69"/>
    <mergeCell ref="AK69:AL69"/>
    <mergeCell ref="AM69:AN69"/>
    <mergeCell ref="AO69:AP69"/>
    <mergeCell ref="AQ69:AR69"/>
    <mergeCell ref="AE68:AF68"/>
    <mergeCell ref="AG68:AH68"/>
    <mergeCell ref="AI68:AJ68"/>
    <mergeCell ref="AK68:AL68"/>
    <mergeCell ref="AM68:AN68"/>
    <mergeCell ref="AO68:AP68"/>
    <mergeCell ref="AQ66:AR66"/>
    <mergeCell ref="AE67:AF67"/>
    <mergeCell ref="AG67:AH67"/>
    <mergeCell ref="AI67:AJ67"/>
    <mergeCell ref="AK67:AL67"/>
    <mergeCell ref="AM67:AN67"/>
    <mergeCell ref="AO67:AP67"/>
    <mergeCell ref="AQ67:AR67"/>
    <mergeCell ref="AE66:AF66"/>
    <mergeCell ref="AG66:AH66"/>
    <mergeCell ref="AI66:AJ66"/>
    <mergeCell ref="AK66:AL66"/>
    <mergeCell ref="AM66:AN66"/>
    <mergeCell ref="AO66:AP66"/>
    <mergeCell ref="AQ64:AR64"/>
    <mergeCell ref="AE65:AF65"/>
    <mergeCell ref="AG65:AH65"/>
    <mergeCell ref="AI65:AJ65"/>
    <mergeCell ref="AK65:AL65"/>
    <mergeCell ref="AM65:AN65"/>
    <mergeCell ref="AO65:AP65"/>
    <mergeCell ref="AQ65:AR65"/>
    <mergeCell ref="AE64:AF64"/>
    <mergeCell ref="AG64:AH64"/>
    <mergeCell ref="AI64:AJ64"/>
    <mergeCell ref="AK64:AL64"/>
    <mergeCell ref="AM64:AN64"/>
    <mergeCell ref="AO64:AP64"/>
    <mergeCell ref="AQ62:AR62"/>
    <mergeCell ref="AE63:AF63"/>
    <mergeCell ref="AG63:AH63"/>
    <mergeCell ref="AI63:AJ63"/>
    <mergeCell ref="AK63:AL63"/>
    <mergeCell ref="AM63:AN63"/>
    <mergeCell ref="AO63:AP63"/>
    <mergeCell ref="AQ63:AR63"/>
    <mergeCell ref="AE62:AF62"/>
    <mergeCell ref="AG62:AH62"/>
    <mergeCell ref="AI62:AJ62"/>
    <mergeCell ref="AK62:AL62"/>
    <mergeCell ref="AM62:AN62"/>
    <mergeCell ref="AO62:AP62"/>
    <mergeCell ref="AQ60:AR60"/>
    <mergeCell ref="AE61:AF61"/>
    <mergeCell ref="AG61:AH61"/>
    <mergeCell ref="AI61:AJ61"/>
    <mergeCell ref="AK61:AL61"/>
    <mergeCell ref="AM61:AN61"/>
    <mergeCell ref="AO61:AP61"/>
    <mergeCell ref="AQ61:AR61"/>
    <mergeCell ref="AE60:AF60"/>
    <mergeCell ref="AG60:AH60"/>
    <mergeCell ref="AI60:AJ60"/>
    <mergeCell ref="AK60:AL60"/>
    <mergeCell ref="AM60:AN60"/>
    <mergeCell ref="AO60:AP60"/>
    <mergeCell ref="AQ58:AR58"/>
    <mergeCell ref="AE59:AF59"/>
    <mergeCell ref="AG59:AH59"/>
    <mergeCell ref="AI59:AJ59"/>
    <mergeCell ref="AK59:AL59"/>
    <mergeCell ref="AM59:AN59"/>
    <mergeCell ref="AO59:AP59"/>
    <mergeCell ref="AQ59:AR59"/>
    <mergeCell ref="AE58:AF58"/>
    <mergeCell ref="AG58:AH58"/>
    <mergeCell ref="AI58:AJ58"/>
    <mergeCell ref="AK58:AL58"/>
    <mergeCell ref="AM58:AN58"/>
    <mergeCell ref="AO58:AP58"/>
    <mergeCell ref="AQ56:AR56"/>
    <mergeCell ref="AE57:AF57"/>
    <mergeCell ref="AG57:AH57"/>
    <mergeCell ref="AI57:AJ57"/>
    <mergeCell ref="AK57:AL57"/>
    <mergeCell ref="AM57:AN57"/>
    <mergeCell ref="AO57:AP57"/>
    <mergeCell ref="AQ57:AR57"/>
    <mergeCell ref="AE56:AF56"/>
    <mergeCell ref="AG56:AH56"/>
    <mergeCell ref="AI56:AJ56"/>
    <mergeCell ref="AK56:AL56"/>
    <mergeCell ref="AM56:AN56"/>
    <mergeCell ref="AO56:AP56"/>
    <mergeCell ref="AQ54:AR54"/>
    <mergeCell ref="AE55:AF55"/>
    <mergeCell ref="AG55:AH55"/>
    <mergeCell ref="AI55:AJ55"/>
    <mergeCell ref="AK55:AL55"/>
    <mergeCell ref="AM55:AN55"/>
    <mergeCell ref="AO55:AP55"/>
    <mergeCell ref="AQ55:AR55"/>
    <mergeCell ref="AE54:AF54"/>
    <mergeCell ref="AG54:AH54"/>
    <mergeCell ref="AI54:AJ54"/>
    <mergeCell ref="AK54:AL54"/>
    <mergeCell ref="AM54:AN54"/>
    <mergeCell ref="AO54:AP54"/>
    <mergeCell ref="AO52:AP52"/>
    <mergeCell ref="AQ52:AR52"/>
    <mergeCell ref="AE53:AF53"/>
    <mergeCell ref="AG53:AH53"/>
    <mergeCell ref="AI53:AJ53"/>
    <mergeCell ref="AK53:AL53"/>
    <mergeCell ref="AM53:AN53"/>
    <mergeCell ref="AO53:AP53"/>
    <mergeCell ref="AQ53:AR53"/>
    <mergeCell ref="AQ48:AR48"/>
    <mergeCell ref="AE49:AL49"/>
    <mergeCell ref="AM49:AN49"/>
    <mergeCell ref="AP49:AR49"/>
    <mergeCell ref="AE51:AR51"/>
    <mergeCell ref="AE52:AF52"/>
    <mergeCell ref="AG52:AH52"/>
    <mergeCell ref="AI52:AJ52"/>
    <mergeCell ref="AK52:AL52"/>
    <mergeCell ref="AM52:AN52"/>
    <mergeCell ref="AE48:AF48"/>
    <mergeCell ref="AG48:AH48"/>
    <mergeCell ref="AI48:AJ48"/>
    <mergeCell ref="AK48:AL48"/>
    <mergeCell ref="AM48:AN48"/>
    <mergeCell ref="AO48:AP48"/>
    <mergeCell ref="AQ46:AR46"/>
    <mergeCell ref="AE47:AF47"/>
    <mergeCell ref="AG47:AH47"/>
    <mergeCell ref="AI47:AJ47"/>
    <mergeCell ref="AK47:AL47"/>
    <mergeCell ref="AM47:AN47"/>
    <mergeCell ref="AO47:AP47"/>
    <mergeCell ref="AQ47:AR47"/>
    <mergeCell ref="AE46:AF46"/>
    <mergeCell ref="AG46:AH46"/>
    <mergeCell ref="AI46:AJ46"/>
    <mergeCell ref="AK46:AL46"/>
    <mergeCell ref="AM46:AN46"/>
    <mergeCell ref="AO46:AP46"/>
    <mergeCell ref="AQ44:AR44"/>
    <mergeCell ref="AE45:AF45"/>
    <mergeCell ref="AG45:AH45"/>
    <mergeCell ref="AI45:AJ45"/>
    <mergeCell ref="AK45:AL45"/>
    <mergeCell ref="AM45:AN45"/>
    <mergeCell ref="AO45:AP45"/>
    <mergeCell ref="AQ45:AR45"/>
    <mergeCell ref="AE44:AF44"/>
    <mergeCell ref="AG44:AH44"/>
    <mergeCell ref="AI44:AJ44"/>
    <mergeCell ref="AK44:AL44"/>
    <mergeCell ref="AM44:AN44"/>
    <mergeCell ref="AO44:AP44"/>
    <mergeCell ref="AQ42:AR42"/>
    <mergeCell ref="AE43:AF43"/>
    <mergeCell ref="AG43:AH43"/>
    <mergeCell ref="AI43:AJ43"/>
    <mergeCell ref="AK43:AL43"/>
    <mergeCell ref="AM43:AN43"/>
    <mergeCell ref="AO43:AP43"/>
    <mergeCell ref="AQ43:AR43"/>
    <mergeCell ref="AE42:AF42"/>
    <mergeCell ref="AG42:AH42"/>
    <mergeCell ref="AI42:AJ42"/>
    <mergeCell ref="AK42:AL42"/>
    <mergeCell ref="AM42:AN42"/>
    <mergeCell ref="AO42:AP42"/>
    <mergeCell ref="AQ40:AR40"/>
    <mergeCell ref="AE41:AF41"/>
    <mergeCell ref="AG41:AH41"/>
    <mergeCell ref="AI41:AJ41"/>
    <mergeCell ref="AK41:AL41"/>
    <mergeCell ref="AM41:AN41"/>
    <mergeCell ref="AO41:AP41"/>
    <mergeCell ref="AQ41:AR41"/>
    <mergeCell ref="AE40:AF40"/>
    <mergeCell ref="AG40:AH40"/>
    <mergeCell ref="AI40:AJ40"/>
    <mergeCell ref="AK40:AL40"/>
    <mergeCell ref="AM40:AN40"/>
    <mergeCell ref="AO40:AP40"/>
    <mergeCell ref="AQ38:AR38"/>
    <mergeCell ref="AE39:AF39"/>
    <mergeCell ref="AG39:AH39"/>
    <mergeCell ref="AI39:AJ39"/>
    <mergeCell ref="AK39:AL39"/>
    <mergeCell ref="AM39:AN39"/>
    <mergeCell ref="AO39:AP39"/>
    <mergeCell ref="AQ39:AR39"/>
    <mergeCell ref="AE38:AF38"/>
    <mergeCell ref="AG38:AH38"/>
    <mergeCell ref="AI38:AJ38"/>
    <mergeCell ref="AK38:AL38"/>
    <mergeCell ref="AM38:AN38"/>
    <mergeCell ref="AO38:AP38"/>
    <mergeCell ref="AQ36:AR36"/>
    <mergeCell ref="AE37:AF37"/>
    <mergeCell ref="AG37:AH37"/>
    <mergeCell ref="AI37:AJ37"/>
    <mergeCell ref="AK37:AL37"/>
    <mergeCell ref="AM37:AN37"/>
    <mergeCell ref="AO37:AP37"/>
    <mergeCell ref="AQ37:AR37"/>
    <mergeCell ref="AE36:AF36"/>
    <mergeCell ref="AG36:AH36"/>
    <mergeCell ref="AI36:AJ36"/>
    <mergeCell ref="AK36:AL36"/>
    <mergeCell ref="AM36:AN36"/>
    <mergeCell ref="AO36:AP36"/>
    <mergeCell ref="AQ34:AR34"/>
    <mergeCell ref="AE35:AF35"/>
    <mergeCell ref="AG35:AH35"/>
    <mergeCell ref="AI35:AJ35"/>
    <mergeCell ref="AK35:AL35"/>
    <mergeCell ref="AM35:AN35"/>
    <mergeCell ref="AO35:AP35"/>
    <mergeCell ref="AQ35:AR35"/>
    <mergeCell ref="AE34:AF34"/>
    <mergeCell ref="AG34:AH34"/>
    <mergeCell ref="AI34:AJ34"/>
    <mergeCell ref="AK34:AL34"/>
    <mergeCell ref="AM34:AN34"/>
    <mergeCell ref="AO34:AP34"/>
    <mergeCell ref="AQ32:AR32"/>
    <mergeCell ref="AE33:AF33"/>
    <mergeCell ref="AG33:AH33"/>
    <mergeCell ref="AI33:AJ33"/>
    <mergeCell ref="AK33:AL33"/>
    <mergeCell ref="AM33:AN33"/>
    <mergeCell ref="AO33:AP33"/>
    <mergeCell ref="AQ33:AR33"/>
    <mergeCell ref="AE32:AF32"/>
    <mergeCell ref="AG32:AH32"/>
    <mergeCell ref="AI32:AJ32"/>
    <mergeCell ref="AK32:AL32"/>
    <mergeCell ref="AM32:AN32"/>
    <mergeCell ref="AO32:AP32"/>
    <mergeCell ref="AQ30:AR30"/>
    <mergeCell ref="AE31:AF31"/>
    <mergeCell ref="AG31:AH31"/>
    <mergeCell ref="AI31:AJ31"/>
    <mergeCell ref="AK31:AL31"/>
    <mergeCell ref="AM31:AN31"/>
    <mergeCell ref="AO31:AP31"/>
    <mergeCell ref="AQ31:AR31"/>
    <mergeCell ref="AE30:AF30"/>
    <mergeCell ref="AG30:AH30"/>
    <mergeCell ref="AI30:AJ30"/>
    <mergeCell ref="AK30:AL30"/>
    <mergeCell ref="AM30:AN30"/>
    <mergeCell ref="AO30:AP30"/>
    <mergeCell ref="AQ28:AR28"/>
    <mergeCell ref="AE29:AF29"/>
    <mergeCell ref="AG29:AH29"/>
    <mergeCell ref="AI29:AJ29"/>
    <mergeCell ref="AK29:AL29"/>
    <mergeCell ref="AM29:AN29"/>
    <mergeCell ref="AO29:AP29"/>
    <mergeCell ref="AQ29:AR29"/>
    <mergeCell ref="AE28:AF28"/>
    <mergeCell ref="AG28:AH28"/>
    <mergeCell ref="AI28:AJ28"/>
    <mergeCell ref="AK28:AL28"/>
    <mergeCell ref="AM28:AN28"/>
    <mergeCell ref="AO28:AP28"/>
    <mergeCell ref="AQ26:AR26"/>
    <mergeCell ref="AE27:AF27"/>
    <mergeCell ref="AG27:AH27"/>
    <mergeCell ref="AI27:AJ27"/>
    <mergeCell ref="AK27:AL27"/>
    <mergeCell ref="AM27:AN27"/>
    <mergeCell ref="AO27:AP27"/>
    <mergeCell ref="AQ27:AR27"/>
    <mergeCell ref="AE26:AF26"/>
    <mergeCell ref="AG26:AH26"/>
    <mergeCell ref="AI26:AJ26"/>
    <mergeCell ref="AK26:AL26"/>
    <mergeCell ref="AM26:AN26"/>
    <mergeCell ref="AO26:AP26"/>
    <mergeCell ref="AO24:AP24"/>
    <mergeCell ref="AQ24:AR24"/>
    <mergeCell ref="AE25:AF25"/>
    <mergeCell ref="AG25:AH25"/>
    <mergeCell ref="AI25:AJ25"/>
    <mergeCell ref="AK25:AL25"/>
    <mergeCell ref="AM25:AN25"/>
    <mergeCell ref="AO25:AP25"/>
    <mergeCell ref="AQ25:AR25"/>
    <mergeCell ref="AQ20:AR20"/>
    <mergeCell ref="AE21:AL21"/>
    <mergeCell ref="AM21:AN21"/>
    <mergeCell ref="AP21:AR21"/>
    <mergeCell ref="AE23:AR23"/>
    <mergeCell ref="AE24:AF24"/>
    <mergeCell ref="AG24:AH24"/>
    <mergeCell ref="AI24:AJ24"/>
    <mergeCell ref="AK24:AL24"/>
    <mergeCell ref="AM24:AN24"/>
    <mergeCell ref="AE20:AF20"/>
    <mergeCell ref="AG20:AH20"/>
    <mergeCell ref="AI20:AJ20"/>
    <mergeCell ref="AK20:AL20"/>
    <mergeCell ref="AM20:AN20"/>
    <mergeCell ref="AO20:AP20"/>
    <mergeCell ref="AQ18:AR18"/>
    <mergeCell ref="AE19:AF19"/>
    <mergeCell ref="AG19:AH19"/>
    <mergeCell ref="AI19:AJ19"/>
    <mergeCell ref="AK19:AL19"/>
    <mergeCell ref="AM19:AN19"/>
    <mergeCell ref="AO19:AP19"/>
    <mergeCell ref="AQ19:AR19"/>
    <mergeCell ref="AE18:AF18"/>
    <mergeCell ref="AG18:AH18"/>
    <mergeCell ref="AI18:AJ18"/>
    <mergeCell ref="AK18:AL18"/>
    <mergeCell ref="AM18:AN18"/>
    <mergeCell ref="AO18:AP18"/>
    <mergeCell ref="AQ16:AR16"/>
    <mergeCell ref="AE17:AF17"/>
    <mergeCell ref="AG17:AH17"/>
    <mergeCell ref="AI17:AJ17"/>
    <mergeCell ref="AK17:AL17"/>
    <mergeCell ref="AM17:AN17"/>
    <mergeCell ref="AO17:AP17"/>
    <mergeCell ref="AQ17:AR17"/>
    <mergeCell ref="AE16:AF16"/>
    <mergeCell ref="AG16:AH16"/>
    <mergeCell ref="AI16:AJ16"/>
    <mergeCell ref="AK16:AL16"/>
    <mergeCell ref="AM16:AN16"/>
    <mergeCell ref="AO16:AP16"/>
    <mergeCell ref="AQ14:AR14"/>
    <mergeCell ref="AE15:AF15"/>
    <mergeCell ref="AG15:AH15"/>
    <mergeCell ref="AI15:AJ15"/>
    <mergeCell ref="AK15:AL15"/>
    <mergeCell ref="AM15:AN15"/>
    <mergeCell ref="AO15:AP15"/>
    <mergeCell ref="AQ15:AR15"/>
    <mergeCell ref="AE14:AF14"/>
    <mergeCell ref="AG14:AH14"/>
    <mergeCell ref="AI14:AJ14"/>
    <mergeCell ref="AK14:AL14"/>
    <mergeCell ref="AM14:AN14"/>
    <mergeCell ref="AO14:AP14"/>
    <mergeCell ref="AQ12:AR12"/>
    <mergeCell ref="AE13:AF13"/>
    <mergeCell ref="AG13:AH13"/>
    <mergeCell ref="AI13:AJ13"/>
    <mergeCell ref="AK13:AL13"/>
    <mergeCell ref="AM13:AN13"/>
    <mergeCell ref="AO13:AP13"/>
    <mergeCell ref="AQ13:AR13"/>
    <mergeCell ref="AE12:AF12"/>
    <mergeCell ref="AG12:AH12"/>
    <mergeCell ref="AI12:AJ12"/>
    <mergeCell ref="AK12:AL12"/>
    <mergeCell ref="AM12:AN12"/>
    <mergeCell ref="AO12:AP12"/>
    <mergeCell ref="AQ10:AR10"/>
    <mergeCell ref="AE11:AF11"/>
    <mergeCell ref="AG11:AH11"/>
    <mergeCell ref="AI11:AJ11"/>
    <mergeCell ref="AK11:AL11"/>
    <mergeCell ref="AM11:AN11"/>
    <mergeCell ref="AO11:AP11"/>
    <mergeCell ref="AQ11:AR11"/>
    <mergeCell ref="AE10:AF10"/>
    <mergeCell ref="AG10:AH10"/>
    <mergeCell ref="AI10:AJ10"/>
    <mergeCell ref="AK10:AL10"/>
    <mergeCell ref="AM10:AN10"/>
    <mergeCell ref="AO10:AP10"/>
    <mergeCell ref="AM8:AN8"/>
    <mergeCell ref="AO8:AP8"/>
    <mergeCell ref="AQ8:AR8"/>
    <mergeCell ref="AE9:AF9"/>
    <mergeCell ref="AG9:AH9"/>
    <mergeCell ref="AI9:AJ9"/>
    <mergeCell ref="AK9:AL9"/>
    <mergeCell ref="AM9:AN9"/>
    <mergeCell ref="AO9:AP9"/>
    <mergeCell ref="AQ9:AR9"/>
    <mergeCell ref="AB280:AC280"/>
    <mergeCell ref="P281:W281"/>
    <mergeCell ref="X281:Y281"/>
    <mergeCell ref="Z281:AC281"/>
    <mergeCell ref="AE6:AR6"/>
    <mergeCell ref="AE7:AR7"/>
    <mergeCell ref="AE8:AF8"/>
    <mergeCell ref="AG8:AH8"/>
    <mergeCell ref="AI8:AJ8"/>
    <mergeCell ref="AK8:AL8"/>
    <mergeCell ref="P280:Q280"/>
    <mergeCell ref="R280:S280"/>
    <mergeCell ref="T280:U280"/>
    <mergeCell ref="V280:W280"/>
    <mergeCell ref="X280:Y280"/>
    <mergeCell ref="Z280:AA280"/>
    <mergeCell ref="AB278:AC278"/>
    <mergeCell ref="P279:Q279"/>
    <mergeCell ref="R279:S279"/>
    <mergeCell ref="T279:U279"/>
    <mergeCell ref="V279:W279"/>
    <mergeCell ref="X279:Y279"/>
    <mergeCell ref="Z279:AA279"/>
    <mergeCell ref="AB279:AC279"/>
    <mergeCell ref="P278:Q278"/>
    <mergeCell ref="R278:S278"/>
    <mergeCell ref="T278:U278"/>
    <mergeCell ref="V278:W278"/>
    <mergeCell ref="X278:Y278"/>
    <mergeCell ref="Z278:AA278"/>
    <mergeCell ref="AB276:AC276"/>
    <mergeCell ref="P277:Q277"/>
    <mergeCell ref="R277:S277"/>
    <mergeCell ref="T277:U277"/>
    <mergeCell ref="V277:W277"/>
    <mergeCell ref="X277:Y277"/>
    <mergeCell ref="Z277:AA277"/>
    <mergeCell ref="AB277:AC277"/>
    <mergeCell ref="P276:Q276"/>
    <mergeCell ref="R276:S276"/>
    <mergeCell ref="T276:U276"/>
    <mergeCell ref="V276:W276"/>
    <mergeCell ref="X276:Y276"/>
    <mergeCell ref="Z276:AA276"/>
    <mergeCell ref="AB274:AC274"/>
    <mergeCell ref="P275:Q275"/>
    <mergeCell ref="R275:S275"/>
    <mergeCell ref="T275:U275"/>
    <mergeCell ref="V275:W275"/>
    <mergeCell ref="X275:Y275"/>
    <mergeCell ref="Z275:AA275"/>
    <mergeCell ref="AB275:AC275"/>
    <mergeCell ref="P274:Q274"/>
    <mergeCell ref="R274:S274"/>
    <mergeCell ref="T274:U274"/>
    <mergeCell ref="V274:W274"/>
    <mergeCell ref="X274:Y274"/>
    <mergeCell ref="Z274:AA274"/>
    <mergeCell ref="AB272:AC272"/>
    <mergeCell ref="P273:Q273"/>
    <mergeCell ref="R273:S273"/>
    <mergeCell ref="T273:U273"/>
    <mergeCell ref="V273:W273"/>
    <mergeCell ref="X273:Y273"/>
    <mergeCell ref="Z273:AA273"/>
    <mergeCell ref="AB273:AC273"/>
    <mergeCell ref="P272:Q272"/>
    <mergeCell ref="R272:S272"/>
    <mergeCell ref="T272:U272"/>
    <mergeCell ref="V272:W272"/>
    <mergeCell ref="X272:Y272"/>
    <mergeCell ref="Z272:AA272"/>
    <mergeCell ref="AB270:AC270"/>
    <mergeCell ref="P271:Q271"/>
    <mergeCell ref="R271:S271"/>
    <mergeCell ref="T271:U271"/>
    <mergeCell ref="V271:W271"/>
    <mergeCell ref="X271:Y271"/>
    <mergeCell ref="Z271:AA271"/>
    <mergeCell ref="AB271:AC271"/>
    <mergeCell ref="P270:Q270"/>
    <mergeCell ref="R270:S270"/>
    <mergeCell ref="T270:U270"/>
    <mergeCell ref="V270:W270"/>
    <mergeCell ref="X270:Y270"/>
    <mergeCell ref="Z270:AA270"/>
    <mergeCell ref="AB268:AC268"/>
    <mergeCell ref="P269:Q269"/>
    <mergeCell ref="R269:S269"/>
    <mergeCell ref="T269:U269"/>
    <mergeCell ref="V269:W269"/>
    <mergeCell ref="X269:Y269"/>
    <mergeCell ref="Z269:AA269"/>
    <mergeCell ref="AB269:AC269"/>
    <mergeCell ref="P268:Q268"/>
    <mergeCell ref="R268:S268"/>
    <mergeCell ref="T268:U268"/>
    <mergeCell ref="V268:W268"/>
    <mergeCell ref="X268:Y268"/>
    <mergeCell ref="Z268:AA268"/>
    <mergeCell ref="AB266:AC266"/>
    <mergeCell ref="P267:Q267"/>
    <mergeCell ref="R267:S267"/>
    <mergeCell ref="T267:U267"/>
    <mergeCell ref="V267:W267"/>
    <mergeCell ref="X267:Y267"/>
    <mergeCell ref="Z267:AA267"/>
    <mergeCell ref="AB267:AC267"/>
    <mergeCell ref="P266:Q266"/>
    <mergeCell ref="R266:S266"/>
    <mergeCell ref="T266:U266"/>
    <mergeCell ref="V266:W266"/>
    <mergeCell ref="X266:Y266"/>
    <mergeCell ref="Z266:AA266"/>
    <mergeCell ref="AB264:AC264"/>
    <mergeCell ref="P265:Q265"/>
    <mergeCell ref="R265:S265"/>
    <mergeCell ref="T265:U265"/>
    <mergeCell ref="V265:W265"/>
    <mergeCell ref="X265:Y265"/>
    <mergeCell ref="Z265:AA265"/>
    <mergeCell ref="AB265:AC265"/>
    <mergeCell ref="P264:Q264"/>
    <mergeCell ref="R264:S264"/>
    <mergeCell ref="T264:U264"/>
    <mergeCell ref="V264:W264"/>
    <mergeCell ref="X264:Y264"/>
    <mergeCell ref="Z264:AA264"/>
    <mergeCell ref="AB262:AC262"/>
    <mergeCell ref="P263:Q263"/>
    <mergeCell ref="R263:S263"/>
    <mergeCell ref="T263:U263"/>
    <mergeCell ref="V263:W263"/>
    <mergeCell ref="X263:Y263"/>
    <mergeCell ref="Z263:AA263"/>
    <mergeCell ref="AB263:AC263"/>
    <mergeCell ref="P262:Q262"/>
    <mergeCell ref="R262:S262"/>
    <mergeCell ref="T262:U262"/>
    <mergeCell ref="V262:W262"/>
    <mergeCell ref="X262:Y262"/>
    <mergeCell ref="Z262:AA262"/>
    <mergeCell ref="AB260:AC260"/>
    <mergeCell ref="P261:Q261"/>
    <mergeCell ref="R261:S261"/>
    <mergeCell ref="T261:U261"/>
    <mergeCell ref="V261:W261"/>
    <mergeCell ref="X261:Y261"/>
    <mergeCell ref="Z261:AA261"/>
    <mergeCell ref="AB261:AC261"/>
    <mergeCell ref="P260:Q260"/>
    <mergeCell ref="R260:S260"/>
    <mergeCell ref="T260:U260"/>
    <mergeCell ref="V260:W260"/>
    <mergeCell ref="X260:Y260"/>
    <mergeCell ref="Z260:AA260"/>
    <mergeCell ref="AB258:AC258"/>
    <mergeCell ref="P259:Q259"/>
    <mergeCell ref="R259:S259"/>
    <mergeCell ref="T259:U259"/>
    <mergeCell ref="V259:W259"/>
    <mergeCell ref="X259:Y259"/>
    <mergeCell ref="Z259:AA259"/>
    <mergeCell ref="AB259:AC259"/>
    <mergeCell ref="P258:Q258"/>
    <mergeCell ref="R258:S258"/>
    <mergeCell ref="T258:U258"/>
    <mergeCell ref="V258:W258"/>
    <mergeCell ref="X258:Y258"/>
    <mergeCell ref="Z258:AA258"/>
    <mergeCell ref="AB256:AC256"/>
    <mergeCell ref="P257:Q257"/>
    <mergeCell ref="R257:S257"/>
    <mergeCell ref="T257:U257"/>
    <mergeCell ref="V257:W257"/>
    <mergeCell ref="X257:Y257"/>
    <mergeCell ref="Z257:AA257"/>
    <mergeCell ref="AB257:AC257"/>
    <mergeCell ref="P256:Q256"/>
    <mergeCell ref="R256:S256"/>
    <mergeCell ref="T256:U256"/>
    <mergeCell ref="V256:W256"/>
    <mergeCell ref="X256:Y256"/>
    <mergeCell ref="Z256:AA256"/>
    <mergeCell ref="AB254:AC254"/>
    <mergeCell ref="P255:Q255"/>
    <mergeCell ref="R255:S255"/>
    <mergeCell ref="T255:U255"/>
    <mergeCell ref="V255:W255"/>
    <mergeCell ref="X255:Y255"/>
    <mergeCell ref="Z255:AA255"/>
    <mergeCell ref="AB255:AC255"/>
    <mergeCell ref="P254:Q254"/>
    <mergeCell ref="R254:S254"/>
    <mergeCell ref="T254:U254"/>
    <mergeCell ref="V254:W254"/>
    <mergeCell ref="X254:Y254"/>
    <mergeCell ref="Z254:AA254"/>
    <mergeCell ref="AB252:AC252"/>
    <mergeCell ref="P253:Q253"/>
    <mergeCell ref="R253:S253"/>
    <mergeCell ref="T253:U253"/>
    <mergeCell ref="V253:W253"/>
    <mergeCell ref="X253:Y253"/>
    <mergeCell ref="Z253:AA253"/>
    <mergeCell ref="AB253:AC253"/>
    <mergeCell ref="P252:Q252"/>
    <mergeCell ref="R252:S252"/>
    <mergeCell ref="T252:U252"/>
    <mergeCell ref="V252:W252"/>
    <mergeCell ref="X252:Y252"/>
    <mergeCell ref="Z252:AA252"/>
    <mergeCell ref="AB250:AC250"/>
    <mergeCell ref="P251:Q251"/>
    <mergeCell ref="R251:S251"/>
    <mergeCell ref="T251:U251"/>
    <mergeCell ref="V251:W251"/>
    <mergeCell ref="X251:Y251"/>
    <mergeCell ref="Z251:AA251"/>
    <mergeCell ref="AB251:AC251"/>
    <mergeCell ref="P250:Q250"/>
    <mergeCell ref="R250:S250"/>
    <mergeCell ref="T250:U250"/>
    <mergeCell ref="V250:W250"/>
    <mergeCell ref="X250:Y250"/>
    <mergeCell ref="Z250:AA250"/>
    <mergeCell ref="AB248:AC248"/>
    <mergeCell ref="P249:Q249"/>
    <mergeCell ref="R249:S249"/>
    <mergeCell ref="T249:U249"/>
    <mergeCell ref="V249:W249"/>
    <mergeCell ref="X249:Y249"/>
    <mergeCell ref="Z249:AA249"/>
    <mergeCell ref="AB249:AC249"/>
    <mergeCell ref="P248:Q248"/>
    <mergeCell ref="R248:S248"/>
    <mergeCell ref="T248:U248"/>
    <mergeCell ref="V248:W248"/>
    <mergeCell ref="X248:Y248"/>
    <mergeCell ref="Z248:AA248"/>
    <mergeCell ref="AB246:AC246"/>
    <mergeCell ref="P247:Q247"/>
    <mergeCell ref="R247:S247"/>
    <mergeCell ref="T247:U247"/>
    <mergeCell ref="V247:W247"/>
    <mergeCell ref="X247:Y247"/>
    <mergeCell ref="Z247:AA247"/>
    <mergeCell ref="AB247:AC247"/>
    <mergeCell ref="P246:Q246"/>
    <mergeCell ref="R246:S246"/>
    <mergeCell ref="T246:U246"/>
    <mergeCell ref="V246:W246"/>
    <mergeCell ref="X246:Y246"/>
    <mergeCell ref="Z246:AA246"/>
    <mergeCell ref="AB244:AC244"/>
    <mergeCell ref="P245:Q245"/>
    <mergeCell ref="R245:S245"/>
    <mergeCell ref="T245:U245"/>
    <mergeCell ref="V245:W245"/>
    <mergeCell ref="X245:Y245"/>
    <mergeCell ref="Z245:AA245"/>
    <mergeCell ref="AB245:AC245"/>
    <mergeCell ref="P244:Q244"/>
    <mergeCell ref="R244:S244"/>
    <mergeCell ref="T244:U244"/>
    <mergeCell ref="V244:W244"/>
    <mergeCell ref="X244:Y244"/>
    <mergeCell ref="Z244:AA244"/>
    <mergeCell ref="AB242:AC242"/>
    <mergeCell ref="P243:Q243"/>
    <mergeCell ref="R243:S243"/>
    <mergeCell ref="T243:U243"/>
    <mergeCell ref="V243:W243"/>
    <mergeCell ref="X243:Y243"/>
    <mergeCell ref="Z243:AA243"/>
    <mergeCell ref="AB243:AC243"/>
    <mergeCell ref="P242:Q242"/>
    <mergeCell ref="R242:S242"/>
    <mergeCell ref="T242:U242"/>
    <mergeCell ref="V242:W242"/>
    <mergeCell ref="X242:Y242"/>
    <mergeCell ref="Z242:AA242"/>
    <mergeCell ref="AB240:AC240"/>
    <mergeCell ref="P241:Q241"/>
    <mergeCell ref="R241:S241"/>
    <mergeCell ref="T241:U241"/>
    <mergeCell ref="V241:W241"/>
    <mergeCell ref="X241:Y241"/>
    <mergeCell ref="Z241:AA241"/>
    <mergeCell ref="AB241:AC241"/>
    <mergeCell ref="P240:Q240"/>
    <mergeCell ref="R240:S240"/>
    <mergeCell ref="T240:U240"/>
    <mergeCell ref="V240:W240"/>
    <mergeCell ref="X240:Y240"/>
    <mergeCell ref="Z240:AA240"/>
    <mergeCell ref="AB238:AC238"/>
    <mergeCell ref="P239:Q239"/>
    <mergeCell ref="R239:S239"/>
    <mergeCell ref="T239:U239"/>
    <mergeCell ref="V239:W239"/>
    <mergeCell ref="X239:Y239"/>
    <mergeCell ref="Z239:AA239"/>
    <mergeCell ref="AB239:AC239"/>
    <mergeCell ref="P238:Q238"/>
    <mergeCell ref="R238:S238"/>
    <mergeCell ref="T238:U238"/>
    <mergeCell ref="V238:W238"/>
    <mergeCell ref="X238:Y238"/>
    <mergeCell ref="Z238:AA238"/>
    <mergeCell ref="AB236:AC236"/>
    <mergeCell ref="P237:Q237"/>
    <mergeCell ref="R237:S237"/>
    <mergeCell ref="T237:U237"/>
    <mergeCell ref="V237:W237"/>
    <mergeCell ref="X237:Y237"/>
    <mergeCell ref="Z237:AA237"/>
    <mergeCell ref="AB237:AC237"/>
    <mergeCell ref="P236:Q236"/>
    <mergeCell ref="R236:S236"/>
    <mergeCell ref="T236:U236"/>
    <mergeCell ref="V236:W236"/>
    <mergeCell ref="X236:Y236"/>
    <mergeCell ref="Z236:AA236"/>
    <mergeCell ref="AB234:AC234"/>
    <mergeCell ref="P235:Q235"/>
    <mergeCell ref="R235:S235"/>
    <mergeCell ref="T235:U235"/>
    <mergeCell ref="V235:W235"/>
    <mergeCell ref="X235:Y235"/>
    <mergeCell ref="Z235:AA235"/>
    <mergeCell ref="AB235:AC235"/>
    <mergeCell ref="P234:Q234"/>
    <mergeCell ref="R234:S234"/>
    <mergeCell ref="T234:U234"/>
    <mergeCell ref="V234:W234"/>
    <mergeCell ref="X234:Y234"/>
    <mergeCell ref="Z234:AA234"/>
    <mergeCell ref="AB232:AC232"/>
    <mergeCell ref="P233:Q233"/>
    <mergeCell ref="R233:S233"/>
    <mergeCell ref="T233:U233"/>
    <mergeCell ref="V233:W233"/>
    <mergeCell ref="X233:Y233"/>
    <mergeCell ref="Z233:AA233"/>
    <mergeCell ref="AB233:AC233"/>
    <mergeCell ref="P232:Q232"/>
    <mergeCell ref="R232:S232"/>
    <mergeCell ref="T232:U232"/>
    <mergeCell ref="V232:W232"/>
    <mergeCell ref="X232:Y232"/>
    <mergeCell ref="Z232:AA232"/>
    <mergeCell ref="AB230:AC230"/>
    <mergeCell ref="P231:Q231"/>
    <mergeCell ref="R231:S231"/>
    <mergeCell ref="T231:U231"/>
    <mergeCell ref="V231:W231"/>
    <mergeCell ref="X231:Y231"/>
    <mergeCell ref="Z231:AA231"/>
    <mergeCell ref="AB231:AC231"/>
    <mergeCell ref="P230:Q230"/>
    <mergeCell ref="R230:S230"/>
    <mergeCell ref="T230:U230"/>
    <mergeCell ref="V230:W230"/>
    <mergeCell ref="X230:Y230"/>
    <mergeCell ref="Z230:AA230"/>
    <mergeCell ref="AB228:AC228"/>
    <mergeCell ref="P229:Q229"/>
    <mergeCell ref="R229:S229"/>
    <mergeCell ref="T229:U229"/>
    <mergeCell ref="V229:W229"/>
    <mergeCell ref="X229:Y229"/>
    <mergeCell ref="Z229:AA229"/>
    <mergeCell ref="AB229:AC229"/>
    <mergeCell ref="P228:Q228"/>
    <mergeCell ref="R228:S228"/>
    <mergeCell ref="T228:U228"/>
    <mergeCell ref="V228:W228"/>
    <mergeCell ref="X228:Y228"/>
    <mergeCell ref="Z228:AA228"/>
    <mergeCell ref="AB226:AC226"/>
    <mergeCell ref="P227:Q227"/>
    <mergeCell ref="R227:S227"/>
    <mergeCell ref="T227:U227"/>
    <mergeCell ref="V227:W227"/>
    <mergeCell ref="X227:Y227"/>
    <mergeCell ref="Z227:AA227"/>
    <mergeCell ref="AB227:AC227"/>
    <mergeCell ref="P226:Q226"/>
    <mergeCell ref="R226:S226"/>
    <mergeCell ref="T226:U226"/>
    <mergeCell ref="V226:W226"/>
    <mergeCell ref="X226:Y226"/>
    <mergeCell ref="Z226:AA226"/>
    <mergeCell ref="AB224:AC224"/>
    <mergeCell ref="P225:Q225"/>
    <mergeCell ref="R225:S225"/>
    <mergeCell ref="T225:U225"/>
    <mergeCell ref="V225:W225"/>
    <mergeCell ref="X225:Y225"/>
    <mergeCell ref="Z225:AA225"/>
    <mergeCell ref="AB225:AC225"/>
    <mergeCell ref="P224:Q224"/>
    <mergeCell ref="R224:S224"/>
    <mergeCell ref="T224:U224"/>
    <mergeCell ref="V224:W224"/>
    <mergeCell ref="X224:Y224"/>
    <mergeCell ref="Z224:AA224"/>
    <mergeCell ref="AB222:AC222"/>
    <mergeCell ref="P223:Q223"/>
    <mergeCell ref="R223:S223"/>
    <mergeCell ref="T223:U223"/>
    <mergeCell ref="V223:W223"/>
    <mergeCell ref="X223:Y223"/>
    <mergeCell ref="Z223:AA223"/>
    <mergeCell ref="AB223:AC223"/>
    <mergeCell ref="P222:Q222"/>
    <mergeCell ref="R222:S222"/>
    <mergeCell ref="T222:U222"/>
    <mergeCell ref="V222:W222"/>
    <mergeCell ref="X222:Y222"/>
    <mergeCell ref="Z222:AA222"/>
    <mergeCell ref="AB220:AC220"/>
    <mergeCell ref="P221:Q221"/>
    <mergeCell ref="R221:S221"/>
    <mergeCell ref="T221:U221"/>
    <mergeCell ref="V221:W221"/>
    <mergeCell ref="X221:Y221"/>
    <mergeCell ref="Z221:AA221"/>
    <mergeCell ref="AB221:AC221"/>
    <mergeCell ref="P220:Q220"/>
    <mergeCell ref="R220:S220"/>
    <mergeCell ref="T220:U220"/>
    <mergeCell ref="V220:W220"/>
    <mergeCell ref="X220:Y220"/>
    <mergeCell ref="Z220:AA220"/>
    <mergeCell ref="AB218:AC218"/>
    <mergeCell ref="P219:Q219"/>
    <mergeCell ref="R219:S219"/>
    <mergeCell ref="T219:U219"/>
    <mergeCell ref="V219:W219"/>
    <mergeCell ref="X219:Y219"/>
    <mergeCell ref="Z219:AA219"/>
    <mergeCell ref="AB219:AC219"/>
    <mergeCell ref="P218:Q218"/>
    <mergeCell ref="R218:S218"/>
    <mergeCell ref="T218:U218"/>
    <mergeCell ref="V218:W218"/>
    <mergeCell ref="X218:Y218"/>
    <mergeCell ref="Z218:AA218"/>
    <mergeCell ref="AB216:AC216"/>
    <mergeCell ref="P217:Q217"/>
    <mergeCell ref="R217:S217"/>
    <mergeCell ref="T217:U217"/>
    <mergeCell ref="V217:W217"/>
    <mergeCell ref="X217:Y217"/>
    <mergeCell ref="Z217:AA217"/>
    <mergeCell ref="AB217:AC217"/>
    <mergeCell ref="P216:Q216"/>
    <mergeCell ref="R216:S216"/>
    <mergeCell ref="T216:U216"/>
    <mergeCell ref="V216:W216"/>
    <mergeCell ref="X216:Y216"/>
    <mergeCell ref="Z216:AA216"/>
    <mergeCell ref="AB214:AC214"/>
    <mergeCell ref="P215:Q215"/>
    <mergeCell ref="R215:S215"/>
    <mergeCell ref="T215:U215"/>
    <mergeCell ref="V215:W215"/>
    <mergeCell ref="X215:Y215"/>
    <mergeCell ref="Z215:AA215"/>
    <mergeCell ref="AB215:AC215"/>
    <mergeCell ref="P214:Q214"/>
    <mergeCell ref="R214:S214"/>
    <mergeCell ref="T214:U214"/>
    <mergeCell ref="V214:W214"/>
    <mergeCell ref="X214:Y214"/>
    <mergeCell ref="Z214:AA214"/>
    <mergeCell ref="AB212:AC212"/>
    <mergeCell ref="P213:Q213"/>
    <mergeCell ref="R213:S213"/>
    <mergeCell ref="T213:U213"/>
    <mergeCell ref="V213:W213"/>
    <mergeCell ref="X213:Y213"/>
    <mergeCell ref="Z213:AA213"/>
    <mergeCell ref="AB213:AC213"/>
    <mergeCell ref="P212:Q212"/>
    <mergeCell ref="R212:S212"/>
    <mergeCell ref="T212:U212"/>
    <mergeCell ref="V212:W212"/>
    <mergeCell ref="X212:Y212"/>
    <mergeCell ref="Z212:AA212"/>
    <mergeCell ref="AB210:AC210"/>
    <mergeCell ref="P211:Q211"/>
    <mergeCell ref="R211:S211"/>
    <mergeCell ref="T211:U211"/>
    <mergeCell ref="V211:W211"/>
    <mergeCell ref="X211:Y211"/>
    <mergeCell ref="Z211:AA211"/>
    <mergeCell ref="AB211:AC211"/>
    <mergeCell ref="P210:Q210"/>
    <mergeCell ref="R210:S210"/>
    <mergeCell ref="T210:U210"/>
    <mergeCell ref="V210:W210"/>
    <mergeCell ref="X210:Y210"/>
    <mergeCell ref="Z210:AA210"/>
    <mergeCell ref="Z208:AA208"/>
    <mergeCell ref="AB208:AC208"/>
    <mergeCell ref="P209:Q209"/>
    <mergeCell ref="R209:S209"/>
    <mergeCell ref="T209:U209"/>
    <mergeCell ref="V209:W209"/>
    <mergeCell ref="X209:Y209"/>
    <mergeCell ref="Z209:AA209"/>
    <mergeCell ref="AB209:AC209"/>
    <mergeCell ref="AB204:AC204"/>
    <mergeCell ref="P205:W205"/>
    <mergeCell ref="X205:Y205"/>
    <mergeCell ref="Z205:AC205"/>
    <mergeCell ref="P207:AC207"/>
    <mergeCell ref="P208:Q208"/>
    <mergeCell ref="R208:S208"/>
    <mergeCell ref="T208:U208"/>
    <mergeCell ref="V208:W208"/>
    <mergeCell ref="X208:Y208"/>
    <mergeCell ref="P204:Q204"/>
    <mergeCell ref="R204:S204"/>
    <mergeCell ref="T204:U204"/>
    <mergeCell ref="V204:W204"/>
    <mergeCell ref="X204:Y204"/>
    <mergeCell ref="Z204:AA204"/>
    <mergeCell ref="AB202:AC202"/>
    <mergeCell ref="P203:Q203"/>
    <mergeCell ref="R203:S203"/>
    <mergeCell ref="T203:U203"/>
    <mergeCell ref="V203:W203"/>
    <mergeCell ref="X203:Y203"/>
    <mergeCell ref="Z203:AA203"/>
    <mergeCell ref="AB203:AC203"/>
    <mergeCell ref="P202:Q202"/>
    <mergeCell ref="R202:S202"/>
    <mergeCell ref="T202:U202"/>
    <mergeCell ref="V202:W202"/>
    <mergeCell ref="X202:Y202"/>
    <mergeCell ref="Z202:AA202"/>
    <mergeCell ref="AB200:AC200"/>
    <mergeCell ref="P201:Q201"/>
    <mergeCell ref="R201:S201"/>
    <mergeCell ref="T201:U201"/>
    <mergeCell ref="V201:W201"/>
    <mergeCell ref="X201:Y201"/>
    <mergeCell ref="Z201:AA201"/>
    <mergeCell ref="AB201:AC201"/>
    <mergeCell ref="P200:Q200"/>
    <mergeCell ref="R200:S200"/>
    <mergeCell ref="T200:U200"/>
    <mergeCell ref="V200:W200"/>
    <mergeCell ref="X200:Y200"/>
    <mergeCell ref="Z200:AA200"/>
    <mergeCell ref="AB198:AC198"/>
    <mergeCell ref="P199:Q199"/>
    <mergeCell ref="R199:S199"/>
    <mergeCell ref="T199:U199"/>
    <mergeCell ref="V199:W199"/>
    <mergeCell ref="X199:Y199"/>
    <mergeCell ref="Z199:AA199"/>
    <mergeCell ref="AB199:AC199"/>
    <mergeCell ref="P198:Q198"/>
    <mergeCell ref="R198:S198"/>
    <mergeCell ref="T198:U198"/>
    <mergeCell ref="V198:W198"/>
    <mergeCell ref="X198:Y198"/>
    <mergeCell ref="Z198:AA198"/>
    <mergeCell ref="AB196:AC196"/>
    <mergeCell ref="P197:Q197"/>
    <mergeCell ref="R197:S197"/>
    <mergeCell ref="T197:U197"/>
    <mergeCell ref="V197:W197"/>
    <mergeCell ref="X197:Y197"/>
    <mergeCell ref="Z197:AA197"/>
    <mergeCell ref="AB197:AC197"/>
    <mergeCell ref="P196:Q196"/>
    <mergeCell ref="R196:S196"/>
    <mergeCell ref="T196:U196"/>
    <mergeCell ref="V196:W196"/>
    <mergeCell ref="X196:Y196"/>
    <mergeCell ref="Z196:AA196"/>
    <mergeCell ref="AB194:AC194"/>
    <mergeCell ref="P195:Q195"/>
    <mergeCell ref="R195:S195"/>
    <mergeCell ref="T195:U195"/>
    <mergeCell ref="V195:W195"/>
    <mergeCell ref="X195:Y195"/>
    <mergeCell ref="Z195:AA195"/>
    <mergeCell ref="AB195:AC195"/>
    <mergeCell ref="P194:Q194"/>
    <mergeCell ref="R194:S194"/>
    <mergeCell ref="T194:U194"/>
    <mergeCell ref="V194:W194"/>
    <mergeCell ref="X194:Y194"/>
    <mergeCell ref="Z194:AA194"/>
    <mergeCell ref="AB192:AC192"/>
    <mergeCell ref="P193:Q193"/>
    <mergeCell ref="R193:S193"/>
    <mergeCell ref="T193:U193"/>
    <mergeCell ref="V193:W193"/>
    <mergeCell ref="X193:Y193"/>
    <mergeCell ref="Z193:AA193"/>
    <mergeCell ref="AB193:AC193"/>
    <mergeCell ref="P192:Q192"/>
    <mergeCell ref="R192:S192"/>
    <mergeCell ref="T192:U192"/>
    <mergeCell ref="V192:W192"/>
    <mergeCell ref="X192:Y192"/>
    <mergeCell ref="Z192:AA192"/>
    <mergeCell ref="AB190:AC190"/>
    <mergeCell ref="P191:Q191"/>
    <mergeCell ref="R191:S191"/>
    <mergeCell ref="T191:U191"/>
    <mergeCell ref="V191:W191"/>
    <mergeCell ref="X191:Y191"/>
    <mergeCell ref="Z191:AA191"/>
    <mergeCell ref="AB191:AC191"/>
    <mergeCell ref="P190:Q190"/>
    <mergeCell ref="R190:S190"/>
    <mergeCell ref="T190:U190"/>
    <mergeCell ref="V190:W190"/>
    <mergeCell ref="X190:Y190"/>
    <mergeCell ref="Z190:AA190"/>
    <mergeCell ref="AB188:AC188"/>
    <mergeCell ref="P189:Q189"/>
    <mergeCell ref="R189:S189"/>
    <mergeCell ref="T189:U189"/>
    <mergeCell ref="V189:W189"/>
    <mergeCell ref="X189:Y189"/>
    <mergeCell ref="Z189:AA189"/>
    <mergeCell ref="AB189:AC189"/>
    <mergeCell ref="P188:Q188"/>
    <mergeCell ref="R188:S188"/>
    <mergeCell ref="T188:U188"/>
    <mergeCell ref="V188:W188"/>
    <mergeCell ref="X188:Y188"/>
    <mergeCell ref="Z188:AA188"/>
    <mergeCell ref="AB186:AC186"/>
    <mergeCell ref="P187:Q187"/>
    <mergeCell ref="R187:S187"/>
    <mergeCell ref="T187:U187"/>
    <mergeCell ref="V187:W187"/>
    <mergeCell ref="X187:Y187"/>
    <mergeCell ref="Z187:AA187"/>
    <mergeCell ref="AB187:AC187"/>
    <mergeCell ref="P186:Q186"/>
    <mergeCell ref="R186:S186"/>
    <mergeCell ref="T186:U186"/>
    <mergeCell ref="V186:W186"/>
    <mergeCell ref="X186:Y186"/>
    <mergeCell ref="Z186:AA186"/>
    <mergeCell ref="AB184:AC184"/>
    <mergeCell ref="P185:Q185"/>
    <mergeCell ref="R185:S185"/>
    <mergeCell ref="T185:U185"/>
    <mergeCell ref="V185:W185"/>
    <mergeCell ref="X185:Y185"/>
    <mergeCell ref="Z185:AA185"/>
    <mergeCell ref="AB185:AC185"/>
    <mergeCell ref="P184:Q184"/>
    <mergeCell ref="R184:S184"/>
    <mergeCell ref="T184:U184"/>
    <mergeCell ref="V184:W184"/>
    <mergeCell ref="X184:Y184"/>
    <mergeCell ref="Z184:AA184"/>
    <mergeCell ref="AB182:AC182"/>
    <mergeCell ref="P183:Q183"/>
    <mergeCell ref="R183:S183"/>
    <mergeCell ref="T183:U183"/>
    <mergeCell ref="V183:W183"/>
    <mergeCell ref="X183:Y183"/>
    <mergeCell ref="Z183:AA183"/>
    <mergeCell ref="AB183:AC183"/>
    <mergeCell ref="P182:Q182"/>
    <mergeCell ref="R182:S182"/>
    <mergeCell ref="T182:U182"/>
    <mergeCell ref="V182:W182"/>
    <mergeCell ref="X182:Y182"/>
    <mergeCell ref="Z182:AA182"/>
    <mergeCell ref="AB180:AC180"/>
    <mergeCell ref="P181:Q181"/>
    <mergeCell ref="R181:S181"/>
    <mergeCell ref="T181:U181"/>
    <mergeCell ref="V181:W181"/>
    <mergeCell ref="X181:Y181"/>
    <mergeCell ref="Z181:AA181"/>
    <mergeCell ref="AB181:AC181"/>
    <mergeCell ref="P180:Q180"/>
    <mergeCell ref="R180:S180"/>
    <mergeCell ref="T180:U180"/>
    <mergeCell ref="V180:W180"/>
    <mergeCell ref="X180:Y180"/>
    <mergeCell ref="Z180:AA180"/>
    <mergeCell ref="AB178:AC178"/>
    <mergeCell ref="P179:Q179"/>
    <mergeCell ref="R179:S179"/>
    <mergeCell ref="T179:U179"/>
    <mergeCell ref="V179:W179"/>
    <mergeCell ref="X179:Y179"/>
    <mergeCell ref="Z179:AA179"/>
    <mergeCell ref="AB179:AC179"/>
    <mergeCell ref="P178:Q178"/>
    <mergeCell ref="R178:S178"/>
    <mergeCell ref="T178:U178"/>
    <mergeCell ref="V178:W178"/>
    <mergeCell ref="X178:Y178"/>
    <mergeCell ref="Z178:AA178"/>
    <mergeCell ref="AB176:AC176"/>
    <mergeCell ref="P177:Q177"/>
    <mergeCell ref="R177:S177"/>
    <mergeCell ref="T177:U177"/>
    <mergeCell ref="V177:W177"/>
    <mergeCell ref="X177:Y177"/>
    <mergeCell ref="Z177:AA177"/>
    <mergeCell ref="AB177:AC177"/>
    <mergeCell ref="P176:Q176"/>
    <mergeCell ref="R176:S176"/>
    <mergeCell ref="T176:U176"/>
    <mergeCell ref="V176:W176"/>
    <mergeCell ref="X176:Y176"/>
    <mergeCell ref="Z176:AA176"/>
    <mergeCell ref="AB174:AC174"/>
    <mergeCell ref="P175:Q175"/>
    <mergeCell ref="R175:S175"/>
    <mergeCell ref="T175:U175"/>
    <mergeCell ref="V175:W175"/>
    <mergeCell ref="X175:Y175"/>
    <mergeCell ref="Z175:AA175"/>
    <mergeCell ref="AB175:AC175"/>
    <mergeCell ref="P174:Q174"/>
    <mergeCell ref="R174:S174"/>
    <mergeCell ref="T174:U174"/>
    <mergeCell ref="V174:W174"/>
    <mergeCell ref="X174:Y174"/>
    <mergeCell ref="Z174:AA174"/>
    <mergeCell ref="AB172:AC172"/>
    <mergeCell ref="P173:Q173"/>
    <mergeCell ref="R173:S173"/>
    <mergeCell ref="T173:U173"/>
    <mergeCell ref="V173:W173"/>
    <mergeCell ref="X173:Y173"/>
    <mergeCell ref="Z173:AA173"/>
    <mergeCell ref="AB173:AC173"/>
    <mergeCell ref="P172:Q172"/>
    <mergeCell ref="R172:S172"/>
    <mergeCell ref="T172:U172"/>
    <mergeCell ref="V172:W172"/>
    <mergeCell ref="X172:Y172"/>
    <mergeCell ref="Z172:AA172"/>
    <mergeCell ref="AB170:AC170"/>
    <mergeCell ref="P171:Q171"/>
    <mergeCell ref="R171:S171"/>
    <mergeCell ref="T171:U171"/>
    <mergeCell ref="V171:W171"/>
    <mergeCell ref="X171:Y171"/>
    <mergeCell ref="Z171:AA171"/>
    <mergeCell ref="AB171:AC171"/>
    <mergeCell ref="P170:Q170"/>
    <mergeCell ref="R170:S170"/>
    <mergeCell ref="T170:U170"/>
    <mergeCell ref="V170:W170"/>
    <mergeCell ref="X170:Y170"/>
    <mergeCell ref="Z170:AA170"/>
    <mergeCell ref="AB168:AC168"/>
    <mergeCell ref="P169:Q169"/>
    <mergeCell ref="R169:S169"/>
    <mergeCell ref="T169:U169"/>
    <mergeCell ref="V169:W169"/>
    <mergeCell ref="X169:Y169"/>
    <mergeCell ref="Z169:AA169"/>
    <mergeCell ref="AB169:AC169"/>
    <mergeCell ref="P168:Q168"/>
    <mergeCell ref="R168:S168"/>
    <mergeCell ref="T168:U168"/>
    <mergeCell ref="V168:W168"/>
    <mergeCell ref="X168:Y168"/>
    <mergeCell ref="Z168:AA168"/>
    <mergeCell ref="AB166:AC166"/>
    <mergeCell ref="P167:Q167"/>
    <mergeCell ref="R167:S167"/>
    <mergeCell ref="T167:U167"/>
    <mergeCell ref="V167:W167"/>
    <mergeCell ref="X167:Y167"/>
    <mergeCell ref="Z167:AA167"/>
    <mergeCell ref="AB167:AC167"/>
    <mergeCell ref="P166:Q166"/>
    <mergeCell ref="R166:S166"/>
    <mergeCell ref="T166:U166"/>
    <mergeCell ref="V166:W166"/>
    <mergeCell ref="X166:Y166"/>
    <mergeCell ref="Z166:AA166"/>
    <mergeCell ref="AB164:AC164"/>
    <mergeCell ref="P165:Q165"/>
    <mergeCell ref="R165:S165"/>
    <mergeCell ref="T165:U165"/>
    <mergeCell ref="V165:W165"/>
    <mergeCell ref="X165:Y165"/>
    <mergeCell ref="Z165:AA165"/>
    <mergeCell ref="AB165:AC165"/>
    <mergeCell ref="P164:Q164"/>
    <mergeCell ref="R164:S164"/>
    <mergeCell ref="T164:U164"/>
    <mergeCell ref="V164:W164"/>
    <mergeCell ref="X164:Y164"/>
    <mergeCell ref="Z164:AA164"/>
    <mergeCell ref="AB162:AC162"/>
    <mergeCell ref="P163:Q163"/>
    <mergeCell ref="R163:S163"/>
    <mergeCell ref="T163:U163"/>
    <mergeCell ref="V163:W163"/>
    <mergeCell ref="X163:Y163"/>
    <mergeCell ref="Z163:AA163"/>
    <mergeCell ref="AB163:AC163"/>
    <mergeCell ref="P162:Q162"/>
    <mergeCell ref="R162:S162"/>
    <mergeCell ref="T162:U162"/>
    <mergeCell ref="V162:W162"/>
    <mergeCell ref="X162:Y162"/>
    <mergeCell ref="Z162:AA162"/>
    <mergeCell ref="AB160:AC160"/>
    <mergeCell ref="P161:Q161"/>
    <mergeCell ref="R161:S161"/>
    <mergeCell ref="T161:U161"/>
    <mergeCell ref="V161:W161"/>
    <mergeCell ref="X161:Y161"/>
    <mergeCell ref="Z161:AA161"/>
    <mergeCell ref="AB161:AC161"/>
    <mergeCell ref="P160:Q160"/>
    <mergeCell ref="R160:S160"/>
    <mergeCell ref="T160:U160"/>
    <mergeCell ref="V160:W160"/>
    <mergeCell ref="X160:Y160"/>
    <mergeCell ref="Z160:AA160"/>
    <mergeCell ref="AB158:AC158"/>
    <mergeCell ref="P159:Q159"/>
    <mergeCell ref="R159:S159"/>
    <mergeCell ref="T159:U159"/>
    <mergeCell ref="V159:W159"/>
    <mergeCell ref="X159:Y159"/>
    <mergeCell ref="Z159:AA159"/>
    <mergeCell ref="AB159:AC159"/>
    <mergeCell ref="P158:Q158"/>
    <mergeCell ref="R158:S158"/>
    <mergeCell ref="T158:U158"/>
    <mergeCell ref="V158:W158"/>
    <mergeCell ref="X158:Y158"/>
    <mergeCell ref="Z158:AA158"/>
    <mergeCell ref="AB156:AC156"/>
    <mergeCell ref="P157:Q157"/>
    <mergeCell ref="R157:S157"/>
    <mergeCell ref="T157:U157"/>
    <mergeCell ref="V157:W157"/>
    <mergeCell ref="X157:Y157"/>
    <mergeCell ref="Z157:AA157"/>
    <mergeCell ref="AB157:AC157"/>
    <mergeCell ref="P156:Q156"/>
    <mergeCell ref="R156:S156"/>
    <mergeCell ref="T156:U156"/>
    <mergeCell ref="V156:W156"/>
    <mergeCell ref="X156:Y156"/>
    <mergeCell ref="Z156:AA156"/>
    <mergeCell ref="AB154:AC154"/>
    <mergeCell ref="P155:Q155"/>
    <mergeCell ref="R155:S155"/>
    <mergeCell ref="T155:U155"/>
    <mergeCell ref="V155:W155"/>
    <mergeCell ref="X155:Y155"/>
    <mergeCell ref="Z155:AA155"/>
    <mergeCell ref="AB155:AC155"/>
    <mergeCell ref="P154:Q154"/>
    <mergeCell ref="R154:S154"/>
    <mergeCell ref="T154:U154"/>
    <mergeCell ref="V154:W154"/>
    <mergeCell ref="X154:Y154"/>
    <mergeCell ref="Z154:AA154"/>
    <mergeCell ref="AB152:AC152"/>
    <mergeCell ref="P153:Q153"/>
    <mergeCell ref="R153:S153"/>
    <mergeCell ref="T153:U153"/>
    <mergeCell ref="V153:W153"/>
    <mergeCell ref="X153:Y153"/>
    <mergeCell ref="Z153:AA153"/>
    <mergeCell ref="AB153:AC153"/>
    <mergeCell ref="P152:Q152"/>
    <mergeCell ref="R152:S152"/>
    <mergeCell ref="T152:U152"/>
    <mergeCell ref="V152:W152"/>
    <mergeCell ref="X152:Y152"/>
    <mergeCell ref="Z152:AA152"/>
    <mergeCell ref="AB150:AC150"/>
    <mergeCell ref="P151:Q151"/>
    <mergeCell ref="R151:S151"/>
    <mergeCell ref="T151:U151"/>
    <mergeCell ref="V151:W151"/>
    <mergeCell ref="X151:Y151"/>
    <mergeCell ref="Z151:AA151"/>
    <mergeCell ref="AB151:AC151"/>
    <mergeCell ref="P150:Q150"/>
    <mergeCell ref="R150:S150"/>
    <mergeCell ref="T150:U150"/>
    <mergeCell ref="V150:W150"/>
    <mergeCell ref="X150:Y150"/>
    <mergeCell ref="Z150:AA150"/>
    <mergeCell ref="AB148:AC148"/>
    <mergeCell ref="P149:Q149"/>
    <mergeCell ref="R149:S149"/>
    <mergeCell ref="T149:U149"/>
    <mergeCell ref="V149:W149"/>
    <mergeCell ref="X149:Y149"/>
    <mergeCell ref="Z149:AA149"/>
    <mergeCell ref="AB149:AC149"/>
    <mergeCell ref="P148:Q148"/>
    <mergeCell ref="R148:S148"/>
    <mergeCell ref="T148:U148"/>
    <mergeCell ref="V148:W148"/>
    <mergeCell ref="X148:Y148"/>
    <mergeCell ref="Z148:AA148"/>
    <mergeCell ref="AB146:AC146"/>
    <mergeCell ref="P147:Q147"/>
    <mergeCell ref="R147:S147"/>
    <mergeCell ref="T147:U147"/>
    <mergeCell ref="V147:W147"/>
    <mergeCell ref="X147:Y147"/>
    <mergeCell ref="Z147:AA147"/>
    <mergeCell ref="AB147:AC147"/>
    <mergeCell ref="P146:Q146"/>
    <mergeCell ref="R146:S146"/>
    <mergeCell ref="T146:U146"/>
    <mergeCell ref="V146:W146"/>
    <mergeCell ref="X146:Y146"/>
    <mergeCell ref="Z146:AA146"/>
    <mergeCell ref="AB144:AC144"/>
    <mergeCell ref="P145:Q145"/>
    <mergeCell ref="R145:S145"/>
    <mergeCell ref="T145:U145"/>
    <mergeCell ref="V145:W145"/>
    <mergeCell ref="X145:Y145"/>
    <mergeCell ref="Z145:AA145"/>
    <mergeCell ref="AB145:AC145"/>
    <mergeCell ref="P144:Q144"/>
    <mergeCell ref="R144:S144"/>
    <mergeCell ref="T144:U144"/>
    <mergeCell ref="V144:W144"/>
    <mergeCell ref="X144:Y144"/>
    <mergeCell ref="Z144:AA144"/>
    <mergeCell ref="AB140:AC140"/>
    <mergeCell ref="P141:W141"/>
    <mergeCell ref="X141:Y141"/>
    <mergeCell ref="AB141:AC141"/>
    <mergeCell ref="AB142:AC142"/>
    <mergeCell ref="P143:AA143"/>
    <mergeCell ref="AB143:AC143"/>
    <mergeCell ref="P140:Q140"/>
    <mergeCell ref="R140:S140"/>
    <mergeCell ref="T140:U140"/>
    <mergeCell ref="V140:W140"/>
    <mergeCell ref="X140:Y140"/>
    <mergeCell ref="Z140:AA140"/>
    <mergeCell ref="AB138:AC138"/>
    <mergeCell ref="P139:Q139"/>
    <mergeCell ref="R139:S139"/>
    <mergeCell ref="T139:U139"/>
    <mergeCell ref="V139:W139"/>
    <mergeCell ref="X139:Y139"/>
    <mergeCell ref="Z139:AA139"/>
    <mergeCell ref="AB139:AC139"/>
    <mergeCell ref="P138:Q138"/>
    <mergeCell ref="R138:S138"/>
    <mergeCell ref="T138:U138"/>
    <mergeCell ref="V138:W138"/>
    <mergeCell ref="X138:Y138"/>
    <mergeCell ref="Z138:AA138"/>
    <mergeCell ref="AB136:AC136"/>
    <mergeCell ref="P137:Q137"/>
    <mergeCell ref="R137:S137"/>
    <mergeCell ref="T137:U137"/>
    <mergeCell ref="V137:W137"/>
    <mergeCell ref="X137:Y137"/>
    <mergeCell ref="Z137:AA137"/>
    <mergeCell ref="AB137:AC137"/>
    <mergeCell ref="P136:Q136"/>
    <mergeCell ref="R136:S136"/>
    <mergeCell ref="T136:U136"/>
    <mergeCell ref="V136:W136"/>
    <mergeCell ref="X136:Y136"/>
    <mergeCell ref="Z136:AA136"/>
    <mergeCell ref="AB134:AC134"/>
    <mergeCell ref="P135:Q135"/>
    <mergeCell ref="R135:S135"/>
    <mergeCell ref="T135:U135"/>
    <mergeCell ref="V135:W135"/>
    <mergeCell ref="X135:Y135"/>
    <mergeCell ref="Z135:AA135"/>
    <mergeCell ref="AB135:AC135"/>
    <mergeCell ref="P134:Q134"/>
    <mergeCell ref="R134:S134"/>
    <mergeCell ref="T134:U134"/>
    <mergeCell ref="V134:W134"/>
    <mergeCell ref="X134:Y134"/>
    <mergeCell ref="Z134:AA134"/>
    <mergeCell ref="AB132:AC132"/>
    <mergeCell ref="P133:Q133"/>
    <mergeCell ref="R133:S133"/>
    <mergeCell ref="T133:U133"/>
    <mergeCell ref="V133:W133"/>
    <mergeCell ref="X133:Y133"/>
    <mergeCell ref="Z133:AA133"/>
    <mergeCell ref="AB133:AC133"/>
    <mergeCell ref="P132:Q132"/>
    <mergeCell ref="R132:S132"/>
    <mergeCell ref="T132:U132"/>
    <mergeCell ref="V132:W132"/>
    <mergeCell ref="X132:Y132"/>
    <mergeCell ref="Z132:AA132"/>
    <mergeCell ref="AB130:AC130"/>
    <mergeCell ref="P131:Q131"/>
    <mergeCell ref="R131:S131"/>
    <mergeCell ref="T131:U131"/>
    <mergeCell ref="V131:W131"/>
    <mergeCell ref="X131:Y131"/>
    <mergeCell ref="Z131:AA131"/>
    <mergeCell ref="AB131:AC131"/>
    <mergeCell ref="P130:Q130"/>
    <mergeCell ref="R130:S130"/>
    <mergeCell ref="T130:U130"/>
    <mergeCell ref="V130:W130"/>
    <mergeCell ref="X130:Y130"/>
    <mergeCell ref="Z130:AA130"/>
    <mergeCell ref="AB128:AC128"/>
    <mergeCell ref="P129:Q129"/>
    <mergeCell ref="R129:S129"/>
    <mergeCell ref="T129:U129"/>
    <mergeCell ref="V129:W129"/>
    <mergeCell ref="X129:Y129"/>
    <mergeCell ref="Z129:AA129"/>
    <mergeCell ref="AB129:AC129"/>
    <mergeCell ref="P128:Q128"/>
    <mergeCell ref="R128:S128"/>
    <mergeCell ref="T128:U128"/>
    <mergeCell ref="V128:W128"/>
    <mergeCell ref="X128:Y128"/>
    <mergeCell ref="Z128:AA128"/>
    <mergeCell ref="AB126:AC126"/>
    <mergeCell ref="P127:Q127"/>
    <mergeCell ref="R127:S127"/>
    <mergeCell ref="T127:U127"/>
    <mergeCell ref="V127:W127"/>
    <mergeCell ref="X127:Y127"/>
    <mergeCell ref="Z127:AA127"/>
    <mergeCell ref="AB127:AC127"/>
    <mergeCell ref="P126:Q126"/>
    <mergeCell ref="R126:S126"/>
    <mergeCell ref="T126:U126"/>
    <mergeCell ref="V126:W126"/>
    <mergeCell ref="X126:Y126"/>
    <mergeCell ref="Z126:AA126"/>
    <mergeCell ref="AB124:AC124"/>
    <mergeCell ref="P125:Q125"/>
    <mergeCell ref="R125:S125"/>
    <mergeCell ref="T125:U125"/>
    <mergeCell ref="V125:W125"/>
    <mergeCell ref="X125:Y125"/>
    <mergeCell ref="Z125:AA125"/>
    <mergeCell ref="AB125:AC125"/>
    <mergeCell ref="P124:Q124"/>
    <mergeCell ref="R124:S124"/>
    <mergeCell ref="T124:U124"/>
    <mergeCell ref="V124:W124"/>
    <mergeCell ref="X124:Y124"/>
    <mergeCell ref="Z124:AA124"/>
    <mergeCell ref="AB122:AC122"/>
    <mergeCell ref="P123:Q123"/>
    <mergeCell ref="R123:S123"/>
    <mergeCell ref="T123:U123"/>
    <mergeCell ref="V123:W123"/>
    <mergeCell ref="X123:Y123"/>
    <mergeCell ref="Z123:AA123"/>
    <mergeCell ref="AB123:AC123"/>
    <mergeCell ref="P122:Q122"/>
    <mergeCell ref="R122:S122"/>
    <mergeCell ref="T122:U122"/>
    <mergeCell ref="V122:W122"/>
    <mergeCell ref="X122:Y122"/>
    <mergeCell ref="Z122:AA122"/>
    <mergeCell ref="AB120:AC120"/>
    <mergeCell ref="P121:Q121"/>
    <mergeCell ref="R121:S121"/>
    <mergeCell ref="T121:U121"/>
    <mergeCell ref="V121:W121"/>
    <mergeCell ref="X121:Y121"/>
    <mergeCell ref="Z121:AA121"/>
    <mergeCell ref="AB121:AC121"/>
    <mergeCell ref="P120:Q120"/>
    <mergeCell ref="R120:S120"/>
    <mergeCell ref="T120:U120"/>
    <mergeCell ref="V120:W120"/>
    <mergeCell ref="X120:Y120"/>
    <mergeCell ref="Z120:AA120"/>
    <mergeCell ref="AB118:AC118"/>
    <mergeCell ref="P119:Q119"/>
    <mergeCell ref="R119:S119"/>
    <mergeCell ref="T119:U119"/>
    <mergeCell ref="V119:W119"/>
    <mergeCell ref="X119:Y119"/>
    <mergeCell ref="Z119:AA119"/>
    <mergeCell ref="AB119:AC119"/>
    <mergeCell ref="P118:Q118"/>
    <mergeCell ref="R118:S118"/>
    <mergeCell ref="T118:U118"/>
    <mergeCell ref="V118:W118"/>
    <mergeCell ref="X118:Y118"/>
    <mergeCell ref="Z118:AA118"/>
    <mergeCell ref="AB116:AC116"/>
    <mergeCell ref="P117:Q117"/>
    <mergeCell ref="R117:S117"/>
    <mergeCell ref="T117:U117"/>
    <mergeCell ref="V117:W117"/>
    <mergeCell ref="X117:Y117"/>
    <mergeCell ref="Z117:AA117"/>
    <mergeCell ref="AB117:AC117"/>
    <mergeCell ref="P116:Q116"/>
    <mergeCell ref="R116:S116"/>
    <mergeCell ref="T116:U116"/>
    <mergeCell ref="V116:W116"/>
    <mergeCell ref="X116:Y116"/>
    <mergeCell ref="Z116:AA116"/>
    <mergeCell ref="AB114:AC114"/>
    <mergeCell ref="P115:Q115"/>
    <mergeCell ref="R115:S115"/>
    <mergeCell ref="T115:U115"/>
    <mergeCell ref="V115:W115"/>
    <mergeCell ref="X115:Y115"/>
    <mergeCell ref="Z115:AA115"/>
    <mergeCell ref="AB115:AC115"/>
    <mergeCell ref="P114:Q114"/>
    <mergeCell ref="R114:S114"/>
    <mergeCell ref="T114:U114"/>
    <mergeCell ref="V114:W114"/>
    <mergeCell ref="X114:Y114"/>
    <mergeCell ref="Z114:AA114"/>
    <mergeCell ref="AB112:AC112"/>
    <mergeCell ref="P113:Q113"/>
    <mergeCell ref="R113:S113"/>
    <mergeCell ref="T113:U113"/>
    <mergeCell ref="V113:W113"/>
    <mergeCell ref="X113:Y113"/>
    <mergeCell ref="Z113:AA113"/>
    <mergeCell ref="AB113:AC113"/>
    <mergeCell ref="P112:Q112"/>
    <mergeCell ref="R112:S112"/>
    <mergeCell ref="T112:U112"/>
    <mergeCell ref="V112:W112"/>
    <mergeCell ref="X112:Y112"/>
    <mergeCell ref="Z112:AA112"/>
    <mergeCell ref="AB110:AC110"/>
    <mergeCell ref="P111:Q111"/>
    <mergeCell ref="R111:S111"/>
    <mergeCell ref="T111:U111"/>
    <mergeCell ref="V111:W111"/>
    <mergeCell ref="X111:Y111"/>
    <mergeCell ref="Z111:AA111"/>
    <mergeCell ref="AB111:AC111"/>
    <mergeCell ref="P110:Q110"/>
    <mergeCell ref="R110:S110"/>
    <mergeCell ref="T110:U110"/>
    <mergeCell ref="V110:W110"/>
    <mergeCell ref="X110:Y110"/>
    <mergeCell ref="Z110:AA110"/>
    <mergeCell ref="AB108:AC108"/>
    <mergeCell ref="P109:Q109"/>
    <mergeCell ref="R109:S109"/>
    <mergeCell ref="T109:U109"/>
    <mergeCell ref="V109:W109"/>
    <mergeCell ref="X109:Y109"/>
    <mergeCell ref="Z109:AA109"/>
    <mergeCell ref="AB109:AC109"/>
    <mergeCell ref="P108:Q108"/>
    <mergeCell ref="R108:S108"/>
    <mergeCell ref="T108:U108"/>
    <mergeCell ref="V108:W108"/>
    <mergeCell ref="X108:Y108"/>
    <mergeCell ref="Z108:AA108"/>
    <mergeCell ref="AB106:AC106"/>
    <mergeCell ref="P107:Q107"/>
    <mergeCell ref="R107:S107"/>
    <mergeCell ref="T107:U107"/>
    <mergeCell ref="V107:W107"/>
    <mergeCell ref="X107:Y107"/>
    <mergeCell ref="Z107:AA107"/>
    <mergeCell ref="AB107:AC107"/>
    <mergeCell ref="P106:Q106"/>
    <mergeCell ref="R106:S106"/>
    <mergeCell ref="T106:U106"/>
    <mergeCell ref="V106:W106"/>
    <mergeCell ref="X106:Y106"/>
    <mergeCell ref="Z106:AA106"/>
    <mergeCell ref="AB104:AC104"/>
    <mergeCell ref="P105:Q105"/>
    <mergeCell ref="R105:S105"/>
    <mergeCell ref="T105:U105"/>
    <mergeCell ref="V105:W105"/>
    <mergeCell ref="X105:Y105"/>
    <mergeCell ref="Z105:AA105"/>
    <mergeCell ref="AB105:AC105"/>
    <mergeCell ref="P104:Q104"/>
    <mergeCell ref="R104:S104"/>
    <mergeCell ref="T104:U104"/>
    <mergeCell ref="V104:W104"/>
    <mergeCell ref="X104:Y104"/>
    <mergeCell ref="Z104:AA104"/>
    <mergeCell ref="AB102:AC102"/>
    <mergeCell ref="P103:Q103"/>
    <mergeCell ref="R103:S103"/>
    <mergeCell ref="T103:U103"/>
    <mergeCell ref="V103:W103"/>
    <mergeCell ref="X103:Y103"/>
    <mergeCell ref="Z103:AA103"/>
    <mergeCell ref="AB103:AC103"/>
    <mergeCell ref="P102:Q102"/>
    <mergeCell ref="R102:S102"/>
    <mergeCell ref="T102:U102"/>
    <mergeCell ref="V102:W102"/>
    <mergeCell ref="X102:Y102"/>
    <mergeCell ref="Z102:AA102"/>
    <mergeCell ref="AB100:AC100"/>
    <mergeCell ref="P101:Q101"/>
    <mergeCell ref="R101:S101"/>
    <mergeCell ref="T101:U101"/>
    <mergeCell ref="V101:W101"/>
    <mergeCell ref="X101:Y101"/>
    <mergeCell ref="Z101:AA101"/>
    <mergeCell ref="AB101:AC101"/>
    <mergeCell ref="P100:Q100"/>
    <mergeCell ref="R100:S100"/>
    <mergeCell ref="T100:U100"/>
    <mergeCell ref="V100:W100"/>
    <mergeCell ref="X100:Y100"/>
    <mergeCell ref="Z100:AA100"/>
    <mergeCell ref="AB98:AC98"/>
    <mergeCell ref="P99:Q99"/>
    <mergeCell ref="R99:S99"/>
    <mergeCell ref="T99:U99"/>
    <mergeCell ref="V99:W99"/>
    <mergeCell ref="X99:Y99"/>
    <mergeCell ref="Z99:AA99"/>
    <mergeCell ref="AB99:AC99"/>
    <mergeCell ref="P98:Q98"/>
    <mergeCell ref="R98:S98"/>
    <mergeCell ref="T98:U98"/>
    <mergeCell ref="V98:W98"/>
    <mergeCell ref="X98:Y98"/>
    <mergeCell ref="Z98:AA98"/>
    <mergeCell ref="AB96:AC96"/>
    <mergeCell ref="P97:Q97"/>
    <mergeCell ref="R97:S97"/>
    <mergeCell ref="T97:U97"/>
    <mergeCell ref="V97:W97"/>
    <mergeCell ref="X97:Y97"/>
    <mergeCell ref="Z97:AA97"/>
    <mergeCell ref="AB97:AC97"/>
    <mergeCell ref="P96:Q96"/>
    <mergeCell ref="R96:S96"/>
    <mergeCell ref="T96:U96"/>
    <mergeCell ref="V96:W96"/>
    <mergeCell ref="X96:Y96"/>
    <mergeCell ref="Z96:AA96"/>
    <mergeCell ref="AB94:AC94"/>
    <mergeCell ref="P95:Q95"/>
    <mergeCell ref="R95:S95"/>
    <mergeCell ref="T95:U95"/>
    <mergeCell ref="V95:W95"/>
    <mergeCell ref="X95:Y95"/>
    <mergeCell ref="Z95:AA95"/>
    <mergeCell ref="AB95:AC95"/>
    <mergeCell ref="P94:Q94"/>
    <mergeCell ref="R94:S94"/>
    <mergeCell ref="T94:U94"/>
    <mergeCell ref="V94:W94"/>
    <mergeCell ref="X94:Y94"/>
    <mergeCell ref="Z94:AA94"/>
    <mergeCell ref="AB92:AC92"/>
    <mergeCell ref="P93:Q93"/>
    <mergeCell ref="R93:S93"/>
    <mergeCell ref="T93:U93"/>
    <mergeCell ref="V93:W93"/>
    <mergeCell ref="X93:Y93"/>
    <mergeCell ref="Z93:AA93"/>
    <mergeCell ref="AB93:AC93"/>
    <mergeCell ref="P92:Q92"/>
    <mergeCell ref="R92:S92"/>
    <mergeCell ref="T92:U92"/>
    <mergeCell ref="V92:W92"/>
    <mergeCell ref="X92:Y92"/>
    <mergeCell ref="Z92:AA92"/>
    <mergeCell ref="AB88:AC88"/>
    <mergeCell ref="P89:W89"/>
    <mergeCell ref="X89:Y89"/>
    <mergeCell ref="AB89:AC89"/>
    <mergeCell ref="AB90:AC90"/>
    <mergeCell ref="P91:AA91"/>
    <mergeCell ref="AB91:AC91"/>
    <mergeCell ref="P88:Q88"/>
    <mergeCell ref="R88:S88"/>
    <mergeCell ref="T88:U88"/>
    <mergeCell ref="V88:W88"/>
    <mergeCell ref="X88:Y88"/>
    <mergeCell ref="Z88:AA88"/>
    <mergeCell ref="AB86:AC86"/>
    <mergeCell ref="P87:Q87"/>
    <mergeCell ref="R87:S87"/>
    <mergeCell ref="T87:U87"/>
    <mergeCell ref="V87:W87"/>
    <mergeCell ref="X87:Y87"/>
    <mergeCell ref="Z87:AA87"/>
    <mergeCell ref="AB87:AC87"/>
    <mergeCell ref="P86:Q86"/>
    <mergeCell ref="R86:S86"/>
    <mergeCell ref="T86:U86"/>
    <mergeCell ref="V86:W86"/>
    <mergeCell ref="X86:Y86"/>
    <mergeCell ref="Z86:AA86"/>
    <mergeCell ref="AB84:AC84"/>
    <mergeCell ref="P85:Q85"/>
    <mergeCell ref="R85:S85"/>
    <mergeCell ref="T85:U85"/>
    <mergeCell ref="V85:W85"/>
    <mergeCell ref="X85:Y85"/>
    <mergeCell ref="Z85:AA85"/>
    <mergeCell ref="AB85:AC85"/>
    <mergeCell ref="P84:Q84"/>
    <mergeCell ref="R84:S84"/>
    <mergeCell ref="T84:U84"/>
    <mergeCell ref="V84:W84"/>
    <mergeCell ref="X84:Y84"/>
    <mergeCell ref="Z84:AA84"/>
    <mergeCell ref="AB82:AC82"/>
    <mergeCell ref="P83:Q83"/>
    <mergeCell ref="R83:S83"/>
    <mergeCell ref="T83:U83"/>
    <mergeCell ref="V83:W83"/>
    <mergeCell ref="X83:Y83"/>
    <mergeCell ref="Z83:AA83"/>
    <mergeCell ref="AB83:AC83"/>
    <mergeCell ref="P82:Q82"/>
    <mergeCell ref="R82:S82"/>
    <mergeCell ref="T82:U82"/>
    <mergeCell ref="V82:W82"/>
    <mergeCell ref="X82:Y82"/>
    <mergeCell ref="Z82:AA82"/>
    <mergeCell ref="AB80:AC80"/>
    <mergeCell ref="P81:Q81"/>
    <mergeCell ref="R81:S81"/>
    <mergeCell ref="T81:U81"/>
    <mergeCell ref="V81:W81"/>
    <mergeCell ref="X81:Y81"/>
    <mergeCell ref="Z81:AA81"/>
    <mergeCell ref="AB81:AC81"/>
    <mergeCell ref="P80:Q80"/>
    <mergeCell ref="R80:S80"/>
    <mergeCell ref="T80:U80"/>
    <mergeCell ref="V80:W80"/>
    <mergeCell ref="X80:Y80"/>
    <mergeCell ref="Z80:AA80"/>
    <mergeCell ref="AB78:AC78"/>
    <mergeCell ref="P79:Q79"/>
    <mergeCell ref="R79:S79"/>
    <mergeCell ref="T79:U79"/>
    <mergeCell ref="V79:W79"/>
    <mergeCell ref="X79:Y79"/>
    <mergeCell ref="Z79:AA79"/>
    <mergeCell ref="AB79:AC79"/>
    <mergeCell ref="P78:Q78"/>
    <mergeCell ref="R78:S78"/>
    <mergeCell ref="T78:U78"/>
    <mergeCell ref="V78:W78"/>
    <mergeCell ref="X78:Y78"/>
    <mergeCell ref="Z78:AA78"/>
    <mergeCell ref="AB76:AC76"/>
    <mergeCell ref="P77:Q77"/>
    <mergeCell ref="R77:S77"/>
    <mergeCell ref="T77:U77"/>
    <mergeCell ref="V77:W77"/>
    <mergeCell ref="X77:Y77"/>
    <mergeCell ref="Z77:AA77"/>
    <mergeCell ref="AB77:AC77"/>
    <mergeCell ref="P76:Q76"/>
    <mergeCell ref="R76:S76"/>
    <mergeCell ref="T76:U76"/>
    <mergeCell ref="V76:W76"/>
    <mergeCell ref="X76:Y76"/>
    <mergeCell ref="Z76:AA76"/>
    <mergeCell ref="AB74:AC74"/>
    <mergeCell ref="P75:Q75"/>
    <mergeCell ref="R75:S75"/>
    <mergeCell ref="T75:U75"/>
    <mergeCell ref="V75:W75"/>
    <mergeCell ref="X75:Y75"/>
    <mergeCell ref="Z75:AA75"/>
    <mergeCell ref="AB75:AC75"/>
    <mergeCell ref="P74:Q74"/>
    <mergeCell ref="R74:S74"/>
    <mergeCell ref="T74:U74"/>
    <mergeCell ref="V74:W74"/>
    <mergeCell ref="X74:Y74"/>
    <mergeCell ref="Z74:AA74"/>
    <mergeCell ref="AB72:AC72"/>
    <mergeCell ref="P73:Q73"/>
    <mergeCell ref="R73:S73"/>
    <mergeCell ref="T73:U73"/>
    <mergeCell ref="V73:W73"/>
    <mergeCell ref="X73:Y73"/>
    <mergeCell ref="Z73:AA73"/>
    <mergeCell ref="AB73:AC73"/>
    <mergeCell ref="P72:Q72"/>
    <mergeCell ref="R72:S72"/>
    <mergeCell ref="T72:U72"/>
    <mergeCell ref="V72:W72"/>
    <mergeCell ref="X72:Y72"/>
    <mergeCell ref="Z72:AA72"/>
    <mergeCell ref="AB70:AC70"/>
    <mergeCell ref="P71:Q71"/>
    <mergeCell ref="R71:S71"/>
    <mergeCell ref="T71:U71"/>
    <mergeCell ref="V71:W71"/>
    <mergeCell ref="X71:Y71"/>
    <mergeCell ref="Z71:AA71"/>
    <mergeCell ref="AB71:AC71"/>
    <mergeCell ref="P70:Q70"/>
    <mergeCell ref="R70:S70"/>
    <mergeCell ref="T70:U70"/>
    <mergeCell ref="V70:W70"/>
    <mergeCell ref="X70:Y70"/>
    <mergeCell ref="Z70:AA70"/>
    <mergeCell ref="AB68:AC68"/>
    <mergeCell ref="P69:Q69"/>
    <mergeCell ref="R69:S69"/>
    <mergeCell ref="T69:U69"/>
    <mergeCell ref="V69:W69"/>
    <mergeCell ref="X69:Y69"/>
    <mergeCell ref="Z69:AA69"/>
    <mergeCell ref="AB69:AC69"/>
    <mergeCell ref="P68:Q68"/>
    <mergeCell ref="R68:S68"/>
    <mergeCell ref="T68:U68"/>
    <mergeCell ref="V68:W68"/>
    <mergeCell ref="X68:Y68"/>
    <mergeCell ref="Z68:AA68"/>
    <mergeCell ref="AB66:AC66"/>
    <mergeCell ref="P67:Q67"/>
    <mergeCell ref="R67:S67"/>
    <mergeCell ref="T67:U67"/>
    <mergeCell ref="V67:W67"/>
    <mergeCell ref="X67:Y67"/>
    <mergeCell ref="Z67:AA67"/>
    <mergeCell ref="AB67:AC67"/>
    <mergeCell ref="P66:Q66"/>
    <mergeCell ref="R66:S66"/>
    <mergeCell ref="T66:U66"/>
    <mergeCell ref="V66:W66"/>
    <mergeCell ref="X66:Y66"/>
    <mergeCell ref="Z66:AA66"/>
    <mergeCell ref="AB64:AC64"/>
    <mergeCell ref="P65:Q65"/>
    <mergeCell ref="R65:S65"/>
    <mergeCell ref="T65:U65"/>
    <mergeCell ref="V65:W65"/>
    <mergeCell ref="X65:Y65"/>
    <mergeCell ref="Z65:AA65"/>
    <mergeCell ref="AB65:AC65"/>
    <mergeCell ref="P64:Q64"/>
    <mergeCell ref="R64:S64"/>
    <mergeCell ref="T64:U64"/>
    <mergeCell ref="V64:W64"/>
    <mergeCell ref="X64:Y64"/>
    <mergeCell ref="Z64:AA64"/>
    <mergeCell ref="AB62:AC62"/>
    <mergeCell ref="P63:Q63"/>
    <mergeCell ref="R63:S63"/>
    <mergeCell ref="T63:U63"/>
    <mergeCell ref="V63:W63"/>
    <mergeCell ref="X63:Y63"/>
    <mergeCell ref="Z63:AA63"/>
    <mergeCell ref="AB63:AC63"/>
    <mergeCell ref="P62:Q62"/>
    <mergeCell ref="R62:S62"/>
    <mergeCell ref="T62:U62"/>
    <mergeCell ref="V62:W62"/>
    <mergeCell ref="X62:Y62"/>
    <mergeCell ref="Z62:AA62"/>
    <mergeCell ref="AB60:AC60"/>
    <mergeCell ref="P61:Q61"/>
    <mergeCell ref="R61:S61"/>
    <mergeCell ref="T61:U61"/>
    <mergeCell ref="V61:W61"/>
    <mergeCell ref="X61:Y61"/>
    <mergeCell ref="Z61:AA61"/>
    <mergeCell ref="AB61:AC61"/>
    <mergeCell ref="P60:Q60"/>
    <mergeCell ref="R60:S60"/>
    <mergeCell ref="T60:U60"/>
    <mergeCell ref="V60:W60"/>
    <mergeCell ref="X60:Y60"/>
    <mergeCell ref="Z60:AA60"/>
    <mergeCell ref="AB58:AC58"/>
    <mergeCell ref="P59:Q59"/>
    <mergeCell ref="R59:S59"/>
    <mergeCell ref="T59:U59"/>
    <mergeCell ref="V59:W59"/>
    <mergeCell ref="X59:Y59"/>
    <mergeCell ref="Z59:AA59"/>
    <mergeCell ref="AB59:AC59"/>
    <mergeCell ref="P58:Q58"/>
    <mergeCell ref="R58:S58"/>
    <mergeCell ref="T58:U58"/>
    <mergeCell ref="V58:W58"/>
    <mergeCell ref="X58:Y58"/>
    <mergeCell ref="Z58:AA58"/>
    <mergeCell ref="AB56:AC56"/>
    <mergeCell ref="P57:Q57"/>
    <mergeCell ref="R57:S57"/>
    <mergeCell ref="T57:U57"/>
    <mergeCell ref="V57:W57"/>
    <mergeCell ref="X57:Y57"/>
    <mergeCell ref="Z57:AA57"/>
    <mergeCell ref="AB57:AC57"/>
    <mergeCell ref="P56:Q56"/>
    <mergeCell ref="R56:S56"/>
    <mergeCell ref="T56:U56"/>
    <mergeCell ref="V56:W56"/>
    <mergeCell ref="X56:Y56"/>
    <mergeCell ref="Z56:AA56"/>
    <mergeCell ref="AB54:AC54"/>
    <mergeCell ref="P55:Q55"/>
    <mergeCell ref="R55:S55"/>
    <mergeCell ref="T55:U55"/>
    <mergeCell ref="V55:W55"/>
    <mergeCell ref="X55:Y55"/>
    <mergeCell ref="Z55:AA55"/>
    <mergeCell ref="AB55:AC55"/>
    <mergeCell ref="P54:Q54"/>
    <mergeCell ref="R54:S54"/>
    <mergeCell ref="T54:U54"/>
    <mergeCell ref="V54:W54"/>
    <mergeCell ref="X54:Y54"/>
    <mergeCell ref="Z54:AA54"/>
    <mergeCell ref="Z52:AA52"/>
    <mergeCell ref="AB52:AC52"/>
    <mergeCell ref="P53:Q53"/>
    <mergeCell ref="R53:S53"/>
    <mergeCell ref="T53:U53"/>
    <mergeCell ref="V53:W53"/>
    <mergeCell ref="X53:Y53"/>
    <mergeCell ref="Z53:AA53"/>
    <mergeCell ref="AB53:AC53"/>
    <mergeCell ref="AB48:AC48"/>
    <mergeCell ref="P49:W49"/>
    <mergeCell ref="X49:Y49"/>
    <mergeCell ref="AA49:AC49"/>
    <mergeCell ref="P51:AC51"/>
    <mergeCell ref="P52:Q52"/>
    <mergeCell ref="R52:S52"/>
    <mergeCell ref="T52:U52"/>
    <mergeCell ref="V52:W52"/>
    <mergeCell ref="X52:Y52"/>
    <mergeCell ref="P48:Q48"/>
    <mergeCell ref="R48:S48"/>
    <mergeCell ref="T48:U48"/>
    <mergeCell ref="V48:W48"/>
    <mergeCell ref="X48:Y48"/>
    <mergeCell ref="Z48:AA48"/>
    <mergeCell ref="AB46:AC46"/>
    <mergeCell ref="P47:Q47"/>
    <mergeCell ref="R47:S47"/>
    <mergeCell ref="T47:U47"/>
    <mergeCell ref="V47:W47"/>
    <mergeCell ref="X47:Y47"/>
    <mergeCell ref="Z47:AA47"/>
    <mergeCell ref="AB47:AC47"/>
    <mergeCell ref="P46:Q46"/>
    <mergeCell ref="R46:S46"/>
    <mergeCell ref="T46:U46"/>
    <mergeCell ref="V46:W46"/>
    <mergeCell ref="X46:Y46"/>
    <mergeCell ref="Z46:AA46"/>
    <mergeCell ref="AB44:AC44"/>
    <mergeCell ref="P45:Q45"/>
    <mergeCell ref="R45:S45"/>
    <mergeCell ref="T45:U45"/>
    <mergeCell ref="V45:W45"/>
    <mergeCell ref="X45:Y45"/>
    <mergeCell ref="Z45:AA45"/>
    <mergeCell ref="AB45:AC45"/>
    <mergeCell ref="P44:Q44"/>
    <mergeCell ref="R44:S44"/>
    <mergeCell ref="T44:U44"/>
    <mergeCell ref="V44:W44"/>
    <mergeCell ref="X44:Y44"/>
    <mergeCell ref="Z44:AA44"/>
    <mergeCell ref="AB42:AC42"/>
    <mergeCell ref="P43:Q43"/>
    <mergeCell ref="R43:S43"/>
    <mergeCell ref="T43:U43"/>
    <mergeCell ref="V43:W43"/>
    <mergeCell ref="X43:Y43"/>
    <mergeCell ref="Z43:AA43"/>
    <mergeCell ref="AB43:AC43"/>
    <mergeCell ref="P42:Q42"/>
    <mergeCell ref="R42:S42"/>
    <mergeCell ref="T42:U42"/>
    <mergeCell ref="V42:W42"/>
    <mergeCell ref="X42:Y42"/>
    <mergeCell ref="Z42:AA42"/>
    <mergeCell ref="AB40:AC40"/>
    <mergeCell ref="P41:Q41"/>
    <mergeCell ref="R41:S41"/>
    <mergeCell ref="T41:U41"/>
    <mergeCell ref="V41:W41"/>
    <mergeCell ref="X41:Y41"/>
    <mergeCell ref="Z41:AA41"/>
    <mergeCell ref="AB41:AC41"/>
    <mergeCell ref="P40:Q40"/>
    <mergeCell ref="R40:S40"/>
    <mergeCell ref="T40:U40"/>
    <mergeCell ref="V40:W40"/>
    <mergeCell ref="X40:Y40"/>
    <mergeCell ref="Z40:AA40"/>
    <mergeCell ref="AB38:AC38"/>
    <mergeCell ref="P39:Q39"/>
    <mergeCell ref="R39:S39"/>
    <mergeCell ref="T39:U39"/>
    <mergeCell ref="V39:W39"/>
    <mergeCell ref="X39:Y39"/>
    <mergeCell ref="Z39:AA39"/>
    <mergeCell ref="AB39:AC39"/>
    <mergeCell ref="P38:Q38"/>
    <mergeCell ref="R38:S38"/>
    <mergeCell ref="T38:U38"/>
    <mergeCell ref="V38:W38"/>
    <mergeCell ref="X38:Y38"/>
    <mergeCell ref="Z38:AA38"/>
    <mergeCell ref="AB36:AC36"/>
    <mergeCell ref="P37:Q37"/>
    <mergeCell ref="R37:S37"/>
    <mergeCell ref="T37:U37"/>
    <mergeCell ref="V37:W37"/>
    <mergeCell ref="X37:Y37"/>
    <mergeCell ref="Z37:AA37"/>
    <mergeCell ref="AB37:AC37"/>
    <mergeCell ref="P36:Q36"/>
    <mergeCell ref="R36:S36"/>
    <mergeCell ref="T36:U36"/>
    <mergeCell ref="V36:W36"/>
    <mergeCell ref="X36:Y36"/>
    <mergeCell ref="Z36:AA36"/>
    <mergeCell ref="AB34:AC34"/>
    <mergeCell ref="P35:Q35"/>
    <mergeCell ref="R35:S35"/>
    <mergeCell ref="T35:U35"/>
    <mergeCell ref="V35:W35"/>
    <mergeCell ref="X35:Y35"/>
    <mergeCell ref="Z35:AA35"/>
    <mergeCell ref="AB35:AC35"/>
    <mergeCell ref="P34:Q34"/>
    <mergeCell ref="R34:S34"/>
    <mergeCell ref="T34:U34"/>
    <mergeCell ref="V34:W34"/>
    <mergeCell ref="X34:Y34"/>
    <mergeCell ref="Z34:AA34"/>
    <mergeCell ref="AB32:AC32"/>
    <mergeCell ref="P33:Q33"/>
    <mergeCell ref="R33:S33"/>
    <mergeCell ref="T33:U33"/>
    <mergeCell ref="V33:W33"/>
    <mergeCell ref="X33:Y33"/>
    <mergeCell ref="Z33:AA33"/>
    <mergeCell ref="AB33:AC33"/>
    <mergeCell ref="P32:Q32"/>
    <mergeCell ref="R32:S32"/>
    <mergeCell ref="T32:U32"/>
    <mergeCell ref="V32:W32"/>
    <mergeCell ref="X32:Y32"/>
    <mergeCell ref="Z32:AA32"/>
    <mergeCell ref="AB30:AC30"/>
    <mergeCell ref="P31:Q31"/>
    <mergeCell ref="R31:S31"/>
    <mergeCell ref="T31:U31"/>
    <mergeCell ref="V31:W31"/>
    <mergeCell ref="X31:Y31"/>
    <mergeCell ref="Z31:AA31"/>
    <mergeCell ref="AB31:AC31"/>
    <mergeCell ref="P30:Q30"/>
    <mergeCell ref="R30:S30"/>
    <mergeCell ref="T30:U30"/>
    <mergeCell ref="V30:W30"/>
    <mergeCell ref="X30:Y30"/>
    <mergeCell ref="Z30:AA30"/>
    <mergeCell ref="AB28:AC28"/>
    <mergeCell ref="P29:Q29"/>
    <mergeCell ref="R29:S29"/>
    <mergeCell ref="T29:U29"/>
    <mergeCell ref="V29:W29"/>
    <mergeCell ref="X29:Y29"/>
    <mergeCell ref="Z29:AA29"/>
    <mergeCell ref="AB29:AC29"/>
    <mergeCell ref="P28:Q28"/>
    <mergeCell ref="R28:S28"/>
    <mergeCell ref="T28:U28"/>
    <mergeCell ref="V28:W28"/>
    <mergeCell ref="X28:Y28"/>
    <mergeCell ref="Z28:AA28"/>
    <mergeCell ref="AB26:AC26"/>
    <mergeCell ref="P27:Q27"/>
    <mergeCell ref="R27:S27"/>
    <mergeCell ref="T27:U27"/>
    <mergeCell ref="V27:W27"/>
    <mergeCell ref="X27:Y27"/>
    <mergeCell ref="Z27:AA27"/>
    <mergeCell ref="AB27:AC27"/>
    <mergeCell ref="P26:Q26"/>
    <mergeCell ref="R26:S26"/>
    <mergeCell ref="T26:U26"/>
    <mergeCell ref="V26:W26"/>
    <mergeCell ref="X26:Y26"/>
    <mergeCell ref="Z26:AA26"/>
    <mergeCell ref="Z24:AA24"/>
    <mergeCell ref="AB24:AC24"/>
    <mergeCell ref="P25:Q25"/>
    <mergeCell ref="R25:S25"/>
    <mergeCell ref="T25:U25"/>
    <mergeCell ref="V25:W25"/>
    <mergeCell ref="X25:Y25"/>
    <mergeCell ref="Z25:AA25"/>
    <mergeCell ref="AB25:AC25"/>
    <mergeCell ref="AB20:AC20"/>
    <mergeCell ref="P21:W21"/>
    <mergeCell ref="X21:Y21"/>
    <mergeCell ref="AA21:AC21"/>
    <mergeCell ref="P23:AC23"/>
    <mergeCell ref="P24:Q24"/>
    <mergeCell ref="R24:S24"/>
    <mergeCell ref="T24:U24"/>
    <mergeCell ref="V24:W24"/>
    <mergeCell ref="X24:Y24"/>
    <mergeCell ref="P20:Q20"/>
    <mergeCell ref="R20:S20"/>
    <mergeCell ref="T20:U20"/>
    <mergeCell ref="V20:W20"/>
    <mergeCell ref="X20:Y20"/>
    <mergeCell ref="Z20:AA20"/>
    <mergeCell ref="AB18:AC18"/>
    <mergeCell ref="P19:Q19"/>
    <mergeCell ref="R19:S19"/>
    <mergeCell ref="T19:U19"/>
    <mergeCell ref="V19:W19"/>
    <mergeCell ref="X19:Y19"/>
    <mergeCell ref="Z19:AA19"/>
    <mergeCell ref="AB19:AC19"/>
    <mergeCell ref="P18:Q18"/>
    <mergeCell ref="R18:S18"/>
    <mergeCell ref="T18:U18"/>
    <mergeCell ref="V18:W18"/>
    <mergeCell ref="X18:Y18"/>
    <mergeCell ref="Z18:AA18"/>
    <mergeCell ref="AB16:AC16"/>
    <mergeCell ref="P17:Q17"/>
    <mergeCell ref="R17:S17"/>
    <mergeCell ref="T17:U17"/>
    <mergeCell ref="V17:W17"/>
    <mergeCell ref="X17:Y17"/>
    <mergeCell ref="Z17:AA17"/>
    <mergeCell ref="AB17:AC17"/>
    <mergeCell ref="P16:Q16"/>
    <mergeCell ref="R16:S16"/>
    <mergeCell ref="T16:U16"/>
    <mergeCell ref="V16:W16"/>
    <mergeCell ref="X16:Y16"/>
    <mergeCell ref="Z16:AA16"/>
    <mergeCell ref="AB14:AC14"/>
    <mergeCell ref="P15:Q15"/>
    <mergeCell ref="R15:S15"/>
    <mergeCell ref="T15:U15"/>
    <mergeCell ref="V15:W15"/>
    <mergeCell ref="X15:Y15"/>
    <mergeCell ref="Z15:AA15"/>
    <mergeCell ref="AB15:AC15"/>
    <mergeCell ref="P14:Q14"/>
    <mergeCell ref="R14:S14"/>
    <mergeCell ref="T14:U14"/>
    <mergeCell ref="V14:W14"/>
    <mergeCell ref="X14:Y14"/>
    <mergeCell ref="Z14:AA14"/>
    <mergeCell ref="P13:Q13"/>
    <mergeCell ref="R13:S13"/>
    <mergeCell ref="T13:U13"/>
    <mergeCell ref="V13:W13"/>
    <mergeCell ref="X13:Y13"/>
    <mergeCell ref="Z13:AA13"/>
    <mergeCell ref="AB13:AC13"/>
    <mergeCell ref="P12:Q12"/>
    <mergeCell ref="R12:S12"/>
    <mergeCell ref="T12:U12"/>
    <mergeCell ref="V12:W12"/>
    <mergeCell ref="X12:Y12"/>
    <mergeCell ref="Z12:AA12"/>
    <mergeCell ref="AB10:AC10"/>
    <mergeCell ref="P11:Q11"/>
    <mergeCell ref="R11:S11"/>
    <mergeCell ref="T11:U11"/>
    <mergeCell ref="V11:W11"/>
    <mergeCell ref="X11:Y11"/>
    <mergeCell ref="Z11:AA11"/>
    <mergeCell ref="AB11:AC11"/>
    <mergeCell ref="P10:Q10"/>
    <mergeCell ref="R10:S10"/>
    <mergeCell ref="T10:U10"/>
    <mergeCell ref="V10:W10"/>
    <mergeCell ref="X10:Y10"/>
    <mergeCell ref="Z10:AA10"/>
    <mergeCell ref="X8:Y8"/>
    <mergeCell ref="Z8:AA8"/>
    <mergeCell ref="AB8:AC8"/>
    <mergeCell ref="P9:Q9"/>
    <mergeCell ref="R9:S9"/>
    <mergeCell ref="T9:U9"/>
    <mergeCell ref="V9:W9"/>
    <mergeCell ref="X9:Y9"/>
    <mergeCell ref="Z9:AA9"/>
    <mergeCell ref="AB9:AC9"/>
    <mergeCell ref="P6:AC6"/>
    <mergeCell ref="P7:AC7"/>
    <mergeCell ref="P8:Q8"/>
    <mergeCell ref="R8:S8"/>
    <mergeCell ref="T8:U8"/>
    <mergeCell ref="V8:W8"/>
    <mergeCell ref="AB12:AC12"/>
    <mergeCell ref="K239:L239"/>
    <mergeCell ref="M239:N239"/>
    <mergeCell ref="A238:B238"/>
    <mergeCell ref="C238:D238"/>
    <mergeCell ref="E238:F238"/>
    <mergeCell ref="G238:H238"/>
    <mergeCell ref="I238:J238"/>
    <mergeCell ref="K238:L238"/>
    <mergeCell ref="M236:N236"/>
    <mergeCell ref="A237:B237"/>
    <mergeCell ref="C237:D237"/>
    <mergeCell ref="E237:F237"/>
    <mergeCell ref="G237:H237"/>
    <mergeCell ref="I237:J237"/>
    <mergeCell ref="K237:L237"/>
    <mergeCell ref="M237:N237"/>
    <mergeCell ref="A236:B236"/>
    <mergeCell ref="C236:D236"/>
    <mergeCell ref="E236:F236"/>
    <mergeCell ref="G236:H236"/>
    <mergeCell ref="I236:J236"/>
    <mergeCell ref="K236:L236"/>
    <mergeCell ref="M238:N238"/>
    <mergeCell ref="A239:B239"/>
    <mergeCell ref="C239:D239"/>
    <mergeCell ref="E239:F239"/>
    <mergeCell ref="G239:H239"/>
    <mergeCell ref="I239:J239"/>
    <mergeCell ref="M234:N234"/>
    <mergeCell ref="A235:B235"/>
    <mergeCell ref="C235:D235"/>
    <mergeCell ref="E235:F235"/>
    <mergeCell ref="G235:H235"/>
    <mergeCell ref="I235:J235"/>
    <mergeCell ref="K235:L235"/>
    <mergeCell ref="M235:N235"/>
    <mergeCell ref="A234:B234"/>
    <mergeCell ref="C234:D234"/>
    <mergeCell ref="E234:F234"/>
    <mergeCell ref="G234:H234"/>
    <mergeCell ref="I234:J234"/>
    <mergeCell ref="K234:L234"/>
    <mergeCell ref="M232:N232"/>
    <mergeCell ref="A233:B233"/>
    <mergeCell ref="C233:D233"/>
    <mergeCell ref="E233:F233"/>
    <mergeCell ref="G233:H233"/>
    <mergeCell ref="I233:J233"/>
    <mergeCell ref="K233:L233"/>
    <mergeCell ref="M233:N233"/>
    <mergeCell ref="A232:B232"/>
    <mergeCell ref="C232:D232"/>
    <mergeCell ref="E232:F232"/>
    <mergeCell ref="G232:H232"/>
    <mergeCell ref="I232:J232"/>
    <mergeCell ref="K232:L232"/>
    <mergeCell ref="M230:N230"/>
    <mergeCell ref="A231:B231"/>
    <mergeCell ref="C231:D231"/>
    <mergeCell ref="E231:F231"/>
    <mergeCell ref="G231:H231"/>
    <mergeCell ref="I231:J231"/>
    <mergeCell ref="K231:L231"/>
    <mergeCell ref="M231:N231"/>
    <mergeCell ref="A230:B230"/>
    <mergeCell ref="C230:D230"/>
    <mergeCell ref="E230:F230"/>
    <mergeCell ref="G230:H230"/>
    <mergeCell ref="I230:J230"/>
    <mergeCell ref="K230:L230"/>
    <mergeCell ref="M228:N228"/>
    <mergeCell ref="A229:B229"/>
    <mergeCell ref="C229:D229"/>
    <mergeCell ref="E229:F229"/>
    <mergeCell ref="G229:H229"/>
    <mergeCell ref="I229:J229"/>
    <mergeCell ref="K229:L229"/>
    <mergeCell ref="M229:N229"/>
    <mergeCell ref="A228:B228"/>
    <mergeCell ref="C228:D228"/>
    <mergeCell ref="E228:F228"/>
    <mergeCell ref="G228:H228"/>
    <mergeCell ref="I228:J228"/>
    <mergeCell ref="K228:L228"/>
    <mergeCell ref="M226:N226"/>
    <mergeCell ref="A227:B227"/>
    <mergeCell ref="C227:D227"/>
    <mergeCell ref="E227:F227"/>
    <mergeCell ref="G227:H227"/>
    <mergeCell ref="I227:J227"/>
    <mergeCell ref="K227:L227"/>
    <mergeCell ref="M227:N227"/>
    <mergeCell ref="A226:B226"/>
    <mergeCell ref="C226:D226"/>
    <mergeCell ref="E226:F226"/>
    <mergeCell ref="G226:H226"/>
    <mergeCell ref="I226:J226"/>
    <mergeCell ref="K226:L226"/>
    <mergeCell ref="M224:N224"/>
    <mergeCell ref="A225:B225"/>
    <mergeCell ref="C225:D225"/>
    <mergeCell ref="E225:F225"/>
    <mergeCell ref="G225:H225"/>
    <mergeCell ref="I225:J225"/>
    <mergeCell ref="K225:L225"/>
    <mergeCell ref="M225:N225"/>
    <mergeCell ref="A224:B224"/>
    <mergeCell ref="C224:D224"/>
    <mergeCell ref="E224:F224"/>
    <mergeCell ref="G224:H224"/>
    <mergeCell ref="I224:J224"/>
    <mergeCell ref="K224:L224"/>
    <mergeCell ref="M222:N222"/>
    <mergeCell ref="A223:B223"/>
    <mergeCell ref="C223:D223"/>
    <mergeCell ref="E223:F223"/>
    <mergeCell ref="G223:H223"/>
    <mergeCell ref="I223:J223"/>
    <mergeCell ref="K223:L223"/>
    <mergeCell ref="M223:N223"/>
    <mergeCell ref="A222:B222"/>
    <mergeCell ref="C222:D222"/>
    <mergeCell ref="E222:F222"/>
    <mergeCell ref="G222:H222"/>
    <mergeCell ref="I222:J222"/>
    <mergeCell ref="K222:L222"/>
    <mergeCell ref="M220:N220"/>
    <mergeCell ref="A221:B221"/>
    <mergeCell ref="C221:D221"/>
    <mergeCell ref="E221:F221"/>
    <mergeCell ref="G221:H221"/>
    <mergeCell ref="I221:J221"/>
    <mergeCell ref="K221:L221"/>
    <mergeCell ref="M221:N221"/>
    <mergeCell ref="A220:B220"/>
    <mergeCell ref="C220:D220"/>
    <mergeCell ref="E220:F220"/>
    <mergeCell ref="G220:H220"/>
    <mergeCell ref="I220:J220"/>
    <mergeCell ref="K220:L220"/>
    <mergeCell ref="G212:H212"/>
    <mergeCell ref="I212:J212"/>
    <mergeCell ref="K212:L212"/>
    <mergeCell ref="M218:N218"/>
    <mergeCell ref="A219:B219"/>
    <mergeCell ref="C219:D219"/>
    <mergeCell ref="E219:F219"/>
    <mergeCell ref="G219:H219"/>
    <mergeCell ref="I219:J219"/>
    <mergeCell ref="K219:L219"/>
    <mergeCell ref="M219:N219"/>
    <mergeCell ref="A218:B218"/>
    <mergeCell ref="C218:D218"/>
    <mergeCell ref="E218:F218"/>
    <mergeCell ref="G218:H218"/>
    <mergeCell ref="I218:J218"/>
    <mergeCell ref="K218:L218"/>
    <mergeCell ref="M216:N216"/>
    <mergeCell ref="A217:B217"/>
    <mergeCell ref="C217:D217"/>
    <mergeCell ref="E217:F217"/>
    <mergeCell ref="G217:H217"/>
    <mergeCell ref="I217:J217"/>
    <mergeCell ref="K217:L217"/>
    <mergeCell ref="M217:N217"/>
    <mergeCell ref="A216:B216"/>
    <mergeCell ref="C216:D216"/>
    <mergeCell ref="E216:F216"/>
    <mergeCell ref="G216:H216"/>
    <mergeCell ref="I216:J216"/>
    <mergeCell ref="K216:L216"/>
    <mergeCell ref="M209:N209"/>
    <mergeCell ref="A208:B208"/>
    <mergeCell ref="C208:D208"/>
    <mergeCell ref="E208:F208"/>
    <mergeCell ref="G208:H208"/>
    <mergeCell ref="I208:J208"/>
    <mergeCell ref="K208:L208"/>
    <mergeCell ref="M214:N214"/>
    <mergeCell ref="A215:B215"/>
    <mergeCell ref="C215:D215"/>
    <mergeCell ref="E215:F215"/>
    <mergeCell ref="G215:H215"/>
    <mergeCell ref="I215:J215"/>
    <mergeCell ref="K215:L215"/>
    <mergeCell ref="M215:N215"/>
    <mergeCell ref="A214:B214"/>
    <mergeCell ref="C214:D214"/>
    <mergeCell ref="E214:F214"/>
    <mergeCell ref="G214:H214"/>
    <mergeCell ref="I214:J214"/>
    <mergeCell ref="K214:L214"/>
    <mergeCell ref="M212:N212"/>
    <mergeCell ref="A213:B213"/>
    <mergeCell ref="C213:D213"/>
    <mergeCell ref="E213:F213"/>
    <mergeCell ref="G213:H213"/>
    <mergeCell ref="I213:J213"/>
    <mergeCell ref="K213:L213"/>
    <mergeCell ref="M213:N213"/>
    <mergeCell ref="A212:B212"/>
    <mergeCell ref="C212:D212"/>
    <mergeCell ref="E212:F212"/>
    <mergeCell ref="M204:N204"/>
    <mergeCell ref="I205:J205"/>
    <mergeCell ref="A204:B204"/>
    <mergeCell ref="C204:D204"/>
    <mergeCell ref="E204:F204"/>
    <mergeCell ref="G204:H204"/>
    <mergeCell ref="I204:J204"/>
    <mergeCell ref="K204:L204"/>
    <mergeCell ref="A205:H205"/>
    <mergeCell ref="L205:N205"/>
    <mergeCell ref="A207:N207"/>
    <mergeCell ref="M210:N210"/>
    <mergeCell ref="A211:B211"/>
    <mergeCell ref="C211:D211"/>
    <mergeCell ref="E211:F211"/>
    <mergeCell ref="G211:H211"/>
    <mergeCell ref="I211:J211"/>
    <mergeCell ref="K211:L211"/>
    <mergeCell ref="M211:N211"/>
    <mergeCell ref="A210:B210"/>
    <mergeCell ref="C210:D210"/>
    <mergeCell ref="E210:F210"/>
    <mergeCell ref="G210:H210"/>
    <mergeCell ref="I210:J210"/>
    <mergeCell ref="K210:L210"/>
    <mergeCell ref="M208:N208"/>
    <mergeCell ref="A209:B209"/>
    <mergeCell ref="C209:D209"/>
    <mergeCell ref="E209:F209"/>
    <mergeCell ref="G209:H209"/>
    <mergeCell ref="I209:J209"/>
    <mergeCell ref="K209:L209"/>
    <mergeCell ref="M202:N202"/>
    <mergeCell ref="A203:B203"/>
    <mergeCell ref="C203:D203"/>
    <mergeCell ref="E203:F203"/>
    <mergeCell ref="G203:H203"/>
    <mergeCell ref="I203:J203"/>
    <mergeCell ref="K203:L203"/>
    <mergeCell ref="M203:N203"/>
    <mergeCell ref="A202:B202"/>
    <mergeCell ref="C202:D202"/>
    <mergeCell ref="E202:F202"/>
    <mergeCell ref="G202:H202"/>
    <mergeCell ref="I202:J202"/>
    <mergeCell ref="K202:L202"/>
    <mergeCell ref="M200:N200"/>
    <mergeCell ref="A201:B201"/>
    <mergeCell ref="C201:D201"/>
    <mergeCell ref="E201:F201"/>
    <mergeCell ref="G201:H201"/>
    <mergeCell ref="I201:J201"/>
    <mergeCell ref="K201:L201"/>
    <mergeCell ref="M201:N201"/>
    <mergeCell ref="A200:B200"/>
    <mergeCell ref="C200:D200"/>
    <mergeCell ref="E200:F200"/>
    <mergeCell ref="G200:H200"/>
    <mergeCell ref="I200:J200"/>
    <mergeCell ref="K200:L200"/>
    <mergeCell ref="M198:N198"/>
    <mergeCell ref="A199:B199"/>
    <mergeCell ref="C199:D199"/>
    <mergeCell ref="E199:F199"/>
    <mergeCell ref="G199:H199"/>
    <mergeCell ref="I199:J199"/>
    <mergeCell ref="K199:L199"/>
    <mergeCell ref="M199:N199"/>
    <mergeCell ref="A198:B198"/>
    <mergeCell ref="C198:D198"/>
    <mergeCell ref="E198:F198"/>
    <mergeCell ref="G198:H198"/>
    <mergeCell ref="I198:J198"/>
    <mergeCell ref="K198:L198"/>
    <mergeCell ref="M196:N196"/>
    <mergeCell ref="A197:B197"/>
    <mergeCell ref="C197:D197"/>
    <mergeCell ref="E197:F197"/>
    <mergeCell ref="G197:H197"/>
    <mergeCell ref="I197:J197"/>
    <mergeCell ref="K197:L197"/>
    <mergeCell ref="M197:N197"/>
    <mergeCell ref="A196:B196"/>
    <mergeCell ref="C196:D196"/>
    <mergeCell ref="E196:F196"/>
    <mergeCell ref="G196:H196"/>
    <mergeCell ref="I196:J196"/>
    <mergeCell ref="K196:L196"/>
    <mergeCell ref="M194:N194"/>
    <mergeCell ref="A195:B195"/>
    <mergeCell ref="C195:D195"/>
    <mergeCell ref="E195:F195"/>
    <mergeCell ref="G195:H195"/>
    <mergeCell ref="I195:J195"/>
    <mergeCell ref="K195:L195"/>
    <mergeCell ref="M195:N195"/>
    <mergeCell ref="A194:B194"/>
    <mergeCell ref="C194:D194"/>
    <mergeCell ref="E194:F194"/>
    <mergeCell ref="G194:H194"/>
    <mergeCell ref="I194:J194"/>
    <mergeCell ref="K194:L194"/>
    <mergeCell ref="M192:N192"/>
    <mergeCell ref="A193:B193"/>
    <mergeCell ref="C193:D193"/>
    <mergeCell ref="E193:F193"/>
    <mergeCell ref="G193:H193"/>
    <mergeCell ref="I193:J193"/>
    <mergeCell ref="K193:L193"/>
    <mergeCell ref="M193:N193"/>
    <mergeCell ref="A192:B192"/>
    <mergeCell ref="C192:D192"/>
    <mergeCell ref="E192:F192"/>
    <mergeCell ref="G192:H192"/>
    <mergeCell ref="I192:J192"/>
    <mergeCell ref="K192:L192"/>
    <mergeCell ref="M190:N190"/>
    <mergeCell ref="A191:B191"/>
    <mergeCell ref="C191:D191"/>
    <mergeCell ref="E191:F191"/>
    <mergeCell ref="G191:H191"/>
    <mergeCell ref="I191:J191"/>
    <mergeCell ref="K191:L191"/>
    <mergeCell ref="M191:N191"/>
    <mergeCell ref="A190:B190"/>
    <mergeCell ref="C190:D190"/>
    <mergeCell ref="E190:F190"/>
    <mergeCell ref="G190:H190"/>
    <mergeCell ref="I190:J190"/>
    <mergeCell ref="K190:L190"/>
    <mergeCell ref="M188:N188"/>
    <mergeCell ref="A189:B189"/>
    <mergeCell ref="C189:D189"/>
    <mergeCell ref="E189:F189"/>
    <mergeCell ref="G189:H189"/>
    <mergeCell ref="I189:J189"/>
    <mergeCell ref="K189:L189"/>
    <mergeCell ref="M189:N189"/>
    <mergeCell ref="A188:B188"/>
    <mergeCell ref="C188:D188"/>
    <mergeCell ref="E188:F188"/>
    <mergeCell ref="G188:H188"/>
    <mergeCell ref="I188:J188"/>
    <mergeCell ref="K188:L188"/>
    <mergeCell ref="M186:N186"/>
    <mergeCell ref="A187:B187"/>
    <mergeCell ref="C187:D187"/>
    <mergeCell ref="E187:F187"/>
    <mergeCell ref="G187:H187"/>
    <mergeCell ref="I187:J187"/>
    <mergeCell ref="K187:L187"/>
    <mergeCell ref="M187:N187"/>
    <mergeCell ref="A186:B186"/>
    <mergeCell ref="C186:D186"/>
    <mergeCell ref="E186:F186"/>
    <mergeCell ref="G186:H186"/>
    <mergeCell ref="I186:J186"/>
    <mergeCell ref="K186:L186"/>
    <mergeCell ref="M184:N184"/>
    <mergeCell ref="A185:B185"/>
    <mergeCell ref="C185:D185"/>
    <mergeCell ref="E185:F185"/>
    <mergeCell ref="G185:H185"/>
    <mergeCell ref="I185:J185"/>
    <mergeCell ref="K185:L185"/>
    <mergeCell ref="M185:N185"/>
    <mergeCell ref="A184:B184"/>
    <mergeCell ref="C184:D184"/>
    <mergeCell ref="E184:F184"/>
    <mergeCell ref="G184:H184"/>
    <mergeCell ref="I184:J184"/>
    <mergeCell ref="K184:L184"/>
    <mergeCell ref="M182:N182"/>
    <mergeCell ref="A183:B183"/>
    <mergeCell ref="C183:D183"/>
    <mergeCell ref="E183:F183"/>
    <mergeCell ref="G183:H183"/>
    <mergeCell ref="I183:J183"/>
    <mergeCell ref="K183:L183"/>
    <mergeCell ref="M183:N183"/>
    <mergeCell ref="A182:B182"/>
    <mergeCell ref="C182:D182"/>
    <mergeCell ref="E182:F182"/>
    <mergeCell ref="G182:H182"/>
    <mergeCell ref="I182:J182"/>
    <mergeCell ref="K182:L182"/>
    <mergeCell ref="M180:N180"/>
    <mergeCell ref="A181:B181"/>
    <mergeCell ref="C181:D181"/>
    <mergeCell ref="E181:F181"/>
    <mergeCell ref="G181:H181"/>
    <mergeCell ref="I181:J181"/>
    <mergeCell ref="K181:L181"/>
    <mergeCell ref="M181:N181"/>
    <mergeCell ref="A180:B180"/>
    <mergeCell ref="C180:D180"/>
    <mergeCell ref="E180:F180"/>
    <mergeCell ref="G180:H180"/>
    <mergeCell ref="I180:J180"/>
    <mergeCell ref="K180:L180"/>
    <mergeCell ref="M178:N178"/>
    <mergeCell ref="A179:B179"/>
    <mergeCell ref="C179:D179"/>
    <mergeCell ref="E179:F179"/>
    <mergeCell ref="G179:H179"/>
    <mergeCell ref="I179:J179"/>
    <mergeCell ref="K179:L179"/>
    <mergeCell ref="M179:N179"/>
    <mergeCell ref="A178:B178"/>
    <mergeCell ref="C178:D178"/>
    <mergeCell ref="E178:F178"/>
    <mergeCell ref="G178:H178"/>
    <mergeCell ref="I178:J178"/>
    <mergeCell ref="K178:L178"/>
    <mergeCell ref="M176:N176"/>
    <mergeCell ref="A177:B177"/>
    <mergeCell ref="C177:D177"/>
    <mergeCell ref="E177:F177"/>
    <mergeCell ref="G177:H177"/>
    <mergeCell ref="I177:J177"/>
    <mergeCell ref="K177:L177"/>
    <mergeCell ref="M177:N177"/>
    <mergeCell ref="A176:B176"/>
    <mergeCell ref="C176:D176"/>
    <mergeCell ref="E176:F176"/>
    <mergeCell ref="G176:H176"/>
    <mergeCell ref="I176:J176"/>
    <mergeCell ref="K176:L176"/>
    <mergeCell ref="M174:N174"/>
    <mergeCell ref="A175:B175"/>
    <mergeCell ref="C175:D175"/>
    <mergeCell ref="E175:F175"/>
    <mergeCell ref="G175:H175"/>
    <mergeCell ref="I175:J175"/>
    <mergeCell ref="K175:L175"/>
    <mergeCell ref="M175:N175"/>
    <mergeCell ref="A174:B174"/>
    <mergeCell ref="C174:D174"/>
    <mergeCell ref="E174:F174"/>
    <mergeCell ref="G174:H174"/>
    <mergeCell ref="I174:J174"/>
    <mergeCell ref="K174:L174"/>
    <mergeCell ref="M172:N172"/>
    <mergeCell ref="A173:B173"/>
    <mergeCell ref="C173:D173"/>
    <mergeCell ref="E173:F173"/>
    <mergeCell ref="G173:H173"/>
    <mergeCell ref="I173:J173"/>
    <mergeCell ref="K173:L173"/>
    <mergeCell ref="M173:N173"/>
    <mergeCell ref="A172:B172"/>
    <mergeCell ref="C172:D172"/>
    <mergeCell ref="E172:F172"/>
    <mergeCell ref="G172:H172"/>
    <mergeCell ref="I172:J172"/>
    <mergeCell ref="K172:L172"/>
    <mergeCell ref="M170:N170"/>
    <mergeCell ref="A171:B171"/>
    <mergeCell ref="C171:D171"/>
    <mergeCell ref="E171:F171"/>
    <mergeCell ref="G171:H171"/>
    <mergeCell ref="I171:J171"/>
    <mergeCell ref="K171:L171"/>
    <mergeCell ref="M171:N171"/>
    <mergeCell ref="A170:B170"/>
    <mergeCell ref="C170:D170"/>
    <mergeCell ref="E170:F170"/>
    <mergeCell ref="G170:H170"/>
    <mergeCell ref="I170:J170"/>
    <mergeCell ref="K170:L170"/>
    <mergeCell ref="K168:L168"/>
    <mergeCell ref="M168:N168"/>
    <mergeCell ref="A169:B169"/>
    <mergeCell ref="C169:D169"/>
    <mergeCell ref="E169:F169"/>
    <mergeCell ref="G169:H169"/>
    <mergeCell ref="I169:J169"/>
    <mergeCell ref="K169:L169"/>
    <mergeCell ref="M169:N169"/>
    <mergeCell ref="M164:N164"/>
    <mergeCell ref="I165:J165"/>
    <mergeCell ref="A168:B168"/>
    <mergeCell ref="C168:D168"/>
    <mergeCell ref="E168:F168"/>
    <mergeCell ref="G168:H168"/>
    <mergeCell ref="I168:J168"/>
    <mergeCell ref="A164:B164"/>
    <mergeCell ref="C164:D164"/>
    <mergeCell ref="E164:F164"/>
    <mergeCell ref="G164:H164"/>
    <mergeCell ref="I164:J164"/>
    <mergeCell ref="K164:L164"/>
    <mergeCell ref="M162:N162"/>
    <mergeCell ref="A163:B163"/>
    <mergeCell ref="C163:D163"/>
    <mergeCell ref="E163:F163"/>
    <mergeCell ref="G163:H163"/>
    <mergeCell ref="I163:J163"/>
    <mergeCell ref="K163:L163"/>
    <mergeCell ref="M163:N163"/>
    <mergeCell ref="A162:B162"/>
    <mergeCell ref="C162:D162"/>
    <mergeCell ref="E162:F162"/>
    <mergeCell ref="G162:H162"/>
    <mergeCell ref="I162:J162"/>
    <mergeCell ref="K162:L162"/>
    <mergeCell ref="A165:B165"/>
    <mergeCell ref="C165:D165"/>
    <mergeCell ref="G154:H154"/>
    <mergeCell ref="I154:J154"/>
    <mergeCell ref="K154:L154"/>
    <mergeCell ref="M160:N160"/>
    <mergeCell ref="A161:B161"/>
    <mergeCell ref="C161:D161"/>
    <mergeCell ref="E161:F161"/>
    <mergeCell ref="G161:H161"/>
    <mergeCell ref="I161:J161"/>
    <mergeCell ref="K161:L161"/>
    <mergeCell ref="M161:N161"/>
    <mergeCell ref="A160:B160"/>
    <mergeCell ref="C160:D160"/>
    <mergeCell ref="E160:F160"/>
    <mergeCell ref="G160:H160"/>
    <mergeCell ref="I160:J160"/>
    <mergeCell ref="K160:L160"/>
    <mergeCell ref="M158:N158"/>
    <mergeCell ref="A159:B159"/>
    <mergeCell ref="C159:D159"/>
    <mergeCell ref="E159:F159"/>
    <mergeCell ref="G159:H159"/>
    <mergeCell ref="I159:J159"/>
    <mergeCell ref="K159:L159"/>
    <mergeCell ref="M159:N159"/>
    <mergeCell ref="A158:B158"/>
    <mergeCell ref="C158:D158"/>
    <mergeCell ref="E158:F158"/>
    <mergeCell ref="G158:H158"/>
    <mergeCell ref="I158:J158"/>
    <mergeCell ref="K158:L158"/>
    <mergeCell ref="M151:N151"/>
    <mergeCell ref="A150:B150"/>
    <mergeCell ref="C150:D150"/>
    <mergeCell ref="E150:F150"/>
    <mergeCell ref="G150:H150"/>
    <mergeCell ref="I150:J150"/>
    <mergeCell ref="K150:L150"/>
    <mergeCell ref="M156:N156"/>
    <mergeCell ref="A157:B157"/>
    <mergeCell ref="C157:D157"/>
    <mergeCell ref="E157:F157"/>
    <mergeCell ref="G157:H157"/>
    <mergeCell ref="I157:J157"/>
    <mergeCell ref="K157:L157"/>
    <mergeCell ref="M157:N157"/>
    <mergeCell ref="A156:B156"/>
    <mergeCell ref="C156:D156"/>
    <mergeCell ref="E156:F156"/>
    <mergeCell ref="G156:H156"/>
    <mergeCell ref="I156:J156"/>
    <mergeCell ref="K156:L156"/>
    <mergeCell ref="M154:N154"/>
    <mergeCell ref="A155:B155"/>
    <mergeCell ref="C155:D155"/>
    <mergeCell ref="E155:F155"/>
    <mergeCell ref="G155:H155"/>
    <mergeCell ref="I155:J155"/>
    <mergeCell ref="K155:L155"/>
    <mergeCell ref="M155:N155"/>
    <mergeCell ref="A154:B154"/>
    <mergeCell ref="C154:D154"/>
    <mergeCell ref="E154:F154"/>
    <mergeCell ref="E147:F147"/>
    <mergeCell ref="G147:H147"/>
    <mergeCell ref="I147:J147"/>
    <mergeCell ref="K147:L147"/>
    <mergeCell ref="M147:N147"/>
    <mergeCell ref="A146:B146"/>
    <mergeCell ref="C146:D146"/>
    <mergeCell ref="E146:F146"/>
    <mergeCell ref="G146:H146"/>
    <mergeCell ref="I146:J146"/>
    <mergeCell ref="K146:L146"/>
    <mergeCell ref="M152:N152"/>
    <mergeCell ref="A153:B153"/>
    <mergeCell ref="C153:D153"/>
    <mergeCell ref="E153:F153"/>
    <mergeCell ref="G153:H153"/>
    <mergeCell ref="I153:J153"/>
    <mergeCell ref="K153:L153"/>
    <mergeCell ref="M153:N153"/>
    <mergeCell ref="A152:B152"/>
    <mergeCell ref="C152:D152"/>
    <mergeCell ref="E152:F152"/>
    <mergeCell ref="G152:H152"/>
    <mergeCell ref="I152:J152"/>
    <mergeCell ref="K152:L152"/>
    <mergeCell ref="M150:N150"/>
    <mergeCell ref="A151:B151"/>
    <mergeCell ref="C151:D151"/>
    <mergeCell ref="E151:F151"/>
    <mergeCell ref="G151:H151"/>
    <mergeCell ref="I151:J151"/>
    <mergeCell ref="K151:L151"/>
    <mergeCell ref="M144:N144"/>
    <mergeCell ref="A145:B145"/>
    <mergeCell ref="C145:D145"/>
    <mergeCell ref="E145:F145"/>
    <mergeCell ref="G145:H145"/>
    <mergeCell ref="I145:J145"/>
    <mergeCell ref="K145:L145"/>
    <mergeCell ref="M145:N145"/>
    <mergeCell ref="A144:B144"/>
    <mergeCell ref="C144:D144"/>
    <mergeCell ref="E144:F144"/>
    <mergeCell ref="G144:H144"/>
    <mergeCell ref="I144:J144"/>
    <mergeCell ref="K144:L144"/>
    <mergeCell ref="A143:N143"/>
    <mergeCell ref="M148:N148"/>
    <mergeCell ref="A149:B149"/>
    <mergeCell ref="C149:D149"/>
    <mergeCell ref="E149:F149"/>
    <mergeCell ref="G149:H149"/>
    <mergeCell ref="I149:J149"/>
    <mergeCell ref="K149:L149"/>
    <mergeCell ref="M149:N149"/>
    <mergeCell ref="A148:B148"/>
    <mergeCell ref="C148:D148"/>
    <mergeCell ref="E148:F148"/>
    <mergeCell ref="G148:H148"/>
    <mergeCell ref="I148:J148"/>
    <mergeCell ref="K148:L148"/>
    <mergeCell ref="M146:N146"/>
    <mergeCell ref="A147:B147"/>
    <mergeCell ref="C147:D147"/>
    <mergeCell ref="M140:N140"/>
    <mergeCell ref="I141:J141"/>
    <mergeCell ref="A140:B140"/>
    <mergeCell ref="C140:D140"/>
    <mergeCell ref="E140:F140"/>
    <mergeCell ref="G140:H140"/>
    <mergeCell ref="I140:J140"/>
    <mergeCell ref="K140:L140"/>
    <mergeCell ref="M138:N138"/>
    <mergeCell ref="A139:B139"/>
    <mergeCell ref="C139:D139"/>
    <mergeCell ref="E139:F139"/>
    <mergeCell ref="G139:H139"/>
    <mergeCell ref="I139:J139"/>
    <mergeCell ref="K139:L139"/>
    <mergeCell ref="M139:N139"/>
    <mergeCell ref="A138:B138"/>
    <mergeCell ref="C138:D138"/>
    <mergeCell ref="E138:F138"/>
    <mergeCell ref="G138:H138"/>
    <mergeCell ref="I138:J138"/>
    <mergeCell ref="K138:L138"/>
    <mergeCell ref="A141:H141"/>
    <mergeCell ref="M136:N136"/>
    <mergeCell ref="A137:B137"/>
    <mergeCell ref="C137:D137"/>
    <mergeCell ref="E137:F137"/>
    <mergeCell ref="G137:H137"/>
    <mergeCell ref="I137:J137"/>
    <mergeCell ref="K137:L137"/>
    <mergeCell ref="M137:N137"/>
    <mergeCell ref="A136:B136"/>
    <mergeCell ref="C136:D136"/>
    <mergeCell ref="E136:F136"/>
    <mergeCell ref="G136:H136"/>
    <mergeCell ref="I136:J136"/>
    <mergeCell ref="K136:L136"/>
    <mergeCell ref="M134:N134"/>
    <mergeCell ref="A135:B135"/>
    <mergeCell ref="C135:D135"/>
    <mergeCell ref="E135:F135"/>
    <mergeCell ref="G135:H135"/>
    <mergeCell ref="I135:J135"/>
    <mergeCell ref="K135:L135"/>
    <mergeCell ref="M135:N135"/>
    <mergeCell ref="A134:B134"/>
    <mergeCell ref="C134:D134"/>
    <mergeCell ref="E134:F134"/>
    <mergeCell ref="G134:H134"/>
    <mergeCell ref="I134:J134"/>
    <mergeCell ref="K134:L134"/>
    <mergeCell ref="M132:N132"/>
    <mergeCell ref="A133:B133"/>
    <mergeCell ref="C133:D133"/>
    <mergeCell ref="E133:F133"/>
    <mergeCell ref="G133:H133"/>
    <mergeCell ref="I133:J133"/>
    <mergeCell ref="K133:L133"/>
    <mergeCell ref="M133:N133"/>
    <mergeCell ref="A132:B132"/>
    <mergeCell ref="C132:D132"/>
    <mergeCell ref="E132:F132"/>
    <mergeCell ref="G132:H132"/>
    <mergeCell ref="I132:J132"/>
    <mergeCell ref="K132:L132"/>
    <mergeCell ref="M130:N130"/>
    <mergeCell ref="A131:B131"/>
    <mergeCell ref="C131:D131"/>
    <mergeCell ref="E131:F131"/>
    <mergeCell ref="G131:H131"/>
    <mergeCell ref="I131:J131"/>
    <mergeCell ref="K131:L131"/>
    <mergeCell ref="M131:N131"/>
    <mergeCell ref="A130:B130"/>
    <mergeCell ref="C130:D130"/>
    <mergeCell ref="E130:F130"/>
    <mergeCell ref="G130:H130"/>
    <mergeCell ref="I130:J130"/>
    <mergeCell ref="K130:L130"/>
    <mergeCell ref="M128:N128"/>
    <mergeCell ref="A129:B129"/>
    <mergeCell ref="C129:D129"/>
    <mergeCell ref="E129:F129"/>
    <mergeCell ref="G129:H129"/>
    <mergeCell ref="I129:J129"/>
    <mergeCell ref="K129:L129"/>
    <mergeCell ref="M129:N129"/>
    <mergeCell ref="A128:B128"/>
    <mergeCell ref="C128:D128"/>
    <mergeCell ref="E128:F128"/>
    <mergeCell ref="G128:H128"/>
    <mergeCell ref="I128:J128"/>
    <mergeCell ref="K128:L128"/>
    <mergeCell ref="M126:N126"/>
    <mergeCell ref="A127:B127"/>
    <mergeCell ref="C127:D127"/>
    <mergeCell ref="E127:F127"/>
    <mergeCell ref="G127:H127"/>
    <mergeCell ref="I127:J127"/>
    <mergeCell ref="K127:L127"/>
    <mergeCell ref="M127:N127"/>
    <mergeCell ref="A126:B126"/>
    <mergeCell ref="C126:D126"/>
    <mergeCell ref="E126:F126"/>
    <mergeCell ref="G126:H126"/>
    <mergeCell ref="I126:J126"/>
    <mergeCell ref="K126:L126"/>
    <mergeCell ref="M124:N124"/>
    <mergeCell ref="A125:B125"/>
    <mergeCell ref="C125:D125"/>
    <mergeCell ref="E125:F125"/>
    <mergeCell ref="G125:H125"/>
    <mergeCell ref="I125:J125"/>
    <mergeCell ref="K125:L125"/>
    <mergeCell ref="M125:N125"/>
    <mergeCell ref="A124:B124"/>
    <mergeCell ref="C124:D124"/>
    <mergeCell ref="E124:F124"/>
    <mergeCell ref="G124:H124"/>
    <mergeCell ref="I124:J124"/>
    <mergeCell ref="K124:L124"/>
    <mergeCell ref="M122:N122"/>
    <mergeCell ref="A123:B123"/>
    <mergeCell ref="C123:D123"/>
    <mergeCell ref="E123:F123"/>
    <mergeCell ref="G123:H123"/>
    <mergeCell ref="I123:J123"/>
    <mergeCell ref="K123:L123"/>
    <mergeCell ref="M123:N123"/>
    <mergeCell ref="A122:B122"/>
    <mergeCell ref="C122:D122"/>
    <mergeCell ref="E122:F122"/>
    <mergeCell ref="G122:H122"/>
    <mergeCell ref="I122:J122"/>
    <mergeCell ref="K122:L122"/>
    <mergeCell ref="M120:N120"/>
    <mergeCell ref="A121:B121"/>
    <mergeCell ref="C121:D121"/>
    <mergeCell ref="E121:F121"/>
    <mergeCell ref="G121:H121"/>
    <mergeCell ref="I121:J121"/>
    <mergeCell ref="K121:L121"/>
    <mergeCell ref="M121:N121"/>
    <mergeCell ref="A120:B120"/>
    <mergeCell ref="C120:D120"/>
    <mergeCell ref="E120:F120"/>
    <mergeCell ref="G120:H120"/>
    <mergeCell ref="I120:J120"/>
    <mergeCell ref="K120:L120"/>
    <mergeCell ref="M118:N118"/>
    <mergeCell ref="A119:B119"/>
    <mergeCell ref="C119:D119"/>
    <mergeCell ref="E119:F119"/>
    <mergeCell ref="G119:H119"/>
    <mergeCell ref="I119:J119"/>
    <mergeCell ref="K119:L119"/>
    <mergeCell ref="M119:N119"/>
    <mergeCell ref="A118:B118"/>
    <mergeCell ref="C118:D118"/>
    <mergeCell ref="E118:F118"/>
    <mergeCell ref="G118:H118"/>
    <mergeCell ref="I118:J118"/>
    <mergeCell ref="K118:L118"/>
    <mergeCell ref="M116:N116"/>
    <mergeCell ref="A117:B117"/>
    <mergeCell ref="C117:D117"/>
    <mergeCell ref="E117:F117"/>
    <mergeCell ref="G117:H117"/>
    <mergeCell ref="I117:J117"/>
    <mergeCell ref="K117:L117"/>
    <mergeCell ref="M117:N117"/>
    <mergeCell ref="A116:B116"/>
    <mergeCell ref="C116:D116"/>
    <mergeCell ref="E116:F116"/>
    <mergeCell ref="G116:H116"/>
    <mergeCell ref="I116:J116"/>
    <mergeCell ref="K116:L116"/>
    <mergeCell ref="M114:N114"/>
    <mergeCell ref="A115:B115"/>
    <mergeCell ref="C115:D115"/>
    <mergeCell ref="E115:F115"/>
    <mergeCell ref="G115:H115"/>
    <mergeCell ref="I115:J115"/>
    <mergeCell ref="K115:L115"/>
    <mergeCell ref="M115:N115"/>
    <mergeCell ref="A114:B114"/>
    <mergeCell ref="C114:D114"/>
    <mergeCell ref="E114:F114"/>
    <mergeCell ref="G114:H114"/>
    <mergeCell ref="I114:J114"/>
    <mergeCell ref="K114:L114"/>
    <mergeCell ref="M112:N112"/>
    <mergeCell ref="A113:B113"/>
    <mergeCell ref="C113:D113"/>
    <mergeCell ref="E113:F113"/>
    <mergeCell ref="G113:H113"/>
    <mergeCell ref="I113:J113"/>
    <mergeCell ref="K113:L113"/>
    <mergeCell ref="M113:N113"/>
    <mergeCell ref="A112:B112"/>
    <mergeCell ref="C112:D112"/>
    <mergeCell ref="E112:F112"/>
    <mergeCell ref="G112:H112"/>
    <mergeCell ref="I112:J112"/>
    <mergeCell ref="K112:L112"/>
    <mergeCell ref="M110:N110"/>
    <mergeCell ref="A111:B111"/>
    <mergeCell ref="C111:D111"/>
    <mergeCell ref="E111:F111"/>
    <mergeCell ref="G111:H111"/>
    <mergeCell ref="I111:J111"/>
    <mergeCell ref="K111:L111"/>
    <mergeCell ref="M111:N111"/>
    <mergeCell ref="A110:B110"/>
    <mergeCell ref="C110:D110"/>
    <mergeCell ref="E110:F110"/>
    <mergeCell ref="G110:H110"/>
    <mergeCell ref="I110:J110"/>
    <mergeCell ref="K110:L110"/>
    <mergeCell ref="M108:N108"/>
    <mergeCell ref="A109:B109"/>
    <mergeCell ref="C109:D109"/>
    <mergeCell ref="E109:F109"/>
    <mergeCell ref="G109:H109"/>
    <mergeCell ref="I109:J109"/>
    <mergeCell ref="K109:L109"/>
    <mergeCell ref="M109:N109"/>
    <mergeCell ref="A108:B108"/>
    <mergeCell ref="C108:D108"/>
    <mergeCell ref="E108:F108"/>
    <mergeCell ref="G108:H108"/>
    <mergeCell ref="I108:J108"/>
    <mergeCell ref="K108:L108"/>
    <mergeCell ref="M106:N106"/>
    <mergeCell ref="A107:B107"/>
    <mergeCell ref="C107:D107"/>
    <mergeCell ref="E107:F107"/>
    <mergeCell ref="G107:H107"/>
    <mergeCell ref="I107:J107"/>
    <mergeCell ref="K107:L107"/>
    <mergeCell ref="M107:N107"/>
    <mergeCell ref="A106:B106"/>
    <mergeCell ref="C106:D106"/>
    <mergeCell ref="E106:F106"/>
    <mergeCell ref="G106:H106"/>
    <mergeCell ref="I106:J106"/>
    <mergeCell ref="K106:L106"/>
    <mergeCell ref="I96:J96"/>
    <mergeCell ref="K96:L96"/>
    <mergeCell ref="M104:N104"/>
    <mergeCell ref="A105:B105"/>
    <mergeCell ref="C105:D105"/>
    <mergeCell ref="E105:F105"/>
    <mergeCell ref="G105:H105"/>
    <mergeCell ref="I105:J105"/>
    <mergeCell ref="K105:L105"/>
    <mergeCell ref="M105:N105"/>
    <mergeCell ref="M100:N100"/>
    <mergeCell ref="I101:J101"/>
    <mergeCell ref="A104:B104"/>
    <mergeCell ref="C104:D104"/>
    <mergeCell ref="E104:F104"/>
    <mergeCell ref="G104:H104"/>
    <mergeCell ref="I104:J104"/>
    <mergeCell ref="K104:L104"/>
    <mergeCell ref="A100:B100"/>
    <mergeCell ref="C100:D100"/>
    <mergeCell ref="E100:F100"/>
    <mergeCell ref="G100:H100"/>
    <mergeCell ref="I100:J100"/>
    <mergeCell ref="K100:L100"/>
    <mergeCell ref="A92:B92"/>
    <mergeCell ref="C92:D92"/>
    <mergeCell ref="E92:F92"/>
    <mergeCell ref="G92:H92"/>
    <mergeCell ref="I92:J92"/>
    <mergeCell ref="K92:L92"/>
    <mergeCell ref="M98:N98"/>
    <mergeCell ref="A99:B99"/>
    <mergeCell ref="C99:D99"/>
    <mergeCell ref="E99:F99"/>
    <mergeCell ref="G99:H99"/>
    <mergeCell ref="I99:J99"/>
    <mergeCell ref="K99:L99"/>
    <mergeCell ref="M99:N99"/>
    <mergeCell ref="A98:B98"/>
    <mergeCell ref="C98:D98"/>
    <mergeCell ref="E98:F98"/>
    <mergeCell ref="G98:H98"/>
    <mergeCell ref="I98:J98"/>
    <mergeCell ref="K98:L98"/>
    <mergeCell ref="M96:N96"/>
    <mergeCell ref="A97:B97"/>
    <mergeCell ref="C97:D97"/>
    <mergeCell ref="E97:F97"/>
    <mergeCell ref="G97:H97"/>
    <mergeCell ref="I97:J97"/>
    <mergeCell ref="K97:L97"/>
    <mergeCell ref="M97:N97"/>
    <mergeCell ref="A96:B96"/>
    <mergeCell ref="C96:D96"/>
    <mergeCell ref="E96:F96"/>
    <mergeCell ref="G96:H96"/>
    <mergeCell ref="M88:N88"/>
    <mergeCell ref="G89:H89"/>
    <mergeCell ref="I89:J89"/>
    <mergeCell ref="M89:N89"/>
    <mergeCell ref="A88:B88"/>
    <mergeCell ref="C88:D88"/>
    <mergeCell ref="E88:F88"/>
    <mergeCell ref="G88:H88"/>
    <mergeCell ref="I88:J88"/>
    <mergeCell ref="K88:L88"/>
    <mergeCell ref="M94:N94"/>
    <mergeCell ref="A95:B95"/>
    <mergeCell ref="C95:D95"/>
    <mergeCell ref="E95:F95"/>
    <mergeCell ref="G95:H95"/>
    <mergeCell ref="I95:J95"/>
    <mergeCell ref="K95:L95"/>
    <mergeCell ref="M95:N95"/>
    <mergeCell ref="A94:B94"/>
    <mergeCell ref="C94:D94"/>
    <mergeCell ref="E94:F94"/>
    <mergeCell ref="G94:H94"/>
    <mergeCell ref="I94:J94"/>
    <mergeCell ref="K94:L94"/>
    <mergeCell ref="M92:N92"/>
    <mergeCell ref="A93:B93"/>
    <mergeCell ref="C93:D93"/>
    <mergeCell ref="E93:F93"/>
    <mergeCell ref="G93:H93"/>
    <mergeCell ref="I93:J93"/>
    <mergeCell ref="K93:L93"/>
    <mergeCell ref="M93:N93"/>
    <mergeCell ref="M86:N86"/>
    <mergeCell ref="A87:B87"/>
    <mergeCell ref="C87:D87"/>
    <mergeCell ref="E87:F87"/>
    <mergeCell ref="G87:H87"/>
    <mergeCell ref="I87:J87"/>
    <mergeCell ref="K87:L87"/>
    <mergeCell ref="M87:N87"/>
    <mergeCell ref="A86:B86"/>
    <mergeCell ref="C86:D86"/>
    <mergeCell ref="E86:F86"/>
    <mergeCell ref="G86:H86"/>
    <mergeCell ref="I86:J86"/>
    <mergeCell ref="K86:L86"/>
    <mergeCell ref="M84:N84"/>
    <mergeCell ref="A85:B85"/>
    <mergeCell ref="C85:D85"/>
    <mergeCell ref="E85:F85"/>
    <mergeCell ref="G85:H85"/>
    <mergeCell ref="I85:J85"/>
    <mergeCell ref="K85:L85"/>
    <mergeCell ref="M85:N85"/>
    <mergeCell ref="A84:B84"/>
    <mergeCell ref="C84:D84"/>
    <mergeCell ref="E84:F84"/>
    <mergeCell ref="G84:H84"/>
    <mergeCell ref="I84:J84"/>
    <mergeCell ref="K84:L84"/>
    <mergeCell ref="M82:N82"/>
    <mergeCell ref="A83:B83"/>
    <mergeCell ref="C83:D83"/>
    <mergeCell ref="E83:F83"/>
    <mergeCell ref="G83:H83"/>
    <mergeCell ref="I83:J83"/>
    <mergeCell ref="K83:L83"/>
    <mergeCell ref="M83:N83"/>
    <mergeCell ref="A82:B82"/>
    <mergeCell ref="C82:D82"/>
    <mergeCell ref="E82:F82"/>
    <mergeCell ref="G82:H82"/>
    <mergeCell ref="I82:J82"/>
    <mergeCell ref="K82:L82"/>
    <mergeCell ref="M80:N80"/>
    <mergeCell ref="A81:B81"/>
    <mergeCell ref="C81:D81"/>
    <mergeCell ref="E81:F81"/>
    <mergeCell ref="G81:H81"/>
    <mergeCell ref="I81:J81"/>
    <mergeCell ref="K81:L81"/>
    <mergeCell ref="M81:N81"/>
    <mergeCell ref="A80:B80"/>
    <mergeCell ref="C80:D80"/>
    <mergeCell ref="E80:F80"/>
    <mergeCell ref="G80:H80"/>
    <mergeCell ref="I80:J80"/>
    <mergeCell ref="K80:L80"/>
    <mergeCell ref="M78:N78"/>
    <mergeCell ref="A79:B79"/>
    <mergeCell ref="C79:D79"/>
    <mergeCell ref="E79:F79"/>
    <mergeCell ref="G79:H79"/>
    <mergeCell ref="I79:J79"/>
    <mergeCell ref="K79:L79"/>
    <mergeCell ref="M79:N79"/>
    <mergeCell ref="A78:B78"/>
    <mergeCell ref="C78:D78"/>
    <mergeCell ref="E78:F78"/>
    <mergeCell ref="G78:H78"/>
    <mergeCell ref="I78:J78"/>
    <mergeCell ref="K78:L78"/>
    <mergeCell ref="M76:N76"/>
    <mergeCell ref="A77:B77"/>
    <mergeCell ref="C77:D77"/>
    <mergeCell ref="E77:F77"/>
    <mergeCell ref="G77:H77"/>
    <mergeCell ref="I77:J77"/>
    <mergeCell ref="K77:L77"/>
    <mergeCell ref="M77:N77"/>
    <mergeCell ref="A76:B76"/>
    <mergeCell ref="C76:D76"/>
    <mergeCell ref="E76:F76"/>
    <mergeCell ref="G76:H76"/>
    <mergeCell ref="I76:J76"/>
    <mergeCell ref="K76:L76"/>
    <mergeCell ref="M74:N74"/>
    <mergeCell ref="A75:B75"/>
    <mergeCell ref="C75:D75"/>
    <mergeCell ref="E75:F75"/>
    <mergeCell ref="G75:H75"/>
    <mergeCell ref="I75:J75"/>
    <mergeCell ref="K75:L75"/>
    <mergeCell ref="M75:N75"/>
    <mergeCell ref="A74:B74"/>
    <mergeCell ref="C74:D74"/>
    <mergeCell ref="E74:F74"/>
    <mergeCell ref="G74:H74"/>
    <mergeCell ref="I74:J74"/>
    <mergeCell ref="K74:L74"/>
    <mergeCell ref="M72:N72"/>
    <mergeCell ref="A73:B73"/>
    <mergeCell ref="C73:D73"/>
    <mergeCell ref="E73:F73"/>
    <mergeCell ref="G73:H73"/>
    <mergeCell ref="I73:J73"/>
    <mergeCell ref="K73:L73"/>
    <mergeCell ref="M73:N73"/>
    <mergeCell ref="A72:B72"/>
    <mergeCell ref="C72:D72"/>
    <mergeCell ref="E72:F72"/>
    <mergeCell ref="G72:H72"/>
    <mergeCell ref="I72:J72"/>
    <mergeCell ref="K72:L72"/>
    <mergeCell ref="M70:N70"/>
    <mergeCell ref="A71:B71"/>
    <mergeCell ref="C71:D71"/>
    <mergeCell ref="E71:F71"/>
    <mergeCell ref="G71:H71"/>
    <mergeCell ref="I71:J71"/>
    <mergeCell ref="K71:L71"/>
    <mergeCell ref="M71:N71"/>
    <mergeCell ref="A70:B70"/>
    <mergeCell ref="C70:D70"/>
    <mergeCell ref="E70:F70"/>
    <mergeCell ref="G70:H70"/>
    <mergeCell ref="I70:J70"/>
    <mergeCell ref="K70:L70"/>
    <mergeCell ref="M68:N68"/>
    <mergeCell ref="A69:B69"/>
    <mergeCell ref="C69:D69"/>
    <mergeCell ref="E69:F69"/>
    <mergeCell ref="G69:H69"/>
    <mergeCell ref="I69:J69"/>
    <mergeCell ref="K69:L69"/>
    <mergeCell ref="M69:N69"/>
    <mergeCell ref="A68:B68"/>
    <mergeCell ref="C68:D68"/>
    <mergeCell ref="E68:F68"/>
    <mergeCell ref="G68:H68"/>
    <mergeCell ref="I68:J68"/>
    <mergeCell ref="K68:L68"/>
    <mergeCell ref="M66:N66"/>
    <mergeCell ref="A67:B67"/>
    <mergeCell ref="C67:D67"/>
    <mergeCell ref="E67:F67"/>
    <mergeCell ref="G67:H67"/>
    <mergeCell ref="I67:J67"/>
    <mergeCell ref="K67:L67"/>
    <mergeCell ref="M67:N67"/>
    <mergeCell ref="A66:B66"/>
    <mergeCell ref="C66:D66"/>
    <mergeCell ref="E66:F66"/>
    <mergeCell ref="G66:H66"/>
    <mergeCell ref="I66:J66"/>
    <mergeCell ref="K66:L66"/>
    <mergeCell ref="M64:N64"/>
    <mergeCell ref="A65:B65"/>
    <mergeCell ref="C65:D65"/>
    <mergeCell ref="E65:F65"/>
    <mergeCell ref="G65:H65"/>
    <mergeCell ref="I65:J65"/>
    <mergeCell ref="K65:L65"/>
    <mergeCell ref="M65:N65"/>
    <mergeCell ref="A64:B64"/>
    <mergeCell ref="C64:D64"/>
    <mergeCell ref="E64:F64"/>
    <mergeCell ref="G64:H64"/>
    <mergeCell ref="I64:J64"/>
    <mergeCell ref="K64:L64"/>
    <mergeCell ref="M62:N62"/>
    <mergeCell ref="A63:B63"/>
    <mergeCell ref="C63:D63"/>
    <mergeCell ref="E63:F63"/>
    <mergeCell ref="G63:H63"/>
    <mergeCell ref="I63:J63"/>
    <mergeCell ref="K63:L63"/>
    <mergeCell ref="M63:N63"/>
    <mergeCell ref="A62:B62"/>
    <mergeCell ref="C62:D62"/>
    <mergeCell ref="E62:F62"/>
    <mergeCell ref="G62:H62"/>
    <mergeCell ref="I62:J62"/>
    <mergeCell ref="K62:L62"/>
    <mergeCell ref="M60:N60"/>
    <mergeCell ref="A61:B61"/>
    <mergeCell ref="C61:D61"/>
    <mergeCell ref="E61:F61"/>
    <mergeCell ref="G61:H61"/>
    <mergeCell ref="I61:J61"/>
    <mergeCell ref="K61:L61"/>
    <mergeCell ref="M61:N61"/>
    <mergeCell ref="A60:B60"/>
    <mergeCell ref="C60:D60"/>
    <mergeCell ref="E60:F60"/>
    <mergeCell ref="G60:H60"/>
    <mergeCell ref="I60:J60"/>
    <mergeCell ref="K60:L60"/>
    <mergeCell ref="M58:N58"/>
    <mergeCell ref="A59:B59"/>
    <mergeCell ref="C59:D59"/>
    <mergeCell ref="E59:F59"/>
    <mergeCell ref="G59:H59"/>
    <mergeCell ref="I59:J59"/>
    <mergeCell ref="K59:L59"/>
    <mergeCell ref="M59:N59"/>
    <mergeCell ref="A58:B58"/>
    <mergeCell ref="C58:D58"/>
    <mergeCell ref="E58:F58"/>
    <mergeCell ref="G58:H58"/>
    <mergeCell ref="I58:J58"/>
    <mergeCell ref="K58:L58"/>
    <mergeCell ref="M56:N56"/>
    <mergeCell ref="A57:B57"/>
    <mergeCell ref="C57:D57"/>
    <mergeCell ref="E57:F57"/>
    <mergeCell ref="G57:H57"/>
    <mergeCell ref="I57:J57"/>
    <mergeCell ref="K57:L57"/>
    <mergeCell ref="M57:N57"/>
    <mergeCell ref="A56:B56"/>
    <mergeCell ref="C56:D56"/>
    <mergeCell ref="E56:F56"/>
    <mergeCell ref="G56:H56"/>
    <mergeCell ref="I56:J56"/>
    <mergeCell ref="K56:L56"/>
    <mergeCell ref="C54:D54"/>
    <mergeCell ref="E54:F54"/>
    <mergeCell ref="G54:H54"/>
    <mergeCell ref="I54:J54"/>
    <mergeCell ref="K54:L54"/>
    <mergeCell ref="K52:L52"/>
    <mergeCell ref="M52:N52"/>
    <mergeCell ref="A53:B53"/>
    <mergeCell ref="C53:D53"/>
    <mergeCell ref="E53:F53"/>
    <mergeCell ref="G53:H53"/>
    <mergeCell ref="I53:J53"/>
    <mergeCell ref="K53:L53"/>
    <mergeCell ref="M53:N53"/>
    <mergeCell ref="I52:J52"/>
    <mergeCell ref="G52:H52"/>
    <mergeCell ref="E52:F52"/>
    <mergeCell ref="C52:D52"/>
    <mergeCell ref="A52:B52"/>
    <mergeCell ref="M48:N48"/>
    <mergeCell ref="A49:H49"/>
    <mergeCell ref="I49:J49"/>
    <mergeCell ref="L49:N49"/>
    <mergeCell ref="A48:B48"/>
    <mergeCell ref="C48:D48"/>
    <mergeCell ref="E48:F48"/>
    <mergeCell ref="G48:H48"/>
    <mergeCell ref="I48:J48"/>
    <mergeCell ref="K48:L48"/>
    <mergeCell ref="M46:N46"/>
    <mergeCell ref="A47:B47"/>
    <mergeCell ref="C47:D47"/>
    <mergeCell ref="E47:F47"/>
    <mergeCell ref="G47:H47"/>
    <mergeCell ref="I47:J47"/>
    <mergeCell ref="K47:L47"/>
    <mergeCell ref="M47:N47"/>
    <mergeCell ref="A46:B46"/>
    <mergeCell ref="C46:D46"/>
    <mergeCell ref="E46:F46"/>
    <mergeCell ref="G46:H46"/>
    <mergeCell ref="I46:J46"/>
    <mergeCell ref="K46:L46"/>
    <mergeCell ref="M44:N44"/>
    <mergeCell ref="A45:B45"/>
    <mergeCell ref="C45:D45"/>
    <mergeCell ref="E45:F45"/>
    <mergeCell ref="G45:H45"/>
    <mergeCell ref="I45:J45"/>
    <mergeCell ref="K45:L45"/>
    <mergeCell ref="M45:N45"/>
    <mergeCell ref="A44:B44"/>
    <mergeCell ref="C44:D44"/>
    <mergeCell ref="E44:F44"/>
    <mergeCell ref="G44:H44"/>
    <mergeCell ref="I44:J44"/>
    <mergeCell ref="K44:L44"/>
    <mergeCell ref="M42:N42"/>
    <mergeCell ref="A43:B43"/>
    <mergeCell ref="C43:D43"/>
    <mergeCell ref="E43:F43"/>
    <mergeCell ref="G43:H43"/>
    <mergeCell ref="I43:J43"/>
    <mergeCell ref="K43:L43"/>
    <mergeCell ref="M43:N43"/>
    <mergeCell ref="A42:B42"/>
    <mergeCell ref="C42:D42"/>
    <mergeCell ref="E42:F42"/>
    <mergeCell ref="G42:H42"/>
    <mergeCell ref="I42:J42"/>
    <mergeCell ref="K42:L42"/>
    <mergeCell ref="M40:N40"/>
    <mergeCell ref="A41:B41"/>
    <mergeCell ref="C41:D41"/>
    <mergeCell ref="E41:F41"/>
    <mergeCell ref="G41:H41"/>
    <mergeCell ref="I41:J41"/>
    <mergeCell ref="K41:L41"/>
    <mergeCell ref="M41:N41"/>
    <mergeCell ref="A40:B40"/>
    <mergeCell ref="C40:D40"/>
    <mergeCell ref="E40:F40"/>
    <mergeCell ref="G40:H40"/>
    <mergeCell ref="I40:J40"/>
    <mergeCell ref="K40:L40"/>
    <mergeCell ref="M38:N38"/>
    <mergeCell ref="A39:B39"/>
    <mergeCell ref="C39:D39"/>
    <mergeCell ref="E39:F39"/>
    <mergeCell ref="G39:H39"/>
    <mergeCell ref="I39:J39"/>
    <mergeCell ref="K39:L39"/>
    <mergeCell ref="M39:N39"/>
    <mergeCell ref="A38:B38"/>
    <mergeCell ref="C38:D38"/>
    <mergeCell ref="E38:F38"/>
    <mergeCell ref="G38:H38"/>
    <mergeCell ref="I38:J38"/>
    <mergeCell ref="K38:L38"/>
    <mergeCell ref="M36:N36"/>
    <mergeCell ref="A37:B37"/>
    <mergeCell ref="C37:D37"/>
    <mergeCell ref="E37:F37"/>
    <mergeCell ref="G37:H37"/>
    <mergeCell ref="I37:J37"/>
    <mergeCell ref="K37:L37"/>
    <mergeCell ref="M37:N37"/>
    <mergeCell ref="A36:B36"/>
    <mergeCell ref="C36:D36"/>
    <mergeCell ref="E36:F36"/>
    <mergeCell ref="G36:H36"/>
    <mergeCell ref="I36:J36"/>
    <mergeCell ref="K36:L36"/>
    <mergeCell ref="M34:N34"/>
    <mergeCell ref="A35:B35"/>
    <mergeCell ref="C35:D35"/>
    <mergeCell ref="E35:F35"/>
    <mergeCell ref="G35:H35"/>
    <mergeCell ref="I35:J35"/>
    <mergeCell ref="K35:L35"/>
    <mergeCell ref="M35:N35"/>
    <mergeCell ref="A34:B34"/>
    <mergeCell ref="C34:D34"/>
    <mergeCell ref="E34:F34"/>
    <mergeCell ref="G34:H34"/>
    <mergeCell ref="I34:J34"/>
    <mergeCell ref="K34:L34"/>
    <mergeCell ref="M32:N32"/>
    <mergeCell ref="A33:B33"/>
    <mergeCell ref="C33:D33"/>
    <mergeCell ref="E33:F33"/>
    <mergeCell ref="G33:H33"/>
    <mergeCell ref="I33:J33"/>
    <mergeCell ref="K33:L33"/>
    <mergeCell ref="M33:N33"/>
    <mergeCell ref="A32:B32"/>
    <mergeCell ref="C32:D32"/>
    <mergeCell ref="E32:F32"/>
    <mergeCell ref="G32:H32"/>
    <mergeCell ref="I32:J32"/>
    <mergeCell ref="K32:L32"/>
    <mergeCell ref="M30:N30"/>
    <mergeCell ref="A31:B31"/>
    <mergeCell ref="C31:D31"/>
    <mergeCell ref="E31:F31"/>
    <mergeCell ref="G31:H31"/>
    <mergeCell ref="I31:J31"/>
    <mergeCell ref="K31:L31"/>
    <mergeCell ref="M31:N31"/>
    <mergeCell ref="A30:B30"/>
    <mergeCell ref="C30:D30"/>
    <mergeCell ref="E30:F30"/>
    <mergeCell ref="G30:H30"/>
    <mergeCell ref="I30:J30"/>
    <mergeCell ref="K30:L30"/>
    <mergeCell ref="M28:N28"/>
    <mergeCell ref="A29:B29"/>
    <mergeCell ref="C29:D29"/>
    <mergeCell ref="E29:F29"/>
    <mergeCell ref="G29:H29"/>
    <mergeCell ref="I29:J29"/>
    <mergeCell ref="K29:L29"/>
    <mergeCell ref="M29:N29"/>
    <mergeCell ref="A28:B28"/>
    <mergeCell ref="C28:D28"/>
    <mergeCell ref="E28:F28"/>
    <mergeCell ref="G28:H28"/>
    <mergeCell ref="I28:J28"/>
    <mergeCell ref="K28:L28"/>
    <mergeCell ref="M26:N26"/>
    <mergeCell ref="A27:B27"/>
    <mergeCell ref="C27:D27"/>
    <mergeCell ref="E27:F27"/>
    <mergeCell ref="G27:H27"/>
    <mergeCell ref="I27:J27"/>
    <mergeCell ref="K27:L27"/>
    <mergeCell ref="M27:N27"/>
    <mergeCell ref="A26:B26"/>
    <mergeCell ref="C26:D26"/>
    <mergeCell ref="E26:F26"/>
    <mergeCell ref="G26:H26"/>
    <mergeCell ref="I26:J26"/>
    <mergeCell ref="K26:L26"/>
    <mergeCell ref="M24:N24"/>
    <mergeCell ref="A25:B25"/>
    <mergeCell ref="C25:D25"/>
    <mergeCell ref="E25:F25"/>
    <mergeCell ref="G25:H25"/>
    <mergeCell ref="I25:J25"/>
    <mergeCell ref="K25:L25"/>
    <mergeCell ref="M25:N25"/>
    <mergeCell ref="A21:H21"/>
    <mergeCell ref="I21:J21"/>
    <mergeCell ref="M21:N21"/>
    <mergeCell ref="A23:N23"/>
    <mergeCell ref="A24:B24"/>
    <mergeCell ref="C24:D24"/>
    <mergeCell ref="E24:F24"/>
    <mergeCell ref="G24:H24"/>
    <mergeCell ref="I24:J24"/>
    <mergeCell ref="K24:L24"/>
    <mergeCell ref="M19:N19"/>
    <mergeCell ref="A20:B20"/>
    <mergeCell ref="C20:D20"/>
    <mergeCell ref="E20:F20"/>
    <mergeCell ref="G20:H20"/>
    <mergeCell ref="I20:J20"/>
    <mergeCell ref="K20:L20"/>
    <mergeCell ref="M20:N20"/>
    <mergeCell ref="A19:B19"/>
    <mergeCell ref="C19:D19"/>
    <mergeCell ref="E19:F19"/>
    <mergeCell ref="G19:H19"/>
    <mergeCell ref="I19:J19"/>
    <mergeCell ref="K19:L19"/>
    <mergeCell ref="M17:N17"/>
    <mergeCell ref="A18:B18"/>
    <mergeCell ref="C18:D18"/>
    <mergeCell ref="E18:F18"/>
    <mergeCell ref="G18:H18"/>
    <mergeCell ref="I18:J18"/>
    <mergeCell ref="K18:L18"/>
    <mergeCell ref="M18:N18"/>
    <mergeCell ref="A17:B17"/>
    <mergeCell ref="C17:D17"/>
    <mergeCell ref="E17:F17"/>
    <mergeCell ref="G17:H17"/>
    <mergeCell ref="I17:J17"/>
    <mergeCell ref="K17:L17"/>
    <mergeCell ref="M15:N15"/>
    <mergeCell ref="A16:B16"/>
    <mergeCell ref="C16:D16"/>
    <mergeCell ref="E16:F16"/>
    <mergeCell ref="G16:H16"/>
    <mergeCell ref="I16:J16"/>
    <mergeCell ref="K16:L16"/>
    <mergeCell ref="M16:N16"/>
    <mergeCell ref="A15:B15"/>
    <mergeCell ref="C15:D15"/>
    <mergeCell ref="E15:F15"/>
    <mergeCell ref="G15:H15"/>
    <mergeCell ref="I15:J15"/>
    <mergeCell ref="K15:L15"/>
    <mergeCell ref="M13:N13"/>
    <mergeCell ref="A14:B14"/>
    <mergeCell ref="C14:D14"/>
    <mergeCell ref="E14:F14"/>
    <mergeCell ref="G14:H14"/>
    <mergeCell ref="I14:J14"/>
    <mergeCell ref="K14:L14"/>
    <mergeCell ref="M14:N14"/>
    <mergeCell ref="A13:B13"/>
    <mergeCell ref="C13:D13"/>
    <mergeCell ref="E13:F13"/>
    <mergeCell ref="G13:H13"/>
    <mergeCell ref="I13:J13"/>
    <mergeCell ref="K13:L13"/>
    <mergeCell ref="A12:B12"/>
    <mergeCell ref="C12:D12"/>
    <mergeCell ref="E12:F12"/>
    <mergeCell ref="G12:H12"/>
    <mergeCell ref="I12:J12"/>
    <mergeCell ref="K12:L12"/>
    <mergeCell ref="M12:N12"/>
    <mergeCell ref="A11:B11"/>
    <mergeCell ref="C11:D11"/>
    <mergeCell ref="E11:F11"/>
    <mergeCell ref="G11:H11"/>
    <mergeCell ref="I11:J11"/>
    <mergeCell ref="K11:L11"/>
    <mergeCell ref="M9:N9"/>
    <mergeCell ref="A10:B10"/>
    <mergeCell ref="C10:D10"/>
    <mergeCell ref="E10:F10"/>
    <mergeCell ref="G10:H10"/>
    <mergeCell ref="I10:J10"/>
    <mergeCell ref="K10:L10"/>
    <mergeCell ref="M10:N10"/>
    <mergeCell ref="A9:B9"/>
    <mergeCell ref="C9:D9"/>
    <mergeCell ref="E9:F9"/>
    <mergeCell ref="G9:H9"/>
    <mergeCell ref="I9:J9"/>
    <mergeCell ref="K9:L9"/>
    <mergeCell ref="A6:N6"/>
    <mergeCell ref="A7:N7"/>
    <mergeCell ref="A8:B8"/>
    <mergeCell ref="C8:D8"/>
    <mergeCell ref="E8:F8"/>
    <mergeCell ref="G8:H8"/>
    <mergeCell ref="I8:J8"/>
    <mergeCell ref="K8:L8"/>
    <mergeCell ref="M8:N8"/>
    <mergeCell ref="A1:L1"/>
    <mergeCell ref="A3:B3"/>
    <mergeCell ref="C3:D3"/>
    <mergeCell ref="E3:F3"/>
    <mergeCell ref="A4:B4"/>
    <mergeCell ref="C4:D4"/>
    <mergeCell ref="E4:F4"/>
    <mergeCell ref="M11:N11"/>
    <mergeCell ref="A51:N51"/>
    <mergeCell ref="A89:F89"/>
    <mergeCell ref="A91:N91"/>
    <mergeCell ref="A101:B101"/>
    <mergeCell ref="C101:D101"/>
    <mergeCell ref="E101:F101"/>
    <mergeCell ref="G101:H101"/>
    <mergeCell ref="K101:L101"/>
    <mergeCell ref="M101:N101"/>
    <mergeCell ref="A102:B102"/>
    <mergeCell ref="C102:D102"/>
    <mergeCell ref="E102:F102"/>
    <mergeCell ref="G102:H102"/>
    <mergeCell ref="I102:J102"/>
    <mergeCell ref="K102:L102"/>
    <mergeCell ref="M102:N102"/>
    <mergeCell ref="A103:B103"/>
    <mergeCell ref="C103:D103"/>
    <mergeCell ref="E103:F103"/>
    <mergeCell ref="G103:H103"/>
    <mergeCell ref="I103:J103"/>
    <mergeCell ref="K103:L103"/>
    <mergeCell ref="M103:N103"/>
    <mergeCell ref="M54:N54"/>
    <mergeCell ref="A55:B55"/>
    <mergeCell ref="C55:D55"/>
    <mergeCell ref="E55:F55"/>
    <mergeCell ref="G55:H55"/>
    <mergeCell ref="I55:J55"/>
    <mergeCell ref="K55:L55"/>
    <mergeCell ref="M55:N55"/>
    <mergeCell ref="A54:B54"/>
    <mergeCell ref="E165:F165"/>
    <mergeCell ref="G165:H165"/>
    <mergeCell ref="K165:L165"/>
    <mergeCell ref="M165:N165"/>
    <mergeCell ref="A166:B166"/>
    <mergeCell ref="C166:D166"/>
    <mergeCell ref="E166:F166"/>
    <mergeCell ref="G166:H166"/>
    <mergeCell ref="I166:J166"/>
    <mergeCell ref="K166:L166"/>
    <mergeCell ref="M166:N166"/>
    <mergeCell ref="A167:B167"/>
    <mergeCell ref="C167:D167"/>
    <mergeCell ref="E167:F167"/>
    <mergeCell ref="G167:H167"/>
    <mergeCell ref="I167:J167"/>
    <mergeCell ref="K167:L167"/>
    <mergeCell ref="M167:N167"/>
    <mergeCell ref="A240:B240"/>
    <mergeCell ref="C240:D240"/>
    <mergeCell ref="E240:F240"/>
    <mergeCell ref="G240:H240"/>
    <mergeCell ref="I240:J240"/>
    <mergeCell ref="K240:L240"/>
    <mergeCell ref="M240:N240"/>
    <mergeCell ref="A241:B241"/>
    <mergeCell ref="C241:D241"/>
    <mergeCell ref="E241:F241"/>
    <mergeCell ref="G241:H241"/>
    <mergeCell ref="I241:J241"/>
    <mergeCell ref="K241:L241"/>
    <mergeCell ref="M241:N241"/>
    <mergeCell ref="A242:B242"/>
    <mergeCell ref="C242:D242"/>
    <mergeCell ref="E242:F242"/>
    <mergeCell ref="G242:H242"/>
    <mergeCell ref="I242:J242"/>
    <mergeCell ref="K242:L242"/>
    <mergeCell ref="M242:N242"/>
    <mergeCell ref="A243:B243"/>
    <mergeCell ref="C243:D243"/>
    <mergeCell ref="E243:F243"/>
    <mergeCell ref="G243:H243"/>
    <mergeCell ref="I243:J243"/>
    <mergeCell ref="K243:L243"/>
    <mergeCell ref="M243:N243"/>
    <mergeCell ref="A244:B244"/>
    <mergeCell ref="C244:D244"/>
    <mergeCell ref="E244:F244"/>
    <mergeCell ref="G244:H244"/>
    <mergeCell ref="I244:J244"/>
    <mergeCell ref="K244:L244"/>
    <mergeCell ref="M244:N244"/>
    <mergeCell ref="A245:B245"/>
    <mergeCell ref="C245:D245"/>
    <mergeCell ref="E245:F245"/>
    <mergeCell ref="G245:H245"/>
    <mergeCell ref="I245:J245"/>
    <mergeCell ref="K245:L245"/>
    <mergeCell ref="M245:N245"/>
    <mergeCell ref="A246:B246"/>
    <mergeCell ref="C246:D246"/>
    <mergeCell ref="E246:F246"/>
    <mergeCell ref="G246:H246"/>
    <mergeCell ref="I246:J246"/>
    <mergeCell ref="K246:L246"/>
    <mergeCell ref="M246:N246"/>
    <mergeCell ref="A247:B247"/>
    <mergeCell ref="C247:D247"/>
    <mergeCell ref="E247:F247"/>
    <mergeCell ref="G247:H247"/>
    <mergeCell ref="I247:J247"/>
    <mergeCell ref="K247:L247"/>
    <mergeCell ref="M247:N247"/>
    <mergeCell ref="A248:B248"/>
    <mergeCell ref="C248:D248"/>
    <mergeCell ref="E248:F248"/>
    <mergeCell ref="G248:H248"/>
    <mergeCell ref="I248:J248"/>
    <mergeCell ref="K248:L248"/>
    <mergeCell ref="M248:N248"/>
    <mergeCell ref="A249:B249"/>
    <mergeCell ref="C249:D249"/>
    <mergeCell ref="E249:F249"/>
    <mergeCell ref="G249:H249"/>
    <mergeCell ref="I249:J249"/>
    <mergeCell ref="K249:L249"/>
    <mergeCell ref="M249:N249"/>
    <mergeCell ref="A250:B250"/>
    <mergeCell ref="C250:D250"/>
    <mergeCell ref="E250:F250"/>
    <mergeCell ref="G250:H250"/>
    <mergeCell ref="I250:J250"/>
    <mergeCell ref="K250:L250"/>
    <mergeCell ref="M250:N250"/>
    <mergeCell ref="A251:B251"/>
    <mergeCell ref="C251:D251"/>
    <mergeCell ref="E251:F251"/>
    <mergeCell ref="G251:H251"/>
    <mergeCell ref="I251:J251"/>
    <mergeCell ref="K251:L251"/>
    <mergeCell ref="M251:N251"/>
    <mergeCell ref="A252:B252"/>
    <mergeCell ref="C252:D252"/>
    <mergeCell ref="E252:F252"/>
    <mergeCell ref="G252:H252"/>
    <mergeCell ref="I252:J252"/>
    <mergeCell ref="K252:L252"/>
    <mergeCell ref="M252:N252"/>
    <mergeCell ref="A253:B253"/>
    <mergeCell ref="C253:D253"/>
    <mergeCell ref="E253:F253"/>
    <mergeCell ref="G253:H253"/>
    <mergeCell ref="I253:J253"/>
    <mergeCell ref="K253:L253"/>
    <mergeCell ref="M253:N253"/>
    <mergeCell ref="A254:B254"/>
    <mergeCell ref="C254:D254"/>
    <mergeCell ref="E254:F254"/>
    <mergeCell ref="G254:H254"/>
    <mergeCell ref="I254:J254"/>
    <mergeCell ref="K254:L254"/>
    <mergeCell ref="M254:N254"/>
    <mergeCell ref="A255:B255"/>
    <mergeCell ref="C255:D255"/>
    <mergeCell ref="E255:F255"/>
    <mergeCell ref="G255:H255"/>
    <mergeCell ref="I255:J255"/>
    <mergeCell ref="K255:L255"/>
    <mergeCell ref="M255:N255"/>
    <mergeCell ref="A256:B256"/>
    <mergeCell ref="C256:D256"/>
    <mergeCell ref="E256:F256"/>
    <mergeCell ref="G256:H256"/>
    <mergeCell ref="I256:J256"/>
    <mergeCell ref="K256:L256"/>
    <mergeCell ref="M256:N256"/>
    <mergeCell ref="A257:B257"/>
    <mergeCell ref="C257:D257"/>
    <mergeCell ref="E257:F257"/>
    <mergeCell ref="G257:H257"/>
    <mergeCell ref="I257:J257"/>
    <mergeCell ref="K257:L257"/>
    <mergeCell ref="M257:N257"/>
    <mergeCell ref="A258:B258"/>
    <mergeCell ref="C258:D258"/>
    <mergeCell ref="E258:F258"/>
    <mergeCell ref="G258:H258"/>
    <mergeCell ref="I258:J258"/>
    <mergeCell ref="K258:L258"/>
    <mergeCell ref="M258:N258"/>
    <mergeCell ref="A259:B259"/>
    <mergeCell ref="C259:D259"/>
    <mergeCell ref="E259:F259"/>
    <mergeCell ref="G259:H259"/>
    <mergeCell ref="I259:J259"/>
    <mergeCell ref="K259:L259"/>
    <mergeCell ref="M259:N259"/>
    <mergeCell ref="A260:B260"/>
    <mergeCell ref="C260:D260"/>
    <mergeCell ref="E260:F260"/>
    <mergeCell ref="G260:H260"/>
    <mergeCell ref="I260:J260"/>
    <mergeCell ref="K260:L260"/>
    <mergeCell ref="M260:N260"/>
    <mergeCell ref="A261:B261"/>
    <mergeCell ref="C261:D261"/>
    <mergeCell ref="E261:F261"/>
    <mergeCell ref="G261:H261"/>
    <mergeCell ref="I261:J261"/>
    <mergeCell ref="K261:L261"/>
    <mergeCell ref="M261:N261"/>
    <mergeCell ref="A262:B262"/>
    <mergeCell ref="C262:D262"/>
    <mergeCell ref="E262:F262"/>
    <mergeCell ref="G262:H262"/>
    <mergeCell ref="I262:J262"/>
    <mergeCell ref="K262:L262"/>
    <mergeCell ref="M262:N262"/>
    <mergeCell ref="A263:B263"/>
    <mergeCell ref="C263:D263"/>
    <mergeCell ref="E263:F263"/>
    <mergeCell ref="G263:H263"/>
    <mergeCell ref="I263:J263"/>
    <mergeCell ref="K263:L263"/>
    <mergeCell ref="M263:N263"/>
    <mergeCell ref="A264:B264"/>
    <mergeCell ref="C264:D264"/>
    <mergeCell ref="E264:F264"/>
    <mergeCell ref="G264:H264"/>
    <mergeCell ref="I264:J264"/>
    <mergeCell ref="K264:L264"/>
    <mergeCell ref="M264:N264"/>
    <mergeCell ref="A265:B265"/>
    <mergeCell ref="C265:D265"/>
    <mergeCell ref="E265:F265"/>
    <mergeCell ref="G265:H265"/>
    <mergeCell ref="I265:J265"/>
    <mergeCell ref="K265:L265"/>
    <mergeCell ref="M265:N265"/>
    <mergeCell ref="A266:B266"/>
    <mergeCell ref="C266:D266"/>
    <mergeCell ref="E266:F266"/>
    <mergeCell ref="G266:H266"/>
    <mergeCell ref="I266:J266"/>
    <mergeCell ref="K266:L266"/>
    <mergeCell ref="M266:N266"/>
    <mergeCell ref="A267:B267"/>
    <mergeCell ref="C267:D267"/>
    <mergeCell ref="E267:F267"/>
    <mergeCell ref="G267:H267"/>
    <mergeCell ref="I267:J267"/>
    <mergeCell ref="K267:L267"/>
    <mergeCell ref="M267:N267"/>
    <mergeCell ref="A268:B268"/>
    <mergeCell ref="C268:D268"/>
    <mergeCell ref="E268:F268"/>
    <mergeCell ref="G268:H268"/>
    <mergeCell ref="I268:J268"/>
    <mergeCell ref="K268:L268"/>
    <mergeCell ref="M268:N268"/>
    <mergeCell ref="A269:B269"/>
    <mergeCell ref="C269:D269"/>
    <mergeCell ref="E269:F269"/>
    <mergeCell ref="G269:H269"/>
    <mergeCell ref="I269:J269"/>
    <mergeCell ref="K269:L269"/>
    <mergeCell ref="M269:N269"/>
    <mergeCell ref="A270:B270"/>
    <mergeCell ref="C270:D270"/>
    <mergeCell ref="E270:F270"/>
    <mergeCell ref="G270:H270"/>
    <mergeCell ref="I270:J270"/>
    <mergeCell ref="K270:L270"/>
    <mergeCell ref="M270:N270"/>
    <mergeCell ref="A271:B271"/>
    <mergeCell ref="C271:D271"/>
    <mergeCell ref="E271:F271"/>
    <mergeCell ref="G271:H271"/>
    <mergeCell ref="I271:J271"/>
    <mergeCell ref="K271:L271"/>
    <mergeCell ref="M271:N271"/>
    <mergeCell ref="A272:B272"/>
    <mergeCell ref="C272:D272"/>
    <mergeCell ref="E272:F272"/>
    <mergeCell ref="G272:H272"/>
    <mergeCell ref="I272:J272"/>
    <mergeCell ref="K272:L272"/>
    <mergeCell ref="M272:N272"/>
    <mergeCell ref="A273:B273"/>
    <mergeCell ref="C273:D273"/>
    <mergeCell ref="E273:F273"/>
    <mergeCell ref="G273:H273"/>
    <mergeCell ref="I273:J273"/>
    <mergeCell ref="K273:L273"/>
    <mergeCell ref="M273:N273"/>
    <mergeCell ref="A274:B274"/>
    <mergeCell ref="C274:D274"/>
    <mergeCell ref="E274:F274"/>
    <mergeCell ref="G274:H274"/>
    <mergeCell ref="I274:J274"/>
    <mergeCell ref="K274:L274"/>
    <mergeCell ref="M274:N274"/>
    <mergeCell ref="A275:B275"/>
    <mergeCell ref="C275:D275"/>
    <mergeCell ref="E275:F275"/>
    <mergeCell ref="G275:H275"/>
    <mergeCell ref="I275:J275"/>
    <mergeCell ref="K275:L275"/>
    <mergeCell ref="M275:N275"/>
    <mergeCell ref="A276:B276"/>
    <mergeCell ref="C276:D276"/>
    <mergeCell ref="E276:F276"/>
    <mergeCell ref="G276:H276"/>
    <mergeCell ref="I276:J276"/>
    <mergeCell ref="K276:L276"/>
    <mergeCell ref="M276:N276"/>
    <mergeCell ref="A277:B277"/>
    <mergeCell ref="C277:D277"/>
    <mergeCell ref="E277:F277"/>
    <mergeCell ref="G277:H277"/>
    <mergeCell ref="I277:J277"/>
    <mergeCell ref="K277:L277"/>
    <mergeCell ref="M277:N277"/>
    <mergeCell ref="A278:B278"/>
    <mergeCell ref="C278:D278"/>
    <mergeCell ref="E278:F278"/>
    <mergeCell ref="G278:H278"/>
    <mergeCell ref="I278:J278"/>
    <mergeCell ref="K278:L278"/>
    <mergeCell ref="M278:N278"/>
    <mergeCell ref="A279:B279"/>
    <mergeCell ref="C279:D279"/>
    <mergeCell ref="E279:F279"/>
    <mergeCell ref="G279:H279"/>
    <mergeCell ref="I279:J279"/>
    <mergeCell ref="K279:L279"/>
    <mergeCell ref="M279:N279"/>
    <mergeCell ref="A280:B280"/>
    <mergeCell ref="C280:D280"/>
    <mergeCell ref="E280:F280"/>
    <mergeCell ref="G280:H280"/>
    <mergeCell ref="I280:J280"/>
    <mergeCell ref="K280:L280"/>
    <mergeCell ref="M280:N280"/>
    <mergeCell ref="A281:H281"/>
    <mergeCell ref="I281:J281"/>
    <mergeCell ref="K281:N28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G281"/>
  <sheetViews>
    <sheetView showGridLines="0" zoomScaleNormal="100" workbookViewId="0">
      <selection activeCell="M1" sqref="M1:AB4"/>
    </sheetView>
  </sheetViews>
  <sheetFormatPr baseColWidth="10" defaultRowHeight="15" x14ac:dyDescent="0.25"/>
  <sheetData>
    <row r="1" spans="1:59" ht="19.5" x14ac:dyDescent="0.35">
      <c r="A1" s="25" t="s">
        <v>22</v>
      </c>
      <c r="B1" s="25"/>
      <c r="C1" s="25"/>
      <c r="D1" s="25"/>
      <c r="E1" s="25"/>
      <c r="F1" s="25"/>
      <c r="G1" s="25"/>
      <c r="H1" s="25"/>
      <c r="I1" s="25"/>
      <c r="J1" s="25"/>
      <c r="K1" s="25"/>
      <c r="L1" s="25"/>
    </row>
    <row r="3" spans="1:59" x14ac:dyDescent="0.25">
      <c r="A3" s="23" t="s">
        <v>17</v>
      </c>
      <c r="B3" s="23"/>
      <c r="C3" s="23" t="s">
        <v>25</v>
      </c>
      <c r="D3" s="23"/>
      <c r="E3" s="23" t="s">
        <v>26</v>
      </c>
      <c r="F3" s="23"/>
      <c r="G3" s="3"/>
      <c r="H3" s="3"/>
      <c r="I3" s="3"/>
      <c r="J3" s="3"/>
      <c r="K3" s="3"/>
      <c r="L3" s="3"/>
      <c r="M3" s="3"/>
      <c r="N3" s="3"/>
      <c r="O3" s="3"/>
      <c r="Y3" s="3"/>
      <c r="Z3" s="3"/>
      <c r="AA3" s="3"/>
      <c r="AB3" s="3"/>
    </row>
    <row r="4" spans="1:59" x14ac:dyDescent="0.25">
      <c r="A4" s="29">
        <f>Datos!E13</f>
        <v>4500</v>
      </c>
      <c r="B4" s="29"/>
      <c r="C4" s="29">
        <f>Datos!C13-Datos!E13</f>
        <v>14900</v>
      </c>
      <c r="D4" s="29"/>
      <c r="E4" s="30">
        <f>Datos!H13*(30/360)</f>
        <v>2.4583333333333332E-2</v>
      </c>
      <c r="F4" s="30"/>
      <c r="G4" s="3"/>
      <c r="H4" s="3"/>
      <c r="I4" s="3"/>
      <c r="J4" s="3"/>
      <c r="K4" s="3"/>
      <c r="L4" s="3"/>
      <c r="M4" s="3"/>
      <c r="N4" s="3"/>
      <c r="O4" s="3"/>
      <c r="P4" s="3"/>
      <c r="Q4" s="3"/>
      <c r="R4" s="3"/>
      <c r="S4" s="3"/>
      <c r="T4" s="3"/>
      <c r="U4" s="3"/>
      <c r="V4" s="3"/>
      <c r="W4" s="3"/>
      <c r="X4" s="3"/>
      <c r="Y4" s="3"/>
      <c r="Z4" s="3"/>
      <c r="AA4" s="3"/>
      <c r="AB4" s="3"/>
    </row>
    <row r="6" spans="1:59" ht="15.75" x14ac:dyDescent="0.3">
      <c r="A6" s="26" t="s">
        <v>46</v>
      </c>
      <c r="B6" s="26"/>
      <c r="C6" s="26"/>
      <c r="D6" s="26"/>
      <c r="E6" s="26"/>
      <c r="F6" s="26"/>
      <c r="G6" s="26"/>
      <c r="H6" s="26"/>
      <c r="I6" s="26"/>
      <c r="J6" s="26"/>
      <c r="K6" s="26"/>
      <c r="L6" s="26"/>
      <c r="M6" s="26"/>
      <c r="N6" s="26"/>
      <c r="P6" s="36" t="s">
        <v>45</v>
      </c>
      <c r="Q6" s="36"/>
      <c r="R6" s="36"/>
      <c r="S6" s="36"/>
      <c r="T6" s="36"/>
      <c r="U6" s="36"/>
      <c r="V6" s="36"/>
      <c r="W6" s="36"/>
      <c r="X6" s="36"/>
      <c r="Y6" s="36"/>
      <c r="Z6" s="36"/>
      <c r="AA6" s="36"/>
      <c r="AB6" s="36"/>
      <c r="AC6" s="36"/>
      <c r="AE6" s="44" t="s">
        <v>27</v>
      </c>
      <c r="AF6" s="44"/>
      <c r="AG6" s="44"/>
      <c r="AH6" s="44"/>
      <c r="AI6" s="44"/>
      <c r="AJ6" s="44"/>
      <c r="AK6" s="44"/>
      <c r="AL6" s="44"/>
      <c r="AM6" s="44"/>
      <c r="AN6" s="44"/>
      <c r="AO6" s="44"/>
      <c r="AP6" s="44"/>
      <c r="AQ6" s="44"/>
      <c r="AR6" s="44"/>
      <c r="AT6" s="53" t="s">
        <v>47</v>
      </c>
      <c r="AU6" s="53"/>
      <c r="AV6" s="53"/>
      <c r="AW6" s="53"/>
      <c r="AX6" s="53"/>
      <c r="AY6" s="53"/>
      <c r="AZ6" s="53"/>
      <c r="BA6" s="53"/>
      <c r="BB6" s="53"/>
      <c r="BC6" s="53"/>
      <c r="BD6" s="53"/>
      <c r="BE6" s="53"/>
      <c r="BF6" s="53"/>
      <c r="BG6" s="53"/>
    </row>
    <row r="7" spans="1:59" x14ac:dyDescent="0.25">
      <c r="A7" s="27" t="s">
        <v>28</v>
      </c>
      <c r="B7" s="27"/>
      <c r="C7" s="27"/>
      <c r="D7" s="27"/>
      <c r="E7" s="27"/>
      <c r="F7" s="27"/>
      <c r="G7" s="27"/>
      <c r="H7" s="27"/>
      <c r="I7" s="27"/>
      <c r="J7" s="27"/>
      <c r="K7" s="27"/>
      <c r="L7" s="27"/>
      <c r="M7" s="27"/>
      <c r="N7" s="27"/>
      <c r="P7" s="37" t="s">
        <v>28</v>
      </c>
      <c r="Q7" s="37"/>
      <c r="R7" s="37"/>
      <c r="S7" s="37"/>
      <c r="T7" s="37"/>
      <c r="U7" s="37"/>
      <c r="V7" s="37"/>
      <c r="W7" s="37"/>
      <c r="X7" s="37"/>
      <c r="Y7" s="37"/>
      <c r="Z7" s="37"/>
      <c r="AA7" s="37"/>
      <c r="AB7" s="37"/>
      <c r="AC7" s="37"/>
      <c r="AE7" s="45" t="s">
        <v>28</v>
      </c>
      <c r="AF7" s="45"/>
      <c r="AG7" s="45"/>
      <c r="AH7" s="45"/>
      <c r="AI7" s="45"/>
      <c r="AJ7" s="45"/>
      <c r="AK7" s="45"/>
      <c r="AL7" s="45"/>
      <c r="AM7" s="45"/>
      <c r="AN7" s="45"/>
      <c r="AO7" s="45"/>
      <c r="AP7" s="45"/>
      <c r="AQ7" s="45"/>
      <c r="AR7" s="45"/>
      <c r="AT7" s="54" t="s">
        <v>28</v>
      </c>
      <c r="AU7" s="54"/>
      <c r="AV7" s="54"/>
      <c r="AW7" s="54"/>
      <c r="AX7" s="54"/>
      <c r="AY7" s="54"/>
      <c r="AZ7" s="54"/>
      <c r="BA7" s="54"/>
      <c r="BB7" s="54"/>
      <c r="BC7" s="54"/>
      <c r="BD7" s="54"/>
      <c r="BE7" s="54"/>
      <c r="BF7" s="54"/>
      <c r="BG7" s="54"/>
    </row>
    <row r="8" spans="1:59" x14ac:dyDescent="0.25">
      <c r="A8" s="28" t="s">
        <v>29</v>
      </c>
      <c r="B8" s="28"/>
      <c r="C8" s="28" t="s">
        <v>30</v>
      </c>
      <c r="D8" s="28"/>
      <c r="E8" s="28" t="s">
        <v>31</v>
      </c>
      <c r="F8" s="28"/>
      <c r="G8" s="28" t="s">
        <v>32</v>
      </c>
      <c r="H8" s="28"/>
      <c r="I8" s="28" t="s">
        <v>33</v>
      </c>
      <c r="J8" s="28"/>
      <c r="K8" s="28" t="s">
        <v>34</v>
      </c>
      <c r="L8" s="28"/>
      <c r="M8" s="28" t="s">
        <v>58</v>
      </c>
      <c r="N8" s="28"/>
      <c r="P8" s="38" t="s">
        <v>29</v>
      </c>
      <c r="Q8" s="38"/>
      <c r="R8" s="38" t="s">
        <v>30</v>
      </c>
      <c r="S8" s="38"/>
      <c r="T8" s="38" t="s">
        <v>31</v>
      </c>
      <c r="U8" s="38"/>
      <c r="V8" s="38" t="s">
        <v>32</v>
      </c>
      <c r="W8" s="38"/>
      <c r="X8" s="38" t="s">
        <v>33</v>
      </c>
      <c r="Y8" s="38"/>
      <c r="Z8" s="38" t="s">
        <v>34</v>
      </c>
      <c r="AA8" s="38"/>
      <c r="AB8" s="38" t="s">
        <v>58</v>
      </c>
      <c r="AC8" s="38"/>
      <c r="AE8" s="46" t="s">
        <v>29</v>
      </c>
      <c r="AF8" s="46"/>
      <c r="AG8" s="46" t="s">
        <v>30</v>
      </c>
      <c r="AH8" s="46"/>
      <c r="AI8" s="46" t="s">
        <v>31</v>
      </c>
      <c r="AJ8" s="46"/>
      <c r="AK8" s="46" t="s">
        <v>32</v>
      </c>
      <c r="AL8" s="46"/>
      <c r="AM8" s="46" t="s">
        <v>33</v>
      </c>
      <c r="AN8" s="46"/>
      <c r="AO8" s="46" t="s">
        <v>34</v>
      </c>
      <c r="AP8" s="46"/>
      <c r="AQ8" s="46" t="s">
        <v>58</v>
      </c>
      <c r="AR8" s="46"/>
      <c r="AT8" s="55" t="s">
        <v>29</v>
      </c>
      <c r="AU8" s="55"/>
      <c r="AV8" s="55" t="s">
        <v>30</v>
      </c>
      <c r="AW8" s="55"/>
      <c r="AX8" s="55" t="s">
        <v>31</v>
      </c>
      <c r="AY8" s="55"/>
      <c r="AZ8" s="55" t="s">
        <v>32</v>
      </c>
      <c r="BA8" s="55"/>
      <c r="BB8" s="55" t="s">
        <v>33</v>
      </c>
      <c r="BC8" s="55"/>
      <c r="BD8" s="55" t="s">
        <v>34</v>
      </c>
      <c r="BE8" s="55"/>
      <c r="BF8" s="55" t="s">
        <v>58</v>
      </c>
      <c r="BG8" s="55"/>
    </row>
    <row r="9" spans="1:59" x14ac:dyDescent="0.25">
      <c r="A9" s="27">
        <v>1</v>
      </c>
      <c r="B9" s="27"/>
      <c r="C9" s="31">
        <f>C4-M9</f>
        <v>14900</v>
      </c>
      <c r="D9" s="31"/>
      <c r="E9" s="31">
        <f>C4/12</f>
        <v>1241.6666666666667</v>
      </c>
      <c r="F9" s="31"/>
      <c r="G9" s="31">
        <f>C9*E4</f>
        <v>366.29166666666663</v>
      </c>
      <c r="H9" s="31"/>
      <c r="I9" s="31">
        <f t="shared" ref="I9:I20" si="0">E9+G9</f>
        <v>1607.9583333333335</v>
      </c>
      <c r="J9" s="31"/>
      <c r="K9" s="31">
        <f t="shared" ref="K9:K20" si="1">C9-E9</f>
        <v>13658.333333333334</v>
      </c>
      <c r="L9" s="31"/>
      <c r="M9" s="31">
        <f>0</f>
        <v>0</v>
      </c>
      <c r="N9" s="31"/>
      <c r="P9" s="37">
        <v>1</v>
      </c>
      <c r="Q9" s="37"/>
      <c r="R9" s="39">
        <f>C4-AB9</f>
        <v>14900</v>
      </c>
      <c r="S9" s="39"/>
      <c r="T9" s="39">
        <v>0</v>
      </c>
      <c r="U9" s="39"/>
      <c r="V9" s="39">
        <f>R9*$E$4</f>
        <v>366.29166666666663</v>
      </c>
      <c r="W9" s="39"/>
      <c r="X9" s="39">
        <f t="shared" ref="X9:X20" si="2">T9+V9</f>
        <v>366.29166666666663</v>
      </c>
      <c r="Y9" s="39"/>
      <c r="Z9" s="39">
        <f t="shared" ref="Z9:Z20" si="3">R9-T9</f>
        <v>14900</v>
      </c>
      <c r="AA9" s="39"/>
      <c r="AB9" s="39">
        <f>0</f>
        <v>0</v>
      </c>
      <c r="AC9" s="39"/>
      <c r="AE9" s="45">
        <v>1</v>
      </c>
      <c r="AF9" s="45"/>
      <c r="AG9" s="47">
        <f>C4-AQ9</f>
        <v>14900</v>
      </c>
      <c r="AH9" s="47"/>
      <c r="AI9" s="47">
        <f>AM9-AK9</f>
        <v>905.89930555555577</v>
      </c>
      <c r="AJ9" s="47"/>
      <c r="AK9" s="47">
        <f>AG9*$E$4</f>
        <v>366.29166666666663</v>
      </c>
      <c r="AL9" s="47"/>
      <c r="AM9" s="47">
        <f>($AG$9/12)*((1+$E$4)^AE9)</f>
        <v>1272.1909722222224</v>
      </c>
      <c r="AN9" s="47"/>
      <c r="AO9" s="47">
        <f t="shared" ref="AO9:AO20" si="4">AG9-AI9</f>
        <v>13994.100694444443</v>
      </c>
      <c r="AP9" s="47"/>
      <c r="AQ9" s="47">
        <f>0</f>
        <v>0</v>
      </c>
      <c r="AR9" s="47"/>
      <c r="AT9" s="54">
        <v>1</v>
      </c>
      <c r="AU9" s="54"/>
      <c r="AV9" s="56">
        <f>C4-BF9</f>
        <v>14900</v>
      </c>
      <c r="AW9" s="56"/>
      <c r="AX9" s="56">
        <f>BB9-AZ9</f>
        <v>1082.6044124775253</v>
      </c>
      <c r="AY9" s="56"/>
      <c r="AZ9" s="56">
        <f>AV9*$E$4</f>
        <v>366.29166666666663</v>
      </c>
      <c r="BA9" s="56"/>
      <c r="BB9" s="56">
        <f>$AV$9*($E$4/(1-((1+$E$4)^(-12))))</f>
        <v>1448.8960791441918</v>
      </c>
      <c r="BC9" s="56"/>
      <c r="BD9" s="56">
        <f t="shared" ref="BD9:BD20" si="5">AV9-AX9</f>
        <v>13817.395587522475</v>
      </c>
      <c r="BE9" s="56"/>
      <c r="BF9" s="56">
        <f>0</f>
        <v>0</v>
      </c>
      <c r="BG9" s="56"/>
    </row>
    <row r="10" spans="1:59" x14ac:dyDescent="0.25">
      <c r="A10" s="28">
        <v>2</v>
      </c>
      <c r="B10" s="28"/>
      <c r="C10" s="32">
        <f>K9-M10</f>
        <v>13658.333333333334</v>
      </c>
      <c r="D10" s="32"/>
      <c r="E10" s="32">
        <f>C4/12</f>
        <v>1241.6666666666667</v>
      </c>
      <c r="F10" s="32"/>
      <c r="G10" s="32">
        <f>C10*E4</f>
        <v>335.76736111111109</v>
      </c>
      <c r="H10" s="32"/>
      <c r="I10" s="32">
        <f t="shared" si="0"/>
        <v>1577.4340277777778</v>
      </c>
      <c r="J10" s="32"/>
      <c r="K10" s="32">
        <f t="shared" si="1"/>
        <v>12416.666666666668</v>
      </c>
      <c r="L10" s="32"/>
      <c r="M10" s="32">
        <f>0</f>
        <v>0</v>
      </c>
      <c r="N10" s="32"/>
      <c r="P10" s="38">
        <v>2</v>
      </c>
      <c r="Q10" s="38"/>
      <c r="R10" s="40">
        <f>Z9-AB10</f>
        <v>14900</v>
      </c>
      <c r="S10" s="40"/>
      <c r="T10" s="40">
        <v>0</v>
      </c>
      <c r="U10" s="40"/>
      <c r="V10" s="40">
        <f t="shared" ref="V10:V20" si="6">R10*$E$4</f>
        <v>366.29166666666663</v>
      </c>
      <c r="W10" s="40"/>
      <c r="X10" s="40">
        <f t="shared" si="2"/>
        <v>366.29166666666663</v>
      </c>
      <c r="Y10" s="40"/>
      <c r="Z10" s="40">
        <f t="shared" si="3"/>
        <v>14900</v>
      </c>
      <c r="AA10" s="40"/>
      <c r="AB10" s="40">
        <f>0</f>
        <v>0</v>
      </c>
      <c r="AC10" s="40"/>
      <c r="AE10" s="46">
        <v>2</v>
      </c>
      <c r="AF10" s="46"/>
      <c r="AG10" s="48">
        <f>AO9-AQ10</f>
        <v>13994.100694444443</v>
      </c>
      <c r="AH10" s="48"/>
      <c r="AI10" s="48">
        <f t="shared" ref="AI10:AI20" si="7">AM10-AK10</f>
        <v>959.44402488425953</v>
      </c>
      <c r="AJ10" s="48"/>
      <c r="AK10" s="48">
        <f t="shared" ref="AK10:AK20" si="8">AG10*$E$4</f>
        <v>344.02164207175923</v>
      </c>
      <c r="AL10" s="48"/>
      <c r="AM10" s="48">
        <f t="shared" ref="AM10:AM20" si="9">($AG$9/12)*((1+$E$4)^AE10)</f>
        <v>1303.4656669560188</v>
      </c>
      <c r="AN10" s="48"/>
      <c r="AO10" s="48">
        <f t="shared" si="4"/>
        <v>13034.656669560183</v>
      </c>
      <c r="AP10" s="48"/>
      <c r="AQ10" s="48">
        <f>0</f>
        <v>0</v>
      </c>
      <c r="AR10" s="48"/>
      <c r="AT10" s="55">
        <v>2</v>
      </c>
      <c r="AU10" s="55"/>
      <c r="AV10" s="57">
        <f t="shared" ref="AV10:AV20" si="10">BD9</f>
        <v>13817.395587522475</v>
      </c>
      <c r="AW10" s="57"/>
      <c r="AX10" s="57">
        <f t="shared" ref="AX10:AX20" si="11">BB10-AZ10</f>
        <v>1109.2184376175978</v>
      </c>
      <c r="AY10" s="57"/>
      <c r="AZ10" s="57">
        <f t="shared" ref="AZ10:AZ20" si="12">AV10*$E$4</f>
        <v>339.67764152659413</v>
      </c>
      <c r="BA10" s="57"/>
      <c r="BB10" s="57">
        <f t="shared" ref="BB10:BB20" si="13">$AV$9*($E$4/(1-((1+$E$4)^(-12))))</f>
        <v>1448.8960791441918</v>
      </c>
      <c r="BC10" s="57"/>
      <c r="BD10" s="57">
        <f t="shared" si="5"/>
        <v>12708.177149904877</v>
      </c>
      <c r="BE10" s="57"/>
      <c r="BF10" s="57">
        <f>0</f>
        <v>0</v>
      </c>
      <c r="BG10" s="57"/>
    </row>
    <row r="11" spans="1:59" x14ac:dyDescent="0.25">
      <c r="A11" s="27">
        <v>3</v>
      </c>
      <c r="B11" s="27"/>
      <c r="C11" s="31">
        <f t="shared" ref="C11:C20" si="14">K10-M11</f>
        <v>12416.666666666668</v>
      </c>
      <c r="D11" s="31"/>
      <c r="E11" s="31">
        <f>E9</f>
        <v>1241.6666666666667</v>
      </c>
      <c r="F11" s="31"/>
      <c r="G11" s="31">
        <f>C11*E4</f>
        <v>305.24305555555554</v>
      </c>
      <c r="H11" s="31"/>
      <c r="I11" s="31">
        <f t="shared" si="0"/>
        <v>1546.9097222222222</v>
      </c>
      <c r="J11" s="31"/>
      <c r="K11" s="31">
        <f t="shared" si="1"/>
        <v>11175.000000000002</v>
      </c>
      <c r="L11" s="31"/>
      <c r="M11" s="31">
        <f>0</f>
        <v>0</v>
      </c>
      <c r="N11" s="31"/>
      <c r="P11" s="37">
        <v>3</v>
      </c>
      <c r="Q11" s="37"/>
      <c r="R11" s="39">
        <f t="shared" ref="R11:R20" si="15">Z10-AB11</f>
        <v>14900</v>
      </c>
      <c r="S11" s="39"/>
      <c r="T11" s="39">
        <v>0</v>
      </c>
      <c r="U11" s="39"/>
      <c r="V11" s="39">
        <f t="shared" si="6"/>
        <v>366.29166666666663</v>
      </c>
      <c r="W11" s="39"/>
      <c r="X11" s="39">
        <f t="shared" si="2"/>
        <v>366.29166666666663</v>
      </c>
      <c r="Y11" s="39"/>
      <c r="Z11" s="39">
        <f t="shared" si="3"/>
        <v>14900</v>
      </c>
      <c r="AA11" s="39"/>
      <c r="AB11" s="39">
        <f>0</f>
        <v>0</v>
      </c>
      <c r="AC11" s="39"/>
      <c r="AE11" s="45">
        <v>3</v>
      </c>
      <c r="AF11" s="45"/>
      <c r="AG11" s="47">
        <f t="shared" ref="AG11:AG20" si="16">AO10-AQ11</f>
        <v>13034.656669560183</v>
      </c>
      <c r="AH11" s="47"/>
      <c r="AI11" s="47">
        <f t="shared" si="7"/>
        <v>1015.073888142</v>
      </c>
      <c r="AJ11" s="47"/>
      <c r="AK11" s="47">
        <f t="shared" si="8"/>
        <v>320.43530979335446</v>
      </c>
      <c r="AL11" s="47"/>
      <c r="AM11" s="47">
        <f t="shared" si="9"/>
        <v>1335.5091979353545</v>
      </c>
      <c r="AN11" s="47"/>
      <c r="AO11" s="47">
        <f t="shared" si="4"/>
        <v>12019.582781418183</v>
      </c>
      <c r="AP11" s="47"/>
      <c r="AQ11" s="47">
        <f>0</f>
        <v>0</v>
      </c>
      <c r="AR11" s="47"/>
      <c r="AT11" s="54">
        <v>3</v>
      </c>
      <c r="AU11" s="54"/>
      <c r="AV11" s="56">
        <f t="shared" si="10"/>
        <v>12708.177149904877</v>
      </c>
      <c r="AW11" s="56"/>
      <c r="AX11" s="56">
        <f t="shared" si="11"/>
        <v>1136.4867242090304</v>
      </c>
      <c r="AY11" s="56"/>
      <c r="AZ11" s="56">
        <f t="shared" si="12"/>
        <v>312.40935493516156</v>
      </c>
      <c r="BA11" s="56"/>
      <c r="BB11" s="56">
        <f t="shared" si="13"/>
        <v>1448.8960791441918</v>
      </c>
      <c r="BC11" s="56"/>
      <c r="BD11" s="56">
        <f t="shared" si="5"/>
        <v>11571.690425695848</v>
      </c>
      <c r="BE11" s="56"/>
      <c r="BF11" s="56">
        <f>0</f>
        <v>0</v>
      </c>
      <c r="BG11" s="56"/>
    </row>
    <row r="12" spans="1:59" x14ac:dyDescent="0.25">
      <c r="A12" s="28">
        <v>4</v>
      </c>
      <c r="B12" s="28"/>
      <c r="C12" s="32">
        <f t="shared" si="14"/>
        <v>11175.000000000002</v>
      </c>
      <c r="D12" s="32"/>
      <c r="E12" s="32">
        <f>E9</f>
        <v>1241.6666666666667</v>
      </c>
      <c r="F12" s="32"/>
      <c r="G12" s="32">
        <f>C12*E4</f>
        <v>274.71875000000006</v>
      </c>
      <c r="H12" s="32"/>
      <c r="I12" s="32">
        <f t="shared" si="0"/>
        <v>1516.3854166666667</v>
      </c>
      <c r="J12" s="32"/>
      <c r="K12" s="32">
        <f t="shared" si="1"/>
        <v>9933.3333333333358</v>
      </c>
      <c r="L12" s="32"/>
      <c r="M12" s="32">
        <f>0</f>
        <v>0</v>
      </c>
      <c r="N12" s="32"/>
      <c r="P12" s="38">
        <v>4</v>
      </c>
      <c r="Q12" s="38"/>
      <c r="R12" s="40">
        <f t="shared" si="15"/>
        <v>14900</v>
      </c>
      <c r="S12" s="40"/>
      <c r="T12" s="40">
        <v>0</v>
      </c>
      <c r="U12" s="40"/>
      <c r="V12" s="40">
        <f t="shared" si="6"/>
        <v>366.29166666666663</v>
      </c>
      <c r="W12" s="40"/>
      <c r="X12" s="40">
        <f t="shared" si="2"/>
        <v>366.29166666666663</v>
      </c>
      <c r="Y12" s="40"/>
      <c r="Z12" s="40">
        <f t="shared" si="3"/>
        <v>14900</v>
      </c>
      <c r="AA12" s="40"/>
      <c r="AB12" s="40">
        <f>0</f>
        <v>0</v>
      </c>
      <c r="AC12" s="40"/>
      <c r="AE12" s="46">
        <v>4</v>
      </c>
      <c r="AF12" s="46"/>
      <c r="AG12" s="48">
        <f t="shared" si="16"/>
        <v>12019.582781418183</v>
      </c>
      <c r="AH12" s="48"/>
      <c r="AI12" s="48">
        <f t="shared" si="7"/>
        <v>1072.8590556747349</v>
      </c>
      <c r="AJ12" s="48"/>
      <c r="AK12" s="48">
        <f t="shared" si="8"/>
        <v>295.481410043197</v>
      </c>
      <c r="AL12" s="48"/>
      <c r="AM12" s="48">
        <f t="shared" si="9"/>
        <v>1368.3404657179319</v>
      </c>
      <c r="AN12" s="48"/>
      <c r="AO12" s="48">
        <f t="shared" si="4"/>
        <v>10946.723725743448</v>
      </c>
      <c r="AP12" s="48"/>
      <c r="AQ12" s="48">
        <f>0</f>
        <v>0</v>
      </c>
      <c r="AR12" s="48"/>
      <c r="AT12" s="55">
        <v>4</v>
      </c>
      <c r="AU12" s="55"/>
      <c r="AV12" s="57">
        <f t="shared" si="10"/>
        <v>11571.690425695848</v>
      </c>
      <c r="AW12" s="57"/>
      <c r="AX12" s="57">
        <f t="shared" si="11"/>
        <v>1164.4253561791688</v>
      </c>
      <c r="AY12" s="57"/>
      <c r="AZ12" s="57">
        <f t="shared" si="12"/>
        <v>284.4707229650229</v>
      </c>
      <c r="BA12" s="57"/>
      <c r="BB12" s="57">
        <f t="shared" si="13"/>
        <v>1448.8960791441918</v>
      </c>
      <c r="BC12" s="57"/>
      <c r="BD12" s="57">
        <f t="shared" si="5"/>
        <v>10407.265069516679</v>
      </c>
      <c r="BE12" s="57"/>
      <c r="BF12" s="57">
        <f>0</f>
        <v>0</v>
      </c>
      <c r="BG12" s="57"/>
    </row>
    <row r="13" spans="1:59" x14ac:dyDescent="0.25">
      <c r="A13" s="27">
        <v>5</v>
      </c>
      <c r="B13" s="27"/>
      <c r="C13" s="31">
        <f t="shared" si="14"/>
        <v>9933.3333333333358</v>
      </c>
      <c r="D13" s="31"/>
      <c r="E13" s="31">
        <f>E9</f>
        <v>1241.6666666666667</v>
      </c>
      <c r="F13" s="31"/>
      <c r="G13" s="31">
        <f>C13*E4</f>
        <v>244.19444444444449</v>
      </c>
      <c r="H13" s="31"/>
      <c r="I13" s="31">
        <f t="shared" si="0"/>
        <v>1485.8611111111113</v>
      </c>
      <c r="J13" s="31"/>
      <c r="K13" s="31">
        <f t="shared" si="1"/>
        <v>8691.6666666666697</v>
      </c>
      <c r="L13" s="31"/>
      <c r="M13" s="31">
        <f>0</f>
        <v>0</v>
      </c>
      <c r="N13" s="31"/>
      <c r="P13" s="37">
        <v>5</v>
      </c>
      <c r="Q13" s="37"/>
      <c r="R13" s="39">
        <f t="shared" si="15"/>
        <v>14900</v>
      </c>
      <c r="S13" s="39"/>
      <c r="T13" s="39">
        <v>0</v>
      </c>
      <c r="U13" s="39"/>
      <c r="V13" s="39">
        <f t="shared" si="6"/>
        <v>366.29166666666663</v>
      </c>
      <c r="W13" s="39"/>
      <c r="X13" s="39">
        <f t="shared" si="2"/>
        <v>366.29166666666663</v>
      </c>
      <c r="Y13" s="39"/>
      <c r="Z13" s="39">
        <f t="shared" si="3"/>
        <v>14900</v>
      </c>
      <c r="AA13" s="39"/>
      <c r="AB13" s="39">
        <f>0</f>
        <v>0</v>
      </c>
      <c r="AC13" s="39"/>
      <c r="AE13" s="45">
        <v>5</v>
      </c>
      <c r="AF13" s="45"/>
      <c r="AG13" s="47">
        <f t="shared" si="16"/>
        <v>10946.723725743448</v>
      </c>
      <c r="AH13" s="47"/>
      <c r="AI13" s="47">
        <f t="shared" si="7"/>
        <v>1132.8718772423047</v>
      </c>
      <c r="AJ13" s="47"/>
      <c r="AK13" s="47">
        <f t="shared" si="8"/>
        <v>269.10695825785973</v>
      </c>
      <c r="AL13" s="47"/>
      <c r="AM13" s="47">
        <f t="shared" si="9"/>
        <v>1401.9788355001645</v>
      </c>
      <c r="AN13" s="47"/>
      <c r="AO13" s="47">
        <f t="shared" si="4"/>
        <v>9813.8518485011427</v>
      </c>
      <c r="AP13" s="47"/>
      <c r="AQ13" s="47">
        <f>0</f>
        <v>0</v>
      </c>
      <c r="AR13" s="47"/>
      <c r="AT13" s="54">
        <v>5</v>
      </c>
      <c r="AU13" s="54"/>
      <c r="AV13" s="56">
        <f t="shared" si="10"/>
        <v>10407.265069516679</v>
      </c>
      <c r="AW13" s="56"/>
      <c r="AX13" s="56">
        <f t="shared" si="11"/>
        <v>1193.0508128519068</v>
      </c>
      <c r="AY13" s="56"/>
      <c r="AZ13" s="56">
        <f t="shared" si="12"/>
        <v>255.84526629228503</v>
      </c>
      <c r="BA13" s="56"/>
      <c r="BB13" s="56">
        <f t="shared" si="13"/>
        <v>1448.8960791441918</v>
      </c>
      <c r="BC13" s="56"/>
      <c r="BD13" s="56">
        <f t="shared" si="5"/>
        <v>9214.2142566647726</v>
      </c>
      <c r="BE13" s="56"/>
      <c r="BF13" s="56">
        <f>0</f>
        <v>0</v>
      </c>
      <c r="BG13" s="56"/>
    </row>
    <row r="14" spans="1:59" x14ac:dyDescent="0.25">
      <c r="A14" s="28">
        <v>6</v>
      </c>
      <c r="B14" s="28"/>
      <c r="C14" s="32">
        <f t="shared" si="14"/>
        <v>8691.6666666666697</v>
      </c>
      <c r="D14" s="32"/>
      <c r="E14" s="32">
        <f>E9</f>
        <v>1241.6666666666667</v>
      </c>
      <c r="F14" s="32"/>
      <c r="G14" s="32">
        <f>C14*E4</f>
        <v>213.67013888888894</v>
      </c>
      <c r="H14" s="32"/>
      <c r="I14" s="32">
        <f t="shared" si="0"/>
        <v>1455.3368055555557</v>
      </c>
      <c r="J14" s="32"/>
      <c r="K14" s="32">
        <f t="shared" si="1"/>
        <v>7450.0000000000027</v>
      </c>
      <c r="L14" s="32"/>
      <c r="M14" s="32">
        <f>0</f>
        <v>0</v>
      </c>
      <c r="N14" s="32"/>
      <c r="P14" s="38">
        <v>6</v>
      </c>
      <c r="Q14" s="38"/>
      <c r="R14" s="40">
        <f t="shared" si="15"/>
        <v>14900</v>
      </c>
      <c r="S14" s="40"/>
      <c r="T14" s="40">
        <v>0</v>
      </c>
      <c r="U14" s="40"/>
      <c r="V14" s="40">
        <f t="shared" si="6"/>
        <v>366.29166666666663</v>
      </c>
      <c r="W14" s="40"/>
      <c r="X14" s="40">
        <f t="shared" si="2"/>
        <v>366.29166666666663</v>
      </c>
      <c r="Y14" s="40"/>
      <c r="Z14" s="40">
        <f t="shared" si="3"/>
        <v>14900</v>
      </c>
      <c r="AA14" s="40"/>
      <c r="AB14" s="40">
        <f>0</f>
        <v>0</v>
      </c>
      <c r="AC14" s="40"/>
      <c r="AE14" s="46">
        <v>6</v>
      </c>
      <c r="AF14" s="46"/>
      <c r="AG14" s="48">
        <f t="shared" si="16"/>
        <v>9813.8518485011427</v>
      </c>
      <c r="AH14" s="48"/>
      <c r="AI14" s="48">
        <f t="shared" si="7"/>
        <v>1195.1869572638907</v>
      </c>
      <c r="AJ14" s="48"/>
      <c r="AK14" s="48">
        <f t="shared" si="8"/>
        <v>241.25719127565307</v>
      </c>
      <c r="AL14" s="48"/>
      <c r="AM14" s="48">
        <f t="shared" si="9"/>
        <v>1436.4441485395437</v>
      </c>
      <c r="AN14" s="48"/>
      <c r="AO14" s="48">
        <f t="shared" si="4"/>
        <v>8618.6648912372511</v>
      </c>
      <c r="AP14" s="48"/>
      <c r="AQ14" s="48">
        <f>0</f>
        <v>0</v>
      </c>
      <c r="AR14" s="48"/>
      <c r="AT14" s="55">
        <v>6</v>
      </c>
      <c r="AU14" s="55"/>
      <c r="AV14" s="57">
        <f t="shared" si="10"/>
        <v>9214.2142566647726</v>
      </c>
      <c r="AW14" s="57"/>
      <c r="AX14" s="57">
        <f t="shared" si="11"/>
        <v>1222.3799786678496</v>
      </c>
      <c r="AY14" s="57"/>
      <c r="AZ14" s="57">
        <f t="shared" si="12"/>
        <v>226.5161004763423</v>
      </c>
      <c r="BA14" s="57"/>
      <c r="BB14" s="57">
        <f t="shared" si="13"/>
        <v>1448.8960791441918</v>
      </c>
      <c r="BC14" s="57"/>
      <c r="BD14" s="57">
        <f t="shared" si="5"/>
        <v>7991.8342779969225</v>
      </c>
      <c r="BE14" s="57"/>
      <c r="BF14" s="57">
        <f>0</f>
        <v>0</v>
      </c>
      <c r="BG14" s="57"/>
    </row>
    <row r="15" spans="1:59" x14ac:dyDescent="0.25">
      <c r="A15" s="27">
        <v>7</v>
      </c>
      <c r="B15" s="27"/>
      <c r="C15" s="31">
        <f t="shared" si="14"/>
        <v>7450.0000000000027</v>
      </c>
      <c r="D15" s="31"/>
      <c r="E15" s="31">
        <f>E9</f>
        <v>1241.6666666666667</v>
      </c>
      <c r="F15" s="31"/>
      <c r="G15" s="31">
        <f>C15*E4</f>
        <v>183.1458333333334</v>
      </c>
      <c r="H15" s="31"/>
      <c r="I15" s="31">
        <f t="shared" si="0"/>
        <v>1424.8125000000002</v>
      </c>
      <c r="J15" s="31"/>
      <c r="K15" s="31">
        <f t="shared" si="1"/>
        <v>6208.3333333333358</v>
      </c>
      <c r="L15" s="31"/>
      <c r="M15" s="31">
        <f>0</f>
        <v>0</v>
      </c>
      <c r="N15" s="31"/>
      <c r="P15" s="37">
        <v>7</v>
      </c>
      <c r="Q15" s="37"/>
      <c r="R15" s="39">
        <f t="shared" si="15"/>
        <v>14900</v>
      </c>
      <c r="S15" s="39"/>
      <c r="T15" s="39">
        <v>0</v>
      </c>
      <c r="U15" s="39"/>
      <c r="V15" s="39">
        <f t="shared" si="6"/>
        <v>366.29166666666663</v>
      </c>
      <c r="W15" s="39"/>
      <c r="X15" s="39">
        <f t="shared" si="2"/>
        <v>366.29166666666663</v>
      </c>
      <c r="Y15" s="39"/>
      <c r="Z15" s="39">
        <f t="shared" si="3"/>
        <v>14900</v>
      </c>
      <c r="AA15" s="39"/>
      <c r="AB15" s="39">
        <f>0</f>
        <v>0</v>
      </c>
      <c r="AC15" s="39"/>
      <c r="AE15" s="45">
        <v>7</v>
      </c>
      <c r="AF15" s="45"/>
      <c r="AG15" s="47">
        <f t="shared" si="16"/>
        <v>8618.6648912372511</v>
      </c>
      <c r="AH15" s="47"/>
      <c r="AI15" s="47">
        <f t="shared" si="7"/>
        <v>1259.8812219482254</v>
      </c>
      <c r="AJ15" s="47"/>
      <c r="AK15" s="47">
        <f t="shared" si="8"/>
        <v>211.8755119095824</v>
      </c>
      <c r="AL15" s="47"/>
      <c r="AM15" s="47">
        <f t="shared" si="9"/>
        <v>1471.7567338578078</v>
      </c>
      <c r="AN15" s="47"/>
      <c r="AO15" s="47">
        <f t="shared" si="4"/>
        <v>7358.783669289026</v>
      </c>
      <c r="AP15" s="47"/>
      <c r="AQ15" s="47">
        <f>0</f>
        <v>0</v>
      </c>
      <c r="AR15" s="47"/>
      <c r="AT15" s="54">
        <v>7</v>
      </c>
      <c r="AU15" s="54"/>
      <c r="AV15" s="56">
        <f t="shared" si="10"/>
        <v>7991.8342779969225</v>
      </c>
      <c r="AW15" s="56"/>
      <c r="AX15" s="56">
        <f t="shared" si="11"/>
        <v>1252.4301531434342</v>
      </c>
      <c r="AY15" s="56"/>
      <c r="AZ15" s="56">
        <f t="shared" si="12"/>
        <v>196.46592600075766</v>
      </c>
      <c r="BA15" s="56"/>
      <c r="BB15" s="56">
        <f t="shared" si="13"/>
        <v>1448.8960791441918</v>
      </c>
      <c r="BC15" s="56"/>
      <c r="BD15" s="56">
        <f t="shared" si="5"/>
        <v>6739.4041248534886</v>
      </c>
      <c r="BE15" s="56"/>
      <c r="BF15" s="56">
        <f>0</f>
        <v>0</v>
      </c>
      <c r="BG15" s="56"/>
    </row>
    <row r="16" spans="1:59" x14ac:dyDescent="0.25">
      <c r="A16" s="28">
        <v>8</v>
      </c>
      <c r="B16" s="28"/>
      <c r="C16" s="32">
        <f t="shared" si="14"/>
        <v>6208.3333333333358</v>
      </c>
      <c r="D16" s="32"/>
      <c r="E16" s="32">
        <f>E9</f>
        <v>1241.6666666666667</v>
      </c>
      <c r="F16" s="32"/>
      <c r="G16" s="32">
        <f>C16*E4</f>
        <v>152.62152777777783</v>
      </c>
      <c r="H16" s="32"/>
      <c r="I16" s="32">
        <f t="shared" si="0"/>
        <v>1394.2881944444446</v>
      </c>
      <c r="J16" s="32"/>
      <c r="K16" s="32">
        <f t="shared" si="1"/>
        <v>4966.6666666666688</v>
      </c>
      <c r="L16" s="32"/>
      <c r="M16" s="32">
        <f>0</f>
        <v>0</v>
      </c>
      <c r="N16" s="32"/>
      <c r="P16" s="38">
        <v>8</v>
      </c>
      <c r="Q16" s="38"/>
      <c r="R16" s="40">
        <f t="shared" si="15"/>
        <v>14900</v>
      </c>
      <c r="S16" s="40"/>
      <c r="T16" s="40">
        <v>0</v>
      </c>
      <c r="U16" s="40"/>
      <c r="V16" s="40">
        <f t="shared" si="6"/>
        <v>366.29166666666663</v>
      </c>
      <c r="W16" s="40"/>
      <c r="X16" s="40">
        <f t="shared" si="2"/>
        <v>366.29166666666663</v>
      </c>
      <c r="Y16" s="40"/>
      <c r="Z16" s="40">
        <f t="shared" si="3"/>
        <v>14900</v>
      </c>
      <c r="AA16" s="40"/>
      <c r="AB16" s="40">
        <f>0</f>
        <v>0</v>
      </c>
      <c r="AC16" s="40"/>
      <c r="AE16" s="46">
        <v>8</v>
      </c>
      <c r="AF16" s="46"/>
      <c r="AG16" s="48">
        <f t="shared" si="16"/>
        <v>7358.783669289026</v>
      </c>
      <c r="AH16" s="48"/>
      <c r="AI16" s="48">
        <f t="shared" si="7"/>
        <v>1327.0339883617903</v>
      </c>
      <c r="AJ16" s="48"/>
      <c r="AK16" s="48">
        <f t="shared" si="8"/>
        <v>180.90343187002188</v>
      </c>
      <c r="AL16" s="48"/>
      <c r="AM16" s="48">
        <f t="shared" si="9"/>
        <v>1507.9374202318122</v>
      </c>
      <c r="AN16" s="48"/>
      <c r="AO16" s="48">
        <f t="shared" si="4"/>
        <v>6031.7496809272361</v>
      </c>
      <c r="AP16" s="48"/>
      <c r="AQ16" s="48">
        <f>0</f>
        <v>0</v>
      </c>
      <c r="AR16" s="48"/>
      <c r="AT16" s="55">
        <v>8</v>
      </c>
      <c r="AU16" s="55"/>
      <c r="AV16" s="57">
        <f t="shared" si="10"/>
        <v>6739.4041248534886</v>
      </c>
      <c r="AW16" s="57"/>
      <c r="AX16" s="57">
        <f t="shared" si="11"/>
        <v>1283.2190610748769</v>
      </c>
      <c r="AY16" s="57"/>
      <c r="AZ16" s="57">
        <f t="shared" si="12"/>
        <v>165.67701806931493</v>
      </c>
      <c r="BA16" s="57"/>
      <c r="BB16" s="57">
        <f t="shared" si="13"/>
        <v>1448.8960791441918</v>
      </c>
      <c r="BC16" s="57"/>
      <c r="BD16" s="57">
        <f t="shared" si="5"/>
        <v>5456.1850637786119</v>
      </c>
      <c r="BE16" s="57"/>
      <c r="BF16" s="57">
        <f>0</f>
        <v>0</v>
      </c>
      <c r="BG16" s="57"/>
    </row>
    <row r="17" spans="1:59" x14ac:dyDescent="0.25">
      <c r="A17" s="27">
        <v>9</v>
      </c>
      <c r="B17" s="27"/>
      <c r="C17" s="31">
        <f t="shared" si="14"/>
        <v>4966.6666666666688</v>
      </c>
      <c r="D17" s="31"/>
      <c r="E17" s="31">
        <f>E9</f>
        <v>1241.6666666666667</v>
      </c>
      <c r="F17" s="31"/>
      <c r="G17" s="31">
        <f>C17*E4</f>
        <v>122.09722222222227</v>
      </c>
      <c r="H17" s="31"/>
      <c r="I17" s="31">
        <f t="shared" si="0"/>
        <v>1363.7638888888889</v>
      </c>
      <c r="J17" s="31"/>
      <c r="K17" s="31">
        <f t="shared" si="1"/>
        <v>3725.0000000000018</v>
      </c>
      <c r="L17" s="31"/>
      <c r="M17" s="31">
        <f>0</f>
        <v>0</v>
      </c>
      <c r="N17" s="31"/>
      <c r="P17" s="37">
        <v>9</v>
      </c>
      <c r="Q17" s="37"/>
      <c r="R17" s="39">
        <f t="shared" si="15"/>
        <v>14900</v>
      </c>
      <c r="S17" s="39"/>
      <c r="T17" s="39">
        <v>0</v>
      </c>
      <c r="U17" s="39"/>
      <c r="V17" s="39">
        <f t="shared" si="6"/>
        <v>366.29166666666663</v>
      </c>
      <c r="W17" s="39"/>
      <c r="X17" s="39">
        <f t="shared" si="2"/>
        <v>366.29166666666663</v>
      </c>
      <c r="Y17" s="39"/>
      <c r="Z17" s="39">
        <f t="shared" si="3"/>
        <v>14900</v>
      </c>
      <c r="AA17" s="39"/>
      <c r="AB17" s="39">
        <f>0</f>
        <v>0</v>
      </c>
      <c r="AC17" s="39"/>
      <c r="AE17" s="45">
        <v>9</v>
      </c>
      <c r="AF17" s="45"/>
      <c r="AG17" s="47">
        <f t="shared" si="16"/>
        <v>6031.7496809272361</v>
      </c>
      <c r="AH17" s="47"/>
      <c r="AI17" s="47">
        <f t="shared" si="7"/>
        <v>1396.7270354897166</v>
      </c>
      <c r="AJ17" s="47"/>
      <c r="AK17" s="47">
        <f t="shared" si="8"/>
        <v>148.28051298946122</v>
      </c>
      <c r="AL17" s="47"/>
      <c r="AM17" s="47">
        <f t="shared" si="9"/>
        <v>1545.0075484791778</v>
      </c>
      <c r="AN17" s="47"/>
      <c r="AO17" s="47">
        <f t="shared" si="4"/>
        <v>4635.0226454375197</v>
      </c>
      <c r="AP17" s="47"/>
      <c r="AQ17" s="47">
        <f>0</f>
        <v>0</v>
      </c>
      <c r="AR17" s="47"/>
      <c r="AT17" s="54">
        <v>9</v>
      </c>
      <c r="AU17" s="54"/>
      <c r="AV17" s="56">
        <f t="shared" si="10"/>
        <v>5456.1850637786119</v>
      </c>
      <c r="AW17" s="56"/>
      <c r="AX17" s="56">
        <f t="shared" si="11"/>
        <v>1314.7648629929677</v>
      </c>
      <c r="AY17" s="56"/>
      <c r="AZ17" s="56">
        <f t="shared" si="12"/>
        <v>134.13121615122421</v>
      </c>
      <c r="BA17" s="56"/>
      <c r="BB17" s="56">
        <f t="shared" si="13"/>
        <v>1448.8960791441918</v>
      </c>
      <c r="BC17" s="56"/>
      <c r="BD17" s="56">
        <f t="shared" si="5"/>
        <v>4141.4202007856438</v>
      </c>
      <c r="BE17" s="56"/>
      <c r="BF17" s="56">
        <f>0</f>
        <v>0</v>
      </c>
      <c r="BG17" s="56"/>
    </row>
    <row r="18" spans="1:59" x14ac:dyDescent="0.25">
      <c r="A18" s="28">
        <v>10</v>
      </c>
      <c r="B18" s="28"/>
      <c r="C18" s="32">
        <f t="shared" si="14"/>
        <v>3725.0000000000018</v>
      </c>
      <c r="D18" s="32"/>
      <c r="E18" s="32">
        <f>E9</f>
        <v>1241.6666666666667</v>
      </c>
      <c r="F18" s="32"/>
      <c r="G18" s="32">
        <f>C18*E4</f>
        <v>91.5729166666667</v>
      </c>
      <c r="H18" s="32"/>
      <c r="I18" s="32">
        <f t="shared" si="0"/>
        <v>1333.2395833333335</v>
      </c>
      <c r="J18" s="32"/>
      <c r="K18" s="32">
        <f t="shared" si="1"/>
        <v>2483.3333333333348</v>
      </c>
      <c r="L18" s="32"/>
      <c r="M18" s="32">
        <f>0</f>
        <v>0</v>
      </c>
      <c r="N18" s="32"/>
      <c r="P18" s="38">
        <v>10</v>
      </c>
      <c r="Q18" s="38"/>
      <c r="R18" s="40">
        <f t="shared" si="15"/>
        <v>14900</v>
      </c>
      <c r="S18" s="40"/>
      <c r="T18" s="40">
        <v>0</v>
      </c>
      <c r="U18" s="40"/>
      <c r="V18" s="40">
        <f t="shared" si="6"/>
        <v>366.29166666666663</v>
      </c>
      <c r="W18" s="40"/>
      <c r="X18" s="40">
        <f t="shared" si="2"/>
        <v>366.29166666666663</v>
      </c>
      <c r="Y18" s="40"/>
      <c r="Z18" s="40">
        <f t="shared" si="3"/>
        <v>14900</v>
      </c>
      <c r="AA18" s="40"/>
      <c r="AB18" s="40">
        <f>0</f>
        <v>0</v>
      </c>
      <c r="AC18" s="40"/>
      <c r="AE18" s="46">
        <v>10</v>
      </c>
      <c r="AF18" s="46"/>
      <c r="AG18" s="48">
        <f t="shared" si="16"/>
        <v>4635.0226454375197</v>
      </c>
      <c r="AH18" s="48"/>
      <c r="AI18" s="48">
        <f t="shared" si="7"/>
        <v>1469.0446773456185</v>
      </c>
      <c r="AJ18" s="48"/>
      <c r="AK18" s="48">
        <f t="shared" si="8"/>
        <v>113.94430670033903</v>
      </c>
      <c r="AL18" s="48"/>
      <c r="AM18" s="48">
        <f t="shared" si="9"/>
        <v>1582.9889840459575</v>
      </c>
      <c r="AN18" s="48"/>
      <c r="AO18" s="48">
        <f t="shared" si="4"/>
        <v>3165.9779680919009</v>
      </c>
      <c r="AP18" s="48"/>
      <c r="AQ18" s="48">
        <f>0</f>
        <v>0</v>
      </c>
      <c r="AR18" s="48"/>
      <c r="AT18" s="55">
        <v>10</v>
      </c>
      <c r="AU18" s="55"/>
      <c r="AV18" s="57">
        <f t="shared" si="10"/>
        <v>4141.4202007856438</v>
      </c>
      <c r="AW18" s="57"/>
      <c r="AX18" s="57">
        <f t="shared" si="11"/>
        <v>1347.0861658748781</v>
      </c>
      <c r="AY18" s="57"/>
      <c r="AZ18" s="57">
        <f t="shared" si="12"/>
        <v>101.80991326931374</v>
      </c>
      <c r="BA18" s="57"/>
      <c r="BB18" s="57">
        <f t="shared" si="13"/>
        <v>1448.8960791441918</v>
      </c>
      <c r="BC18" s="57"/>
      <c r="BD18" s="57">
        <f t="shared" si="5"/>
        <v>2794.3340349107657</v>
      </c>
      <c r="BE18" s="57"/>
      <c r="BF18" s="57">
        <f>0</f>
        <v>0</v>
      </c>
      <c r="BG18" s="57"/>
    </row>
    <row r="19" spans="1:59" x14ac:dyDescent="0.25">
      <c r="A19" s="27">
        <v>11</v>
      </c>
      <c r="B19" s="27"/>
      <c r="C19" s="31">
        <f t="shared" si="14"/>
        <v>2483.3333333333348</v>
      </c>
      <c r="D19" s="31"/>
      <c r="E19" s="31">
        <f>E9</f>
        <v>1241.6666666666667</v>
      </c>
      <c r="F19" s="31"/>
      <c r="G19" s="31">
        <f>C19*E4</f>
        <v>61.048611111111143</v>
      </c>
      <c r="H19" s="31"/>
      <c r="I19" s="31">
        <f t="shared" si="0"/>
        <v>1302.7152777777778</v>
      </c>
      <c r="J19" s="31"/>
      <c r="K19" s="31">
        <f t="shared" si="1"/>
        <v>1241.6666666666681</v>
      </c>
      <c r="L19" s="31"/>
      <c r="M19" s="31">
        <f>0</f>
        <v>0</v>
      </c>
      <c r="N19" s="31"/>
      <c r="P19" s="37">
        <v>11</v>
      </c>
      <c r="Q19" s="37"/>
      <c r="R19" s="39">
        <f t="shared" si="15"/>
        <v>14900</v>
      </c>
      <c r="S19" s="39"/>
      <c r="T19" s="39">
        <v>0</v>
      </c>
      <c r="U19" s="39"/>
      <c r="V19" s="39">
        <f t="shared" si="6"/>
        <v>366.29166666666663</v>
      </c>
      <c r="W19" s="39"/>
      <c r="X19" s="39">
        <f t="shared" si="2"/>
        <v>366.29166666666663</v>
      </c>
      <c r="Y19" s="39"/>
      <c r="Z19" s="39">
        <f t="shared" si="3"/>
        <v>14900</v>
      </c>
      <c r="AA19" s="39"/>
      <c r="AB19" s="39">
        <f>0</f>
        <v>0</v>
      </c>
      <c r="AC19" s="39"/>
      <c r="AE19" s="45">
        <v>11</v>
      </c>
      <c r="AF19" s="45"/>
      <c r="AG19" s="47">
        <f t="shared" si="16"/>
        <v>3165.9779680919009</v>
      </c>
      <c r="AH19" s="47"/>
      <c r="AI19" s="47">
        <f t="shared" si="7"/>
        <v>1544.0738381881617</v>
      </c>
      <c r="AJ19" s="47"/>
      <c r="AK19" s="47">
        <f t="shared" si="8"/>
        <v>77.830291715592566</v>
      </c>
      <c r="AL19" s="47"/>
      <c r="AM19" s="47">
        <f t="shared" si="9"/>
        <v>1621.9041299037542</v>
      </c>
      <c r="AN19" s="47"/>
      <c r="AO19" s="47">
        <f t="shared" si="4"/>
        <v>1621.9041299037392</v>
      </c>
      <c r="AP19" s="47"/>
      <c r="AQ19" s="47">
        <f>0</f>
        <v>0</v>
      </c>
      <c r="AR19" s="47"/>
      <c r="AT19" s="54">
        <v>11</v>
      </c>
      <c r="AU19" s="54"/>
      <c r="AV19" s="56">
        <f t="shared" si="10"/>
        <v>2794.3340349107657</v>
      </c>
      <c r="AW19" s="56"/>
      <c r="AX19" s="56">
        <f t="shared" si="11"/>
        <v>1380.2020341193022</v>
      </c>
      <c r="AY19" s="56"/>
      <c r="AZ19" s="56">
        <f t="shared" si="12"/>
        <v>68.694045024889647</v>
      </c>
      <c r="BA19" s="56"/>
      <c r="BB19" s="56">
        <f t="shared" si="13"/>
        <v>1448.8960791441918</v>
      </c>
      <c r="BC19" s="56"/>
      <c r="BD19" s="56">
        <f t="shared" si="5"/>
        <v>1414.1320007914635</v>
      </c>
      <c r="BE19" s="56"/>
      <c r="BF19" s="56">
        <f>0</f>
        <v>0</v>
      </c>
      <c r="BG19" s="56"/>
    </row>
    <row r="20" spans="1:59" x14ac:dyDescent="0.25">
      <c r="A20" s="28">
        <v>12</v>
      </c>
      <c r="B20" s="28"/>
      <c r="C20" s="32">
        <f t="shared" si="14"/>
        <v>1241.6666666666681</v>
      </c>
      <c r="D20" s="32"/>
      <c r="E20" s="32">
        <f>E9</f>
        <v>1241.6666666666667</v>
      </c>
      <c r="F20" s="32"/>
      <c r="G20" s="32">
        <f>C20*E4</f>
        <v>30.524305555555589</v>
      </c>
      <c r="H20" s="32"/>
      <c r="I20" s="32">
        <f t="shared" si="0"/>
        <v>1272.1909722222224</v>
      </c>
      <c r="J20" s="32"/>
      <c r="K20" s="32">
        <f t="shared" si="1"/>
        <v>0</v>
      </c>
      <c r="L20" s="32"/>
      <c r="M20" s="32">
        <f>0</f>
        <v>0</v>
      </c>
      <c r="N20" s="32"/>
      <c r="P20" s="38">
        <v>12</v>
      </c>
      <c r="Q20" s="38"/>
      <c r="R20" s="40">
        <f t="shared" si="15"/>
        <v>14900</v>
      </c>
      <c r="S20" s="40"/>
      <c r="T20" s="40">
        <f>E4</f>
        <v>2.4583333333333332E-2</v>
      </c>
      <c r="U20" s="40"/>
      <c r="V20" s="40">
        <f t="shared" si="6"/>
        <v>366.29166666666663</v>
      </c>
      <c r="W20" s="40"/>
      <c r="X20" s="40">
        <f t="shared" si="2"/>
        <v>366.31624999999997</v>
      </c>
      <c r="Y20" s="40"/>
      <c r="Z20" s="40">
        <f t="shared" si="3"/>
        <v>14899.975416666666</v>
      </c>
      <c r="AA20" s="40"/>
      <c r="AB20" s="40">
        <f>0</f>
        <v>0</v>
      </c>
      <c r="AC20" s="40"/>
      <c r="AE20" s="46">
        <v>12</v>
      </c>
      <c r="AF20" s="46"/>
      <c r="AG20" s="48">
        <f t="shared" si="16"/>
        <v>1621.9041299037392</v>
      </c>
      <c r="AH20" s="48"/>
      <c r="AI20" s="48">
        <f t="shared" si="7"/>
        <v>1621.9041299037547</v>
      </c>
      <c r="AJ20" s="48"/>
      <c r="AK20" s="48">
        <f t="shared" si="8"/>
        <v>39.871809860133588</v>
      </c>
      <c r="AL20" s="48"/>
      <c r="AM20" s="48">
        <f t="shared" si="9"/>
        <v>1661.7759397638883</v>
      </c>
      <c r="AN20" s="48"/>
      <c r="AO20" s="48">
        <f t="shared" si="4"/>
        <v>-1.546140993013978E-11</v>
      </c>
      <c r="AP20" s="48"/>
      <c r="AQ20" s="48">
        <f>0</f>
        <v>0</v>
      </c>
      <c r="AR20" s="48"/>
      <c r="AT20" s="55">
        <v>12</v>
      </c>
      <c r="AU20" s="55"/>
      <c r="AV20" s="57">
        <f t="shared" si="10"/>
        <v>1414.1320007914635</v>
      </c>
      <c r="AW20" s="57"/>
      <c r="AX20" s="57">
        <f t="shared" si="11"/>
        <v>1414.1320007914017</v>
      </c>
      <c r="AY20" s="57"/>
      <c r="AZ20" s="57">
        <f t="shared" si="12"/>
        <v>34.764078352790143</v>
      </c>
      <c r="BA20" s="57"/>
      <c r="BB20" s="57">
        <f t="shared" si="13"/>
        <v>1448.8960791441918</v>
      </c>
      <c r="BC20" s="57"/>
      <c r="BD20" s="57">
        <f t="shared" si="5"/>
        <v>6.184563972055912E-11</v>
      </c>
      <c r="BE20" s="57"/>
      <c r="BF20" s="57">
        <f>0</f>
        <v>0</v>
      </c>
      <c r="BG20" s="57"/>
    </row>
    <row r="21" spans="1:59" ht="15.75" x14ac:dyDescent="0.3">
      <c r="A21" s="66" t="s">
        <v>35</v>
      </c>
      <c r="B21" s="66"/>
      <c r="C21" s="66"/>
      <c r="D21" s="66"/>
      <c r="E21" s="66"/>
      <c r="F21" s="66"/>
      <c r="G21" s="66"/>
      <c r="H21" s="66"/>
      <c r="I21" s="33">
        <f>I9+I10+I11+I12+I13+I14+I15+I16+I17+I18+I19+I20</f>
        <v>17280.895833333336</v>
      </c>
      <c r="J21" s="27"/>
      <c r="K21" s="5"/>
      <c r="L21" s="5"/>
      <c r="M21" s="27"/>
      <c r="N21" s="27"/>
      <c r="P21" s="61" t="s">
        <v>35</v>
      </c>
      <c r="Q21" s="61"/>
      <c r="R21" s="61"/>
      <c r="S21" s="61"/>
      <c r="T21" s="61"/>
      <c r="U21" s="61"/>
      <c r="V21" s="61"/>
      <c r="W21" s="61"/>
      <c r="X21" s="41">
        <f>X9+X10+X11+X12+X13+X14+X15+X16+X17+X18+X19+X20</f>
        <v>4395.524583333332</v>
      </c>
      <c r="Y21" s="37"/>
      <c r="Z21" s="6"/>
      <c r="AA21" s="37"/>
      <c r="AB21" s="37"/>
      <c r="AC21" s="37"/>
      <c r="AE21" s="50" t="s">
        <v>35</v>
      </c>
      <c r="AF21" s="50"/>
      <c r="AG21" s="50"/>
      <c r="AH21" s="50"/>
      <c r="AI21" s="50"/>
      <c r="AJ21" s="50"/>
      <c r="AK21" s="50"/>
      <c r="AL21" s="50"/>
      <c r="AM21" s="49">
        <f>AM9+AM10+AM11+AM12+AM13+AM14+AM15+AM16+AM17+AM18+AM19+AM20</f>
        <v>17509.300043153635</v>
      </c>
      <c r="AN21" s="49"/>
      <c r="AO21" s="7"/>
      <c r="AP21" s="45"/>
      <c r="AQ21" s="45"/>
      <c r="AR21" s="45"/>
      <c r="AT21" s="67" t="s">
        <v>35</v>
      </c>
      <c r="AU21" s="67"/>
      <c r="AV21" s="67"/>
      <c r="AW21" s="67"/>
      <c r="AX21" s="67"/>
      <c r="AY21" s="67"/>
      <c r="AZ21" s="67"/>
      <c r="BA21" s="67"/>
      <c r="BB21" s="58">
        <f>BB9+BB10+BB11+BB12+BB13+BB14+BB15+BB16+BB17+BB18+BB19+BB20</f>
        <v>17386.7529497303</v>
      </c>
      <c r="BC21" s="54"/>
      <c r="BD21" s="8"/>
      <c r="BE21" s="10"/>
      <c r="BF21" s="10"/>
      <c r="BG21" s="10"/>
    </row>
    <row r="22" spans="1:59" x14ac:dyDescent="0.25">
      <c r="A22" s="3"/>
      <c r="B22" s="3"/>
      <c r="C22" s="3"/>
      <c r="D22" s="3"/>
      <c r="E22" s="3"/>
      <c r="F22" s="3"/>
      <c r="G22" s="3"/>
      <c r="H22" s="3"/>
      <c r="I22" s="3"/>
      <c r="J22" s="3"/>
      <c r="K22" s="3"/>
      <c r="L22" s="3"/>
      <c r="M22" s="3"/>
      <c r="N22" s="3"/>
      <c r="P22" s="3"/>
      <c r="Q22" s="3"/>
      <c r="R22" s="3"/>
      <c r="S22" s="3"/>
      <c r="T22" s="3"/>
      <c r="U22" s="3"/>
      <c r="V22" s="3"/>
      <c r="W22" s="3"/>
      <c r="X22" s="3"/>
      <c r="Y22" s="3"/>
      <c r="Z22" s="3"/>
      <c r="AA22" s="3"/>
      <c r="AB22" s="3"/>
      <c r="AC22" s="3"/>
      <c r="AE22" s="3"/>
      <c r="AF22" s="3"/>
      <c r="AG22" s="3"/>
      <c r="AH22" s="3"/>
      <c r="AI22" s="3"/>
      <c r="AJ22" s="3"/>
      <c r="AK22" s="3"/>
      <c r="AL22" s="3"/>
      <c r="AM22" s="3"/>
      <c r="AN22" s="3"/>
      <c r="AO22" s="3"/>
      <c r="AP22" s="3"/>
      <c r="AQ22" s="3"/>
      <c r="AR22" s="3"/>
      <c r="AT22" s="3"/>
      <c r="AU22" s="3"/>
      <c r="AV22" s="3"/>
      <c r="AW22" s="3"/>
      <c r="AX22" s="3"/>
      <c r="AY22" s="3"/>
      <c r="AZ22" s="3"/>
      <c r="BA22" s="3"/>
      <c r="BB22" s="3"/>
      <c r="BC22" s="3"/>
      <c r="BD22" s="3"/>
      <c r="BE22" s="3"/>
      <c r="BF22" s="3"/>
      <c r="BG22" s="3"/>
    </row>
    <row r="23" spans="1:59" x14ac:dyDescent="0.25">
      <c r="A23" s="27" t="s">
        <v>36</v>
      </c>
      <c r="B23" s="27"/>
      <c r="C23" s="27"/>
      <c r="D23" s="27"/>
      <c r="E23" s="27"/>
      <c r="F23" s="27"/>
      <c r="G23" s="27"/>
      <c r="H23" s="27"/>
      <c r="I23" s="27"/>
      <c r="J23" s="27"/>
      <c r="K23" s="27"/>
      <c r="L23" s="27"/>
      <c r="M23" s="27"/>
      <c r="N23" s="27"/>
      <c r="P23" s="37" t="s">
        <v>36</v>
      </c>
      <c r="Q23" s="37"/>
      <c r="R23" s="37"/>
      <c r="S23" s="37"/>
      <c r="T23" s="37"/>
      <c r="U23" s="37"/>
      <c r="V23" s="37"/>
      <c r="W23" s="37"/>
      <c r="X23" s="37"/>
      <c r="Y23" s="37"/>
      <c r="Z23" s="37"/>
      <c r="AA23" s="37"/>
      <c r="AB23" s="37"/>
      <c r="AC23" s="37"/>
      <c r="AE23" s="45" t="s">
        <v>36</v>
      </c>
      <c r="AF23" s="45"/>
      <c r="AG23" s="45"/>
      <c r="AH23" s="45"/>
      <c r="AI23" s="45"/>
      <c r="AJ23" s="45"/>
      <c r="AK23" s="45"/>
      <c r="AL23" s="45"/>
      <c r="AM23" s="45"/>
      <c r="AN23" s="45"/>
      <c r="AO23" s="45"/>
      <c r="AP23" s="45"/>
      <c r="AQ23" s="45"/>
      <c r="AR23" s="45"/>
      <c r="AT23" s="54" t="s">
        <v>36</v>
      </c>
      <c r="AU23" s="54"/>
      <c r="AV23" s="54"/>
      <c r="AW23" s="54"/>
      <c r="AX23" s="54"/>
      <c r="AY23" s="54"/>
      <c r="AZ23" s="54"/>
      <c r="BA23" s="54"/>
      <c r="BB23" s="54"/>
      <c r="BC23" s="54"/>
      <c r="BD23" s="54"/>
      <c r="BE23" s="54"/>
      <c r="BF23" s="54"/>
      <c r="BG23" s="54"/>
    </row>
    <row r="24" spans="1:59" x14ac:dyDescent="0.25">
      <c r="A24" s="28" t="s">
        <v>37</v>
      </c>
      <c r="B24" s="28"/>
      <c r="C24" s="28" t="s">
        <v>30</v>
      </c>
      <c r="D24" s="28"/>
      <c r="E24" s="28" t="s">
        <v>31</v>
      </c>
      <c r="F24" s="28"/>
      <c r="G24" s="28" t="s">
        <v>32</v>
      </c>
      <c r="H24" s="28"/>
      <c r="I24" s="28" t="s">
        <v>33</v>
      </c>
      <c r="J24" s="28"/>
      <c r="K24" s="28" t="s">
        <v>34</v>
      </c>
      <c r="L24" s="28"/>
      <c r="M24" s="28" t="s">
        <v>58</v>
      </c>
      <c r="N24" s="28"/>
      <c r="P24" s="38" t="s">
        <v>37</v>
      </c>
      <c r="Q24" s="38"/>
      <c r="R24" s="38" t="s">
        <v>30</v>
      </c>
      <c r="S24" s="38"/>
      <c r="T24" s="38" t="s">
        <v>31</v>
      </c>
      <c r="U24" s="38"/>
      <c r="V24" s="38" t="s">
        <v>32</v>
      </c>
      <c r="W24" s="38"/>
      <c r="X24" s="38" t="s">
        <v>33</v>
      </c>
      <c r="Y24" s="38"/>
      <c r="Z24" s="38" t="s">
        <v>34</v>
      </c>
      <c r="AA24" s="38"/>
      <c r="AB24" s="38" t="s">
        <v>58</v>
      </c>
      <c r="AC24" s="38"/>
      <c r="AE24" s="46" t="s">
        <v>37</v>
      </c>
      <c r="AF24" s="46"/>
      <c r="AG24" s="46" t="s">
        <v>30</v>
      </c>
      <c r="AH24" s="46"/>
      <c r="AI24" s="46" t="s">
        <v>31</v>
      </c>
      <c r="AJ24" s="46"/>
      <c r="AK24" s="46" t="s">
        <v>32</v>
      </c>
      <c r="AL24" s="46"/>
      <c r="AM24" s="46" t="s">
        <v>33</v>
      </c>
      <c r="AN24" s="46"/>
      <c r="AO24" s="46" t="s">
        <v>34</v>
      </c>
      <c r="AP24" s="46"/>
      <c r="AQ24" s="46" t="s">
        <v>58</v>
      </c>
      <c r="AR24" s="46"/>
      <c r="AT24" s="55" t="s">
        <v>37</v>
      </c>
      <c r="AU24" s="55"/>
      <c r="AV24" s="55" t="s">
        <v>30</v>
      </c>
      <c r="AW24" s="55"/>
      <c r="AX24" s="55" t="s">
        <v>31</v>
      </c>
      <c r="AY24" s="55"/>
      <c r="AZ24" s="55" t="s">
        <v>32</v>
      </c>
      <c r="BA24" s="55"/>
      <c r="BB24" s="55" t="s">
        <v>33</v>
      </c>
      <c r="BC24" s="55"/>
      <c r="BD24" s="55" t="s">
        <v>34</v>
      </c>
      <c r="BE24" s="55"/>
      <c r="BF24" s="55" t="s">
        <v>58</v>
      </c>
      <c r="BG24" s="55"/>
    </row>
    <row r="25" spans="1:59" x14ac:dyDescent="0.25">
      <c r="A25" s="27">
        <v>1</v>
      </c>
      <c r="B25" s="27"/>
      <c r="C25" s="31">
        <f>C4-M25</f>
        <v>14900</v>
      </c>
      <c r="D25" s="31"/>
      <c r="E25" s="31">
        <f>C4/24</f>
        <v>620.83333333333337</v>
      </c>
      <c r="F25" s="31"/>
      <c r="G25" s="31">
        <f>C25*E4</f>
        <v>366.29166666666663</v>
      </c>
      <c r="H25" s="31"/>
      <c r="I25" s="31">
        <f>E25+G25</f>
        <v>987.125</v>
      </c>
      <c r="J25" s="31"/>
      <c r="K25" s="31">
        <f>C25-E25</f>
        <v>14279.166666666666</v>
      </c>
      <c r="L25" s="31"/>
      <c r="M25" s="31">
        <f>0</f>
        <v>0</v>
      </c>
      <c r="N25" s="31"/>
      <c r="P25" s="37">
        <v>1</v>
      </c>
      <c r="Q25" s="37"/>
      <c r="R25" s="39">
        <f>C4-AB25</f>
        <v>14900</v>
      </c>
      <c r="S25" s="39"/>
      <c r="T25" s="39">
        <f>0</f>
        <v>0</v>
      </c>
      <c r="U25" s="39"/>
      <c r="V25" s="39">
        <f>E4*$E$4</f>
        <v>6.0434027777777775E-4</v>
      </c>
      <c r="W25" s="39"/>
      <c r="X25" s="39">
        <f>T25+V25</f>
        <v>6.0434027777777775E-4</v>
      </c>
      <c r="Y25" s="39"/>
      <c r="Z25" s="39">
        <f>R25-T25</f>
        <v>14900</v>
      </c>
      <c r="AA25" s="39"/>
      <c r="AB25" s="39">
        <f>0</f>
        <v>0</v>
      </c>
      <c r="AC25" s="39"/>
      <c r="AE25" s="45">
        <v>1</v>
      </c>
      <c r="AF25" s="45"/>
      <c r="AG25" s="47">
        <f>C4-AQ25</f>
        <v>14900</v>
      </c>
      <c r="AH25" s="47"/>
      <c r="AI25" s="47">
        <f>AM25-AK25</f>
        <v>269.80381944444457</v>
      </c>
      <c r="AJ25" s="47"/>
      <c r="AK25" s="47">
        <f>AG25*$E$4</f>
        <v>366.29166666666663</v>
      </c>
      <c r="AL25" s="47"/>
      <c r="AM25" s="47">
        <f>($AG$25/24)*((1+$E$4)^AE25)</f>
        <v>636.0954861111112</v>
      </c>
      <c r="AN25" s="47"/>
      <c r="AO25" s="47">
        <f>AG25-AI25</f>
        <v>14630.196180555555</v>
      </c>
      <c r="AP25" s="47"/>
      <c r="AQ25" s="47">
        <f>0</f>
        <v>0</v>
      </c>
      <c r="AR25" s="47"/>
      <c r="AT25" s="54">
        <v>1</v>
      </c>
      <c r="AU25" s="54"/>
      <c r="AV25" s="56">
        <f>C4-BF25</f>
        <v>14900</v>
      </c>
      <c r="AW25" s="56"/>
      <c r="AX25" s="56">
        <f>BB25-AZ25</f>
        <v>462.97929540001223</v>
      </c>
      <c r="AY25" s="56"/>
      <c r="AZ25" s="56">
        <f>AV25*$E$4</f>
        <v>366.29166666666663</v>
      </c>
      <c r="BA25" s="56"/>
      <c r="BB25" s="56">
        <f>$AV$25*($E$4/(1-((1+$E$4)^(-24))))</f>
        <v>829.27096206667886</v>
      </c>
      <c r="BC25" s="56"/>
      <c r="BD25" s="56">
        <f>AV25-AX25</f>
        <v>14437.020704599989</v>
      </c>
      <c r="BE25" s="56"/>
      <c r="BF25" s="56">
        <f>0</f>
        <v>0</v>
      </c>
      <c r="BG25" s="56"/>
    </row>
    <row r="26" spans="1:59" x14ac:dyDescent="0.25">
      <c r="A26" s="28">
        <v>2</v>
      </c>
      <c r="B26" s="28"/>
      <c r="C26" s="32">
        <f>K25-M26</f>
        <v>14279.166666666666</v>
      </c>
      <c r="D26" s="32"/>
      <c r="E26" s="32">
        <f>E25</f>
        <v>620.83333333333337</v>
      </c>
      <c r="F26" s="32"/>
      <c r="G26" s="32">
        <f>C26*E4</f>
        <v>351.02951388888886</v>
      </c>
      <c r="H26" s="32"/>
      <c r="I26" s="32">
        <f>E26+G26</f>
        <v>971.86284722222217</v>
      </c>
      <c r="J26" s="32"/>
      <c r="K26" s="32">
        <f>C26-E26</f>
        <v>13658.333333333332</v>
      </c>
      <c r="L26" s="32"/>
      <c r="M26" s="32">
        <f>0</f>
        <v>0</v>
      </c>
      <c r="N26" s="32"/>
      <c r="P26" s="38">
        <v>2</v>
      </c>
      <c r="Q26" s="38"/>
      <c r="R26" s="40">
        <f>Z25-AB26</f>
        <v>14900</v>
      </c>
      <c r="S26" s="40"/>
      <c r="T26" s="40">
        <f>0</f>
        <v>0</v>
      </c>
      <c r="U26" s="40"/>
      <c r="V26" s="40">
        <f>R26*$E$4</f>
        <v>366.29166666666663</v>
      </c>
      <c r="W26" s="40"/>
      <c r="X26" s="40">
        <f>T26+V26</f>
        <v>366.29166666666663</v>
      </c>
      <c r="Y26" s="40"/>
      <c r="Z26" s="40">
        <f>R26-T26</f>
        <v>14900</v>
      </c>
      <c r="AA26" s="40"/>
      <c r="AB26" s="40">
        <f>0</f>
        <v>0</v>
      </c>
      <c r="AC26" s="40"/>
      <c r="AE26" s="46">
        <v>2</v>
      </c>
      <c r="AF26" s="46"/>
      <c r="AG26" s="48">
        <f>AO25-AQ26</f>
        <v>14630.196180555555</v>
      </c>
      <c r="AH26" s="48"/>
      <c r="AI26" s="48">
        <f t="shared" ref="AI26:AI48" si="17">AM26-AK26</f>
        <v>292.07384403935202</v>
      </c>
      <c r="AJ26" s="48"/>
      <c r="AK26" s="48">
        <f t="shared" ref="AK26:AK48" si="18">AG26*$E$4</f>
        <v>359.65898943865739</v>
      </c>
      <c r="AL26" s="48"/>
      <c r="AM26" s="48">
        <f t="shared" ref="AM26:AM48" si="19">($AG$25/24)*((1+$E$4)^AE26)</f>
        <v>651.73283347800941</v>
      </c>
      <c r="AN26" s="48"/>
      <c r="AO26" s="48">
        <f>AG26-AI26</f>
        <v>14338.122336516202</v>
      </c>
      <c r="AP26" s="48"/>
      <c r="AQ26" s="48">
        <f>0</f>
        <v>0</v>
      </c>
      <c r="AR26" s="48"/>
      <c r="AT26" s="55">
        <v>2</v>
      </c>
      <c r="AU26" s="55"/>
      <c r="AV26" s="57">
        <f>BD25-BF26</f>
        <v>14437.020704599989</v>
      </c>
      <c r="AW26" s="57"/>
      <c r="AX26" s="57">
        <f t="shared" ref="AX26:AX48" si="20">BB26-AZ26</f>
        <v>474.36086974526251</v>
      </c>
      <c r="AY26" s="57"/>
      <c r="AZ26" s="57">
        <f t="shared" ref="AZ26:AZ48" si="21">AV26*$E$4</f>
        <v>354.91009232141636</v>
      </c>
      <c r="BA26" s="57"/>
      <c r="BB26" s="57">
        <f t="shared" ref="BB26:BB48" si="22">$AV$25*($E$4/(1-((1+$E$4)^(-24))))</f>
        <v>829.27096206667886</v>
      </c>
      <c r="BC26" s="57"/>
      <c r="BD26" s="57">
        <f>AV26-AX26</f>
        <v>13962.659834854727</v>
      </c>
      <c r="BE26" s="57"/>
      <c r="BF26" s="57">
        <f>0</f>
        <v>0</v>
      </c>
      <c r="BG26" s="57"/>
    </row>
    <row r="27" spans="1:59" x14ac:dyDescent="0.25">
      <c r="A27" s="27">
        <v>3</v>
      </c>
      <c r="B27" s="27"/>
      <c r="C27" s="31">
        <f t="shared" ref="C27:C48" si="23">K26-M27</f>
        <v>13658.333333333332</v>
      </c>
      <c r="D27" s="31"/>
      <c r="E27" s="31">
        <f>E25</f>
        <v>620.83333333333337</v>
      </c>
      <c r="F27" s="31"/>
      <c r="G27" s="31">
        <f>C27*E4</f>
        <v>335.76736111111109</v>
      </c>
      <c r="H27" s="31"/>
      <c r="I27" s="31">
        <f>E27+G27</f>
        <v>956.60069444444446</v>
      </c>
      <c r="J27" s="31"/>
      <c r="K27" s="31">
        <f>C27-E27</f>
        <v>13037.499999999998</v>
      </c>
      <c r="L27" s="31"/>
      <c r="M27" s="31">
        <f>0</f>
        <v>0</v>
      </c>
      <c r="N27" s="31"/>
      <c r="P27" s="37">
        <v>3</v>
      </c>
      <c r="Q27" s="37"/>
      <c r="R27" s="39">
        <f t="shared" ref="R27:R48" si="24">Z26-AB27</f>
        <v>14900</v>
      </c>
      <c r="S27" s="39"/>
      <c r="T27" s="39">
        <f>0</f>
        <v>0</v>
      </c>
      <c r="U27" s="39"/>
      <c r="V27" s="39">
        <f t="shared" ref="V27:V48" si="25">R27*$E$4</f>
        <v>366.29166666666663</v>
      </c>
      <c r="W27" s="39"/>
      <c r="X27" s="39">
        <f>T27+V27</f>
        <v>366.29166666666663</v>
      </c>
      <c r="Y27" s="39"/>
      <c r="Z27" s="39">
        <f>R27-T27</f>
        <v>14900</v>
      </c>
      <c r="AA27" s="39"/>
      <c r="AB27" s="39">
        <f>0</f>
        <v>0</v>
      </c>
      <c r="AC27" s="39"/>
      <c r="AE27" s="45">
        <v>3</v>
      </c>
      <c r="AF27" s="45"/>
      <c r="AG27" s="47">
        <f t="shared" ref="AG27:AG48" si="26">AO26-AQ27</f>
        <v>14338.122336516202</v>
      </c>
      <c r="AH27" s="47"/>
      <c r="AI27" s="47">
        <f t="shared" si="17"/>
        <v>315.27575819498725</v>
      </c>
      <c r="AJ27" s="47"/>
      <c r="AK27" s="47">
        <f t="shared" si="18"/>
        <v>352.47884077268998</v>
      </c>
      <c r="AL27" s="47"/>
      <c r="AM27" s="47">
        <f t="shared" si="19"/>
        <v>667.75459896767723</v>
      </c>
      <c r="AN27" s="47"/>
      <c r="AO27" s="47">
        <f>AG27-AI27</f>
        <v>14022.846578321216</v>
      </c>
      <c r="AP27" s="47"/>
      <c r="AQ27" s="47">
        <f>0</f>
        <v>0</v>
      </c>
      <c r="AR27" s="47"/>
      <c r="AT27" s="54">
        <v>3</v>
      </c>
      <c r="AU27" s="54"/>
      <c r="AV27" s="56">
        <f t="shared" ref="AV27:AV48" si="27">BD26-BF27</f>
        <v>13962.659834854727</v>
      </c>
      <c r="AW27" s="56"/>
      <c r="AX27" s="56">
        <f t="shared" si="20"/>
        <v>486.02224112650021</v>
      </c>
      <c r="AY27" s="56"/>
      <c r="AZ27" s="56">
        <f t="shared" si="21"/>
        <v>343.24872094017866</v>
      </c>
      <c r="BA27" s="56"/>
      <c r="BB27" s="56">
        <f t="shared" si="22"/>
        <v>829.27096206667886</v>
      </c>
      <c r="BC27" s="56"/>
      <c r="BD27" s="56">
        <f>AV27-AX27</f>
        <v>13476.637593728226</v>
      </c>
      <c r="BE27" s="56"/>
      <c r="BF27" s="56">
        <f>0</f>
        <v>0</v>
      </c>
      <c r="BG27" s="56"/>
    </row>
    <row r="28" spans="1:59" x14ac:dyDescent="0.25">
      <c r="A28" s="28">
        <v>4</v>
      </c>
      <c r="B28" s="28"/>
      <c r="C28" s="32">
        <f t="shared" si="23"/>
        <v>13037.499999999998</v>
      </c>
      <c r="D28" s="32"/>
      <c r="E28" s="32">
        <f>E25</f>
        <v>620.83333333333337</v>
      </c>
      <c r="F28" s="32"/>
      <c r="G28" s="32">
        <f>C28*E4</f>
        <v>320.50520833333326</v>
      </c>
      <c r="H28" s="32"/>
      <c r="I28" s="32">
        <f>E28+G28</f>
        <v>941.33854166666663</v>
      </c>
      <c r="J28" s="32"/>
      <c r="K28" s="32">
        <f>C28-E28</f>
        <v>12416.666666666664</v>
      </c>
      <c r="L28" s="32"/>
      <c r="M28" s="32">
        <f>0</f>
        <v>0</v>
      </c>
      <c r="N28" s="32"/>
      <c r="P28" s="38">
        <v>4</v>
      </c>
      <c r="Q28" s="38"/>
      <c r="R28" s="40">
        <f t="shared" si="24"/>
        <v>14900</v>
      </c>
      <c r="S28" s="40"/>
      <c r="T28" s="40">
        <f>0</f>
        <v>0</v>
      </c>
      <c r="U28" s="40"/>
      <c r="V28" s="40">
        <f t="shared" si="25"/>
        <v>366.29166666666663</v>
      </c>
      <c r="W28" s="40"/>
      <c r="X28" s="40">
        <f>T28+V28</f>
        <v>366.29166666666663</v>
      </c>
      <c r="Y28" s="40"/>
      <c r="Z28" s="40">
        <f>R28-T28</f>
        <v>14900</v>
      </c>
      <c r="AA28" s="40"/>
      <c r="AB28" s="40">
        <f>0</f>
        <v>0</v>
      </c>
      <c r="AC28" s="40"/>
      <c r="AE28" s="46">
        <v>4</v>
      </c>
      <c r="AF28" s="46"/>
      <c r="AG28" s="48">
        <f t="shared" si="26"/>
        <v>14022.846578321216</v>
      </c>
      <c r="AH28" s="48"/>
      <c r="AI28" s="48">
        <f t="shared" si="17"/>
        <v>339.44192114190275</v>
      </c>
      <c r="AJ28" s="48"/>
      <c r="AK28" s="48">
        <f t="shared" si="18"/>
        <v>344.72831171706321</v>
      </c>
      <c r="AL28" s="48"/>
      <c r="AM28" s="48">
        <f t="shared" si="19"/>
        <v>684.17023285896596</v>
      </c>
      <c r="AN28" s="48"/>
      <c r="AO28" s="48">
        <f>AG28-AI28</f>
        <v>13683.404657179313</v>
      </c>
      <c r="AP28" s="48"/>
      <c r="AQ28" s="48">
        <f>0</f>
        <v>0</v>
      </c>
      <c r="AR28" s="48"/>
      <c r="AT28" s="55">
        <v>4</v>
      </c>
      <c r="AU28" s="55"/>
      <c r="AV28" s="57">
        <f t="shared" si="27"/>
        <v>13476.637593728226</v>
      </c>
      <c r="AW28" s="57"/>
      <c r="AX28" s="57">
        <f t="shared" si="20"/>
        <v>497.97028788752664</v>
      </c>
      <c r="AY28" s="57"/>
      <c r="AZ28" s="57">
        <f t="shared" si="21"/>
        <v>331.30067417915222</v>
      </c>
      <c r="BA28" s="57"/>
      <c r="BB28" s="57">
        <f t="shared" si="22"/>
        <v>829.27096206667886</v>
      </c>
      <c r="BC28" s="57"/>
      <c r="BD28" s="57">
        <f>AV28-AX28</f>
        <v>12978.6673058407</v>
      </c>
      <c r="BE28" s="57"/>
      <c r="BF28" s="57">
        <f>0</f>
        <v>0</v>
      </c>
      <c r="BG28" s="57"/>
    </row>
    <row r="29" spans="1:59" x14ac:dyDescent="0.25">
      <c r="A29" s="27">
        <v>5</v>
      </c>
      <c r="B29" s="27"/>
      <c r="C29" s="31">
        <f t="shared" si="23"/>
        <v>12416.666666666664</v>
      </c>
      <c r="D29" s="31"/>
      <c r="E29" s="31">
        <f>E25</f>
        <v>620.83333333333337</v>
      </c>
      <c r="F29" s="31"/>
      <c r="G29" s="31">
        <f>C29*E4</f>
        <v>305.24305555555549</v>
      </c>
      <c r="H29" s="31"/>
      <c r="I29" s="31">
        <f>E29+G29</f>
        <v>926.07638888888891</v>
      </c>
      <c r="J29" s="31"/>
      <c r="K29" s="31">
        <f>C29-E29</f>
        <v>11795.83333333333</v>
      </c>
      <c r="L29" s="31"/>
      <c r="M29" s="31">
        <f>0</f>
        <v>0</v>
      </c>
      <c r="N29" s="31"/>
      <c r="P29" s="37">
        <v>5</v>
      </c>
      <c r="Q29" s="37"/>
      <c r="R29" s="39">
        <f t="shared" si="24"/>
        <v>14900</v>
      </c>
      <c r="S29" s="39"/>
      <c r="T29" s="39">
        <f>0</f>
        <v>0</v>
      </c>
      <c r="U29" s="39"/>
      <c r="V29" s="39">
        <f t="shared" si="25"/>
        <v>366.29166666666663</v>
      </c>
      <c r="W29" s="39"/>
      <c r="X29" s="39">
        <f>T29+V29</f>
        <v>366.29166666666663</v>
      </c>
      <c r="Y29" s="39"/>
      <c r="Z29" s="39">
        <f>R29-T29</f>
        <v>14900</v>
      </c>
      <c r="AA29" s="39"/>
      <c r="AB29" s="39">
        <f>0</f>
        <v>0</v>
      </c>
      <c r="AC29" s="39"/>
      <c r="AE29" s="45">
        <v>5</v>
      </c>
      <c r="AF29" s="45"/>
      <c r="AG29" s="47">
        <f t="shared" si="26"/>
        <v>13683.404657179313</v>
      </c>
      <c r="AH29" s="47"/>
      <c r="AI29" s="47">
        <f t="shared" si="17"/>
        <v>364.60571992775743</v>
      </c>
      <c r="AJ29" s="47"/>
      <c r="AK29" s="47">
        <f t="shared" si="18"/>
        <v>336.38369782232479</v>
      </c>
      <c r="AL29" s="47"/>
      <c r="AM29" s="47">
        <f t="shared" si="19"/>
        <v>700.98941775008223</v>
      </c>
      <c r="AN29" s="47"/>
      <c r="AO29" s="47">
        <f>AG29-AI29</f>
        <v>13318.798937251557</v>
      </c>
      <c r="AP29" s="47"/>
      <c r="AQ29" s="47">
        <f>0</f>
        <v>0</v>
      </c>
      <c r="AR29" s="47"/>
      <c r="AT29" s="54">
        <v>5</v>
      </c>
      <c r="AU29" s="54"/>
      <c r="AV29" s="56">
        <f t="shared" si="27"/>
        <v>12978.6673058407</v>
      </c>
      <c r="AW29" s="56"/>
      <c r="AX29" s="56">
        <f t="shared" si="20"/>
        <v>510.2120574647617</v>
      </c>
      <c r="AY29" s="56"/>
      <c r="AZ29" s="56">
        <f t="shared" si="21"/>
        <v>319.05890460191716</v>
      </c>
      <c r="BA29" s="56"/>
      <c r="BB29" s="56">
        <f t="shared" si="22"/>
        <v>829.27096206667886</v>
      </c>
      <c r="BC29" s="56"/>
      <c r="BD29" s="56">
        <f>AV29-AX29</f>
        <v>12468.455248375938</v>
      </c>
      <c r="BE29" s="56"/>
      <c r="BF29" s="56">
        <f>0</f>
        <v>0</v>
      </c>
      <c r="BG29" s="56"/>
    </row>
    <row r="30" spans="1:59" x14ac:dyDescent="0.25">
      <c r="A30" s="28">
        <v>6</v>
      </c>
      <c r="B30" s="28"/>
      <c r="C30" s="32">
        <f t="shared" si="23"/>
        <v>11795.83333333333</v>
      </c>
      <c r="D30" s="32"/>
      <c r="E30" s="32">
        <f>E25</f>
        <v>620.83333333333337</v>
      </c>
      <c r="F30" s="32"/>
      <c r="G30" s="32">
        <f>C30*E4</f>
        <v>289.98090277777771</v>
      </c>
      <c r="H30" s="32"/>
      <c r="I30" s="32">
        <f t="shared" ref="I30:I48" si="28">E30+G30</f>
        <v>910.81423611111109</v>
      </c>
      <c r="J30" s="32"/>
      <c r="K30" s="32">
        <f t="shared" ref="K30:K48" si="29">C30-E30</f>
        <v>11174.999999999996</v>
      </c>
      <c r="L30" s="32"/>
      <c r="M30" s="32">
        <f>0</f>
        <v>0</v>
      </c>
      <c r="N30" s="32"/>
      <c r="P30" s="38">
        <v>6</v>
      </c>
      <c r="Q30" s="38"/>
      <c r="R30" s="40">
        <f t="shared" si="24"/>
        <v>14900</v>
      </c>
      <c r="S30" s="40"/>
      <c r="T30" s="40">
        <f>0</f>
        <v>0</v>
      </c>
      <c r="U30" s="40"/>
      <c r="V30" s="40">
        <f t="shared" si="25"/>
        <v>366.29166666666663</v>
      </c>
      <c r="W30" s="40"/>
      <c r="X30" s="40">
        <f t="shared" ref="X30:X48" si="30">T30+V30</f>
        <v>366.29166666666663</v>
      </c>
      <c r="Y30" s="40"/>
      <c r="Z30" s="40">
        <f t="shared" ref="Z30:Z48" si="31">R30-T30</f>
        <v>14900</v>
      </c>
      <c r="AA30" s="40"/>
      <c r="AB30" s="40">
        <f>0</f>
        <v>0</v>
      </c>
      <c r="AC30" s="40"/>
      <c r="AE30" s="46">
        <v>6</v>
      </c>
      <c r="AF30" s="46"/>
      <c r="AG30" s="48">
        <f t="shared" si="26"/>
        <v>13318.798937251557</v>
      </c>
      <c r="AH30" s="48"/>
      <c r="AI30" s="48">
        <f t="shared" si="17"/>
        <v>390.80160039567107</v>
      </c>
      <c r="AJ30" s="48"/>
      <c r="AK30" s="48">
        <f t="shared" si="18"/>
        <v>327.42047387410076</v>
      </c>
      <c r="AL30" s="48"/>
      <c r="AM30" s="48">
        <f t="shared" si="19"/>
        <v>718.22207426977184</v>
      </c>
      <c r="AN30" s="48"/>
      <c r="AO30" s="48">
        <f t="shared" ref="AO30:AO48" si="32">AG30-AI30</f>
        <v>12927.997336855886</v>
      </c>
      <c r="AP30" s="48"/>
      <c r="AQ30" s="48">
        <f>0</f>
        <v>0</v>
      </c>
      <c r="AR30" s="48"/>
      <c r="AT30" s="55">
        <v>6</v>
      </c>
      <c r="AU30" s="55"/>
      <c r="AV30" s="57">
        <f t="shared" si="27"/>
        <v>12468.455248375938</v>
      </c>
      <c r="AW30" s="57"/>
      <c r="AX30" s="57">
        <f t="shared" si="20"/>
        <v>522.75477054410374</v>
      </c>
      <c r="AY30" s="57"/>
      <c r="AZ30" s="57">
        <f t="shared" si="21"/>
        <v>306.51619152257513</v>
      </c>
      <c r="BA30" s="57"/>
      <c r="BB30" s="57">
        <f t="shared" si="22"/>
        <v>829.27096206667886</v>
      </c>
      <c r="BC30" s="57"/>
      <c r="BD30" s="57">
        <f t="shared" ref="BD30:BD48" si="33">AV30-AX30</f>
        <v>11945.700477831835</v>
      </c>
      <c r="BE30" s="57"/>
      <c r="BF30" s="57">
        <f>0</f>
        <v>0</v>
      </c>
      <c r="BG30" s="57"/>
    </row>
    <row r="31" spans="1:59" x14ac:dyDescent="0.25">
      <c r="A31" s="27">
        <v>7</v>
      </c>
      <c r="B31" s="27"/>
      <c r="C31" s="31">
        <f t="shared" si="23"/>
        <v>11174.999999999996</v>
      </c>
      <c r="D31" s="31"/>
      <c r="E31" s="31">
        <f>E25</f>
        <v>620.83333333333337</v>
      </c>
      <c r="F31" s="31"/>
      <c r="G31" s="31">
        <f>C31*E4</f>
        <v>274.71874999999989</v>
      </c>
      <c r="H31" s="31"/>
      <c r="I31" s="31">
        <f t="shared" si="28"/>
        <v>895.55208333333326</v>
      </c>
      <c r="J31" s="31"/>
      <c r="K31" s="31">
        <f t="shared" si="29"/>
        <v>10554.166666666662</v>
      </c>
      <c r="L31" s="31"/>
      <c r="M31" s="31">
        <f>0</f>
        <v>0</v>
      </c>
      <c r="N31" s="31"/>
      <c r="P31" s="37">
        <v>7</v>
      </c>
      <c r="Q31" s="37"/>
      <c r="R31" s="39">
        <f t="shared" si="24"/>
        <v>14900</v>
      </c>
      <c r="S31" s="39"/>
      <c r="T31" s="39">
        <f>0</f>
        <v>0</v>
      </c>
      <c r="U31" s="39"/>
      <c r="V31" s="39">
        <f t="shared" si="25"/>
        <v>366.29166666666663</v>
      </c>
      <c r="W31" s="39"/>
      <c r="X31" s="39">
        <f t="shared" si="30"/>
        <v>366.29166666666663</v>
      </c>
      <c r="Y31" s="39"/>
      <c r="Z31" s="39">
        <f t="shared" si="31"/>
        <v>14900</v>
      </c>
      <c r="AA31" s="39"/>
      <c r="AB31" s="39">
        <f>0</f>
        <v>0</v>
      </c>
      <c r="AC31" s="39"/>
      <c r="AE31" s="45">
        <v>7</v>
      </c>
      <c r="AF31" s="45"/>
      <c r="AG31" s="47">
        <f t="shared" si="26"/>
        <v>12927.997336855886</v>
      </c>
      <c r="AH31" s="47"/>
      <c r="AI31" s="47">
        <f t="shared" si="17"/>
        <v>418.06509906453005</v>
      </c>
      <c r="AJ31" s="47"/>
      <c r="AK31" s="47">
        <f t="shared" si="18"/>
        <v>317.81326786437387</v>
      </c>
      <c r="AL31" s="47"/>
      <c r="AM31" s="47">
        <f t="shared" si="19"/>
        <v>735.87836692890392</v>
      </c>
      <c r="AN31" s="47"/>
      <c r="AO31" s="47">
        <f t="shared" si="32"/>
        <v>12509.932237791356</v>
      </c>
      <c r="AP31" s="47"/>
      <c r="AQ31" s="47">
        <f>0</f>
        <v>0</v>
      </c>
      <c r="AR31" s="47"/>
      <c r="AT31" s="54">
        <v>7</v>
      </c>
      <c r="AU31" s="54"/>
      <c r="AV31" s="56">
        <f t="shared" si="27"/>
        <v>11945.700477831835</v>
      </c>
      <c r="AW31" s="56"/>
      <c r="AX31" s="56">
        <f t="shared" si="20"/>
        <v>535.60582531997966</v>
      </c>
      <c r="AY31" s="56"/>
      <c r="AZ31" s="56">
        <f t="shared" si="21"/>
        <v>293.66513674669926</v>
      </c>
      <c r="BA31" s="56"/>
      <c r="BB31" s="56">
        <f t="shared" si="22"/>
        <v>829.27096206667886</v>
      </c>
      <c r="BC31" s="56"/>
      <c r="BD31" s="56">
        <f t="shared" si="33"/>
        <v>11410.094652511856</v>
      </c>
      <c r="BE31" s="56"/>
      <c r="BF31" s="56">
        <f>0</f>
        <v>0</v>
      </c>
      <c r="BG31" s="56"/>
    </row>
    <row r="32" spans="1:59" x14ac:dyDescent="0.25">
      <c r="A32" s="28">
        <v>8</v>
      </c>
      <c r="B32" s="28"/>
      <c r="C32" s="32">
        <f t="shared" si="23"/>
        <v>10554.166666666662</v>
      </c>
      <c r="D32" s="32"/>
      <c r="E32" s="32">
        <f>E25</f>
        <v>620.83333333333337</v>
      </c>
      <c r="F32" s="32"/>
      <c r="G32" s="32">
        <f>C32*E4</f>
        <v>259.45659722222211</v>
      </c>
      <c r="H32" s="32"/>
      <c r="I32" s="32">
        <f t="shared" si="28"/>
        <v>880.28993055555543</v>
      </c>
      <c r="J32" s="32"/>
      <c r="K32" s="32">
        <f t="shared" si="29"/>
        <v>9933.3333333333285</v>
      </c>
      <c r="L32" s="32"/>
      <c r="M32" s="32">
        <f>0</f>
        <v>0</v>
      </c>
      <c r="N32" s="32"/>
      <c r="P32" s="38">
        <v>8</v>
      </c>
      <c r="Q32" s="38"/>
      <c r="R32" s="40">
        <f t="shared" si="24"/>
        <v>14900</v>
      </c>
      <c r="S32" s="40"/>
      <c r="T32" s="40">
        <f>0</f>
        <v>0</v>
      </c>
      <c r="U32" s="40"/>
      <c r="V32" s="40">
        <f t="shared" si="25"/>
        <v>366.29166666666663</v>
      </c>
      <c r="W32" s="40"/>
      <c r="X32" s="40">
        <f t="shared" si="30"/>
        <v>366.29166666666663</v>
      </c>
      <c r="Y32" s="40"/>
      <c r="Z32" s="40">
        <f t="shared" si="31"/>
        <v>14900</v>
      </c>
      <c r="AA32" s="40"/>
      <c r="AB32" s="40">
        <f>0</f>
        <v>0</v>
      </c>
      <c r="AC32" s="40"/>
      <c r="AE32" s="46">
        <v>8</v>
      </c>
      <c r="AF32" s="46"/>
      <c r="AG32" s="48">
        <f t="shared" si="26"/>
        <v>12509.932237791356</v>
      </c>
      <c r="AH32" s="48"/>
      <c r="AI32" s="48">
        <f t="shared" si="17"/>
        <v>446.43287593686864</v>
      </c>
      <c r="AJ32" s="48"/>
      <c r="AK32" s="48">
        <f t="shared" si="18"/>
        <v>307.53583417903747</v>
      </c>
      <c r="AL32" s="48"/>
      <c r="AM32" s="48">
        <f t="shared" si="19"/>
        <v>753.96871011590611</v>
      </c>
      <c r="AN32" s="48"/>
      <c r="AO32" s="48">
        <f t="shared" si="32"/>
        <v>12063.499361854487</v>
      </c>
      <c r="AP32" s="48"/>
      <c r="AQ32" s="48">
        <f>0</f>
        <v>0</v>
      </c>
      <c r="AR32" s="48"/>
      <c r="AT32" s="55">
        <v>8</v>
      </c>
      <c r="AU32" s="55"/>
      <c r="AV32" s="57">
        <f t="shared" si="27"/>
        <v>11410.094652511856</v>
      </c>
      <c r="AW32" s="57"/>
      <c r="AX32" s="57">
        <f t="shared" si="20"/>
        <v>548.77280185909581</v>
      </c>
      <c r="AY32" s="57"/>
      <c r="AZ32" s="57">
        <f t="shared" si="21"/>
        <v>280.49816020758311</v>
      </c>
      <c r="BA32" s="57"/>
      <c r="BB32" s="57">
        <f t="shared" si="22"/>
        <v>829.27096206667886</v>
      </c>
      <c r="BC32" s="57"/>
      <c r="BD32" s="57">
        <f t="shared" si="33"/>
        <v>10861.321850652761</v>
      </c>
      <c r="BE32" s="57"/>
      <c r="BF32" s="57">
        <f>0</f>
        <v>0</v>
      </c>
      <c r="BG32" s="57"/>
    </row>
    <row r="33" spans="1:59" x14ac:dyDescent="0.25">
      <c r="A33" s="27">
        <v>9</v>
      </c>
      <c r="B33" s="27"/>
      <c r="C33" s="31">
        <f t="shared" si="23"/>
        <v>9933.3333333333285</v>
      </c>
      <c r="D33" s="31"/>
      <c r="E33" s="31">
        <f>E25</f>
        <v>620.83333333333337</v>
      </c>
      <c r="F33" s="31"/>
      <c r="G33" s="31">
        <f>C33*E4</f>
        <v>244.19444444444431</v>
      </c>
      <c r="H33" s="31"/>
      <c r="I33" s="31">
        <f t="shared" si="28"/>
        <v>865.02777777777771</v>
      </c>
      <c r="J33" s="31"/>
      <c r="K33" s="31">
        <f t="shared" si="29"/>
        <v>9312.4999999999945</v>
      </c>
      <c r="L33" s="31"/>
      <c r="M33" s="31">
        <f>0</f>
        <v>0</v>
      </c>
      <c r="N33" s="31"/>
      <c r="P33" s="37">
        <v>9</v>
      </c>
      <c r="Q33" s="37"/>
      <c r="R33" s="39">
        <f t="shared" si="24"/>
        <v>14900</v>
      </c>
      <c r="S33" s="39"/>
      <c r="T33" s="39">
        <f>0</f>
        <v>0</v>
      </c>
      <c r="U33" s="39"/>
      <c r="V33" s="39">
        <f t="shared" si="25"/>
        <v>366.29166666666663</v>
      </c>
      <c r="W33" s="39"/>
      <c r="X33" s="39">
        <f t="shared" si="30"/>
        <v>366.29166666666663</v>
      </c>
      <c r="Y33" s="39"/>
      <c r="Z33" s="39">
        <f t="shared" si="31"/>
        <v>14900</v>
      </c>
      <c r="AA33" s="39"/>
      <c r="AB33" s="39">
        <f>0</f>
        <v>0</v>
      </c>
      <c r="AC33" s="39"/>
      <c r="AE33" s="45">
        <v>9</v>
      </c>
      <c r="AF33" s="45"/>
      <c r="AG33" s="47">
        <f t="shared" si="26"/>
        <v>12063.499361854487</v>
      </c>
      <c r="AH33" s="47"/>
      <c r="AI33" s="47">
        <f t="shared" si="17"/>
        <v>475.94274826066612</v>
      </c>
      <c r="AJ33" s="47"/>
      <c r="AK33" s="47">
        <f t="shared" si="18"/>
        <v>296.56102597892277</v>
      </c>
      <c r="AL33" s="47"/>
      <c r="AM33" s="47">
        <f t="shared" si="19"/>
        <v>772.50377423958889</v>
      </c>
      <c r="AN33" s="47"/>
      <c r="AO33" s="47">
        <f t="shared" si="32"/>
        <v>11587.556613593821</v>
      </c>
      <c r="AP33" s="47"/>
      <c r="AQ33" s="47">
        <f>0</f>
        <v>0</v>
      </c>
      <c r="AR33" s="47"/>
      <c r="AT33" s="54">
        <v>9</v>
      </c>
      <c r="AU33" s="54"/>
      <c r="AV33" s="56">
        <f t="shared" si="27"/>
        <v>10861.321850652761</v>
      </c>
      <c r="AW33" s="56"/>
      <c r="AX33" s="56">
        <f t="shared" si="20"/>
        <v>562.26346657146519</v>
      </c>
      <c r="AY33" s="56"/>
      <c r="AZ33" s="56">
        <f t="shared" si="21"/>
        <v>267.00749549521367</v>
      </c>
      <c r="BA33" s="56"/>
      <c r="BB33" s="56">
        <f t="shared" si="22"/>
        <v>829.27096206667886</v>
      </c>
      <c r="BC33" s="56"/>
      <c r="BD33" s="56">
        <f t="shared" si="33"/>
        <v>10299.058384081296</v>
      </c>
      <c r="BE33" s="56"/>
      <c r="BF33" s="56">
        <f>0</f>
        <v>0</v>
      </c>
      <c r="BG33" s="56"/>
    </row>
    <row r="34" spans="1:59" x14ac:dyDescent="0.25">
      <c r="A34" s="28">
        <v>10</v>
      </c>
      <c r="B34" s="28"/>
      <c r="C34" s="32">
        <f t="shared" si="23"/>
        <v>9312.4999999999945</v>
      </c>
      <c r="D34" s="32"/>
      <c r="E34" s="32">
        <f>E25</f>
        <v>620.83333333333337</v>
      </c>
      <c r="F34" s="32"/>
      <c r="G34" s="32">
        <f>C34*E4</f>
        <v>228.93229166666652</v>
      </c>
      <c r="H34" s="32"/>
      <c r="I34" s="32">
        <f t="shared" si="28"/>
        <v>849.76562499999989</v>
      </c>
      <c r="J34" s="32"/>
      <c r="K34" s="32">
        <f t="shared" si="29"/>
        <v>8691.6666666666606</v>
      </c>
      <c r="L34" s="32"/>
      <c r="M34" s="32">
        <f>0</f>
        <v>0</v>
      </c>
      <c r="N34" s="32"/>
      <c r="P34" s="38">
        <v>10</v>
      </c>
      <c r="Q34" s="38"/>
      <c r="R34" s="40">
        <f t="shared" si="24"/>
        <v>14900</v>
      </c>
      <c r="S34" s="40"/>
      <c r="T34" s="40">
        <f>0</f>
        <v>0</v>
      </c>
      <c r="U34" s="40"/>
      <c r="V34" s="40">
        <f t="shared" si="25"/>
        <v>366.29166666666663</v>
      </c>
      <c r="W34" s="40"/>
      <c r="X34" s="40">
        <f t="shared" si="30"/>
        <v>366.29166666666663</v>
      </c>
      <c r="Y34" s="40"/>
      <c r="Z34" s="40">
        <f t="shared" si="31"/>
        <v>14900</v>
      </c>
      <c r="AA34" s="40"/>
      <c r="AB34" s="40">
        <f>0</f>
        <v>0</v>
      </c>
      <c r="AC34" s="40"/>
      <c r="AE34" s="46">
        <v>10</v>
      </c>
      <c r="AF34" s="46"/>
      <c r="AG34" s="48">
        <f t="shared" si="26"/>
        <v>11587.556613593821</v>
      </c>
      <c r="AH34" s="48"/>
      <c r="AI34" s="48">
        <f t="shared" si="17"/>
        <v>506.63372527213068</v>
      </c>
      <c r="AJ34" s="48"/>
      <c r="AK34" s="48">
        <f t="shared" si="18"/>
        <v>284.86076675084809</v>
      </c>
      <c r="AL34" s="48"/>
      <c r="AM34" s="48">
        <f t="shared" si="19"/>
        <v>791.49449202297876</v>
      </c>
      <c r="AN34" s="48"/>
      <c r="AO34" s="48">
        <f t="shared" si="32"/>
        <v>11080.922888321689</v>
      </c>
      <c r="AP34" s="48"/>
      <c r="AQ34" s="48">
        <f>0</f>
        <v>0</v>
      </c>
      <c r="AR34" s="48"/>
      <c r="AT34" s="55">
        <v>10</v>
      </c>
      <c r="AU34" s="55"/>
      <c r="AV34" s="57">
        <f t="shared" si="27"/>
        <v>10299.058384081296</v>
      </c>
      <c r="AW34" s="57"/>
      <c r="AX34" s="57">
        <f t="shared" si="20"/>
        <v>576.08577679134703</v>
      </c>
      <c r="AY34" s="57"/>
      <c r="AZ34" s="57">
        <f t="shared" si="21"/>
        <v>253.18518527533186</v>
      </c>
      <c r="BA34" s="57"/>
      <c r="BB34" s="57">
        <f t="shared" si="22"/>
        <v>829.27096206667886</v>
      </c>
      <c r="BC34" s="57"/>
      <c r="BD34" s="57">
        <f t="shared" si="33"/>
        <v>9722.9726072899484</v>
      </c>
      <c r="BE34" s="57"/>
      <c r="BF34" s="57">
        <f>0</f>
        <v>0</v>
      </c>
      <c r="BG34" s="57"/>
    </row>
    <row r="35" spans="1:59" x14ac:dyDescent="0.25">
      <c r="A35" s="27">
        <v>11</v>
      </c>
      <c r="B35" s="27"/>
      <c r="C35" s="31">
        <f t="shared" si="23"/>
        <v>8691.6666666666606</v>
      </c>
      <c r="D35" s="31"/>
      <c r="E35" s="31">
        <f>E25</f>
        <v>620.83333333333337</v>
      </c>
      <c r="F35" s="31"/>
      <c r="G35" s="31">
        <f>C35*E4</f>
        <v>213.67013888888872</v>
      </c>
      <c r="H35" s="31"/>
      <c r="I35" s="31">
        <f t="shared" si="28"/>
        <v>834.50347222222206</v>
      </c>
      <c r="J35" s="31"/>
      <c r="K35" s="31">
        <f t="shared" si="29"/>
        <v>8070.8333333333276</v>
      </c>
      <c r="L35" s="31"/>
      <c r="M35" s="31">
        <f>0</f>
        <v>0</v>
      </c>
      <c r="N35" s="31"/>
      <c r="P35" s="37">
        <v>11</v>
      </c>
      <c r="Q35" s="37"/>
      <c r="R35" s="39">
        <f t="shared" si="24"/>
        <v>14900</v>
      </c>
      <c r="S35" s="39"/>
      <c r="T35" s="39">
        <f>0</f>
        <v>0</v>
      </c>
      <c r="U35" s="39"/>
      <c r="V35" s="39">
        <f t="shared" si="25"/>
        <v>366.29166666666663</v>
      </c>
      <c r="W35" s="39"/>
      <c r="X35" s="39">
        <f t="shared" si="30"/>
        <v>366.29166666666663</v>
      </c>
      <c r="Y35" s="39"/>
      <c r="Z35" s="39">
        <f t="shared" si="31"/>
        <v>14900</v>
      </c>
      <c r="AA35" s="39"/>
      <c r="AB35" s="39">
        <f>0</f>
        <v>0</v>
      </c>
      <c r="AC35" s="39"/>
      <c r="AE35" s="45">
        <v>11</v>
      </c>
      <c r="AF35" s="45"/>
      <c r="AG35" s="47">
        <f t="shared" si="26"/>
        <v>11080.922888321689</v>
      </c>
      <c r="AH35" s="47"/>
      <c r="AI35" s="47">
        <f t="shared" si="17"/>
        <v>538.54604394730222</v>
      </c>
      <c r="AJ35" s="47"/>
      <c r="AK35" s="47">
        <f t="shared" si="18"/>
        <v>272.40602100457482</v>
      </c>
      <c r="AL35" s="47"/>
      <c r="AM35" s="47">
        <f t="shared" si="19"/>
        <v>810.95206495187711</v>
      </c>
      <c r="AN35" s="47"/>
      <c r="AO35" s="47">
        <f t="shared" si="32"/>
        <v>10542.376844374387</v>
      </c>
      <c r="AP35" s="47"/>
      <c r="AQ35" s="47">
        <f>0</f>
        <v>0</v>
      </c>
      <c r="AR35" s="47"/>
      <c r="AT35" s="54">
        <v>11</v>
      </c>
      <c r="AU35" s="54"/>
      <c r="AV35" s="56">
        <f t="shared" si="27"/>
        <v>9722.9726072899484</v>
      </c>
      <c r="AW35" s="56"/>
      <c r="AX35" s="56">
        <f t="shared" si="20"/>
        <v>590.24788547080095</v>
      </c>
      <c r="AY35" s="56"/>
      <c r="AZ35" s="56">
        <f t="shared" si="21"/>
        <v>239.02307659587788</v>
      </c>
      <c r="BA35" s="56"/>
      <c r="BB35" s="56">
        <f t="shared" si="22"/>
        <v>829.27096206667886</v>
      </c>
      <c r="BC35" s="56"/>
      <c r="BD35" s="56">
        <f t="shared" si="33"/>
        <v>9132.7247218191478</v>
      </c>
      <c r="BE35" s="56"/>
      <c r="BF35" s="56">
        <f>0</f>
        <v>0</v>
      </c>
      <c r="BG35" s="56"/>
    </row>
    <row r="36" spans="1:59" x14ac:dyDescent="0.25">
      <c r="A36" s="28">
        <v>12</v>
      </c>
      <c r="B36" s="28"/>
      <c r="C36" s="32">
        <f t="shared" si="23"/>
        <v>8070.8333333333276</v>
      </c>
      <c r="D36" s="32"/>
      <c r="E36" s="32">
        <f>E25</f>
        <v>620.83333333333337</v>
      </c>
      <c r="F36" s="32"/>
      <c r="G36" s="32">
        <f>C36*E4</f>
        <v>198.40798611111097</v>
      </c>
      <c r="H36" s="32"/>
      <c r="I36" s="32">
        <f t="shared" si="28"/>
        <v>819.24131944444434</v>
      </c>
      <c r="J36" s="32"/>
      <c r="K36" s="32">
        <f t="shared" si="29"/>
        <v>7449.9999999999945</v>
      </c>
      <c r="L36" s="32"/>
      <c r="M36" s="32">
        <f>0</f>
        <v>0</v>
      </c>
      <c r="N36" s="32"/>
      <c r="P36" s="38">
        <v>12</v>
      </c>
      <c r="Q36" s="38"/>
      <c r="R36" s="40">
        <f t="shared" si="24"/>
        <v>14900</v>
      </c>
      <c r="S36" s="40"/>
      <c r="T36" s="40">
        <f>0</f>
        <v>0</v>
      </c>
      <c r="U36" s="40"/>
      <c r="V36" s="40">
        <f t="shared" si="25"/>
        <v>366.29166666666663</v>
      </c>
      <c r="W36" s="40"/>
      <c r="X36" s="40">
        <f t="shared" si="30"/>
        <v>366.29166666666663</v>
      </c>
      <c r="Y36" s="40"/>
      <c r="Z36" s="40">
        <f t="shared" si="31"/>
        <v>14900</v>
      </c>
      <c r="AA36" s="40"/>
      <c r="AB36" s="40">
        <f>0</f>
        <v>0</v>
      </c>
      <c r="AC36" s="40"/>
      <c r="AE36" s="46">
        <v>12</v>
      </c>
      <c r="AF36" s="46"/>
      <c r="AG36" s="48">
        <f t="shared" si="26"/>
        <v>10542.376844374387</v>
      </c>
      <c r="AH36" s="48"/>
      <c r="AI36" s="48">
        <f t="shared" si="17"/>
        <v>571.72120579107377</v>
      </c>
      <c r="AJ36" s="48"/>
      <c r="AK36" s="48">
        <f t="shared" si="18"/>
        <v>259.16676409087034</v>
      </c>
      <c r="AL36" s="48"/>
      <c r="AM36" s="48">
        <f t="shared" si="19"/>
        <v>830.88796988194417</v>
      </c>
      <c r="AN36" s="48"/>
      <c r="AO36" s="48">
        <f t="shared" si="32"/>
        <v>9970.6556385833137</v>
      </c>
      <c r="AP36" s="48"/>
      <c r="AQ36" s="48">
        <f>0</f>
        <v>0</v>
      </c>
      <c r="AR36" s="48"/>
      <c r="AT36" s="55">
        <v>12</v>
      </c>
      <c r="AU36" s="55"/>
      <c r="AV36" s="57">
        <f t="shared" si="27"/>
        <v>9132.7247218191478</v>
      </c>
      <c r="AW36" s="57"/>
      <c r="AX36" s="57">
        <f t="shared" si="20"/>
        <v>604.75814598862485</v>
      </c>
      <c r="AY36" s="57"/>
      <c r="AZ36" s="57">
        <f t="shared" si="21"/>
        <v>224.51281607805404</v>
      </c>
      <c r="BA36" s="57"/>
      <c r="BB36" s="57">
        <f t="shared" si="22"/>
        <v>829.27096206667886</v>
      </c>
      <c r="BC36" s="57"/>
      <c r="BD36" s="57">
        <f t="shared" si="33"/>
        <v>8527.9665758305237</v>
      </c>
      <c r="BE36" s="57"/>
      <c r="BF36" s="57">
        <f>0</f>
        <v>0</v>
      </c>
      <c r="BG36" s="57"/>
    </row>
    <row r="37" spans="1:59" x14ac:dyDescent="0.25">
      <c r="A37" s="27">
        <v>13</v>
      </c>
      <c r="B37" s="27"/>
      <c r="C37" s="31">
        <f t="shared" si="23"/>
        <v>7449.9999999999945</v>
      </c>
      <c r="D37" s="31"/>
      <c r="E37" s="31">
        <f>E25</f>
        <v>620.83333333333337</v>
      </c>
      <c r="F37" s="31"/>
      <c r="G37" s="31">
        <f>C37*E4</f>
        <v>183.1458333333332</v>
      </c>
      <c r="H37" s="31"/>
      <c r="I37" s="31">
        <f t="shared" si="28"/>
        <v>803.97916666666652</v>
      </c>
      <c r="J37" s="31"/>
      <c r="K37" s="31">
        <f t="shared" si="29"/>
        <v>6829.1666666666615</v>
      </c>
      <c r="L37" s="31"/>
      <c r="M37" s="31">
        <f>0</f>
        <v>0</v>
      </c>
      <c r="N37" s="31"/>
      <c r="P37" s="37">
        <v>13</v>
      </c>
      <c r="Q37" s="37"/>
      <c r="R37" s="39">
        <f t="shared" si="24"/>
        <v>14900</v>
      </c>
      <c r="S37" s="39"/>
      <c r="T37" s="39">
        <f>0</f>
        <v>0</v>
      </c>
      <c r="U37" s="39"/>
      <c r="V37" s="39">
        <f t="shared" si="25"/>
        <v>366.29166666666663</v>
      </c>
      <c r="W37" s="39"/>
      <c r="X37" s="39">
        <f t="shared" si="30"/>
        <v>366.29166666666663</v>
      </c>
      <c r="Y37" s="39"/>
      <c r="Z37" s="39">
        <f t="shared" si="31"/>
        <v>14900</v>
      </c>
      <c r="AA37" s="39"/>
      <c r="AB37" s="39">
        <f>0</f>
        <v>0</v>
      </c>
      <c r="AC37" s="39"/>
      <c r="AE37" s="45">
        <v>13</v>
      </c>
      <c r="AF37" s="45"/>
      <c r="AG37" s="47">
        <f t="shared" si="26"/>
        <v>9970.6556385833137</v>
      </c>
      <c r="AH37" s="47"/>
      <c r="AI37" s="47">
        <f t="shared" si="17"/>
        <v>606.20201469303549</v>
      </c>
      <c r="AJ37" s="47"/>
      <c r="AK37" s="47">
        <f t="shared" si="18"/>
        <v>245.11195111517313</v>
      </c>
      <c r="AL37" s="47"/>
      <c r="AM37" s="47">
        <f t="shared" si="19"/>
        <v>851.31396580820865</v>
      </c>
      <c r="AN37" s="47"/>
      <c r="AO37" s="47">
        <f t="shared" si="32"/>
        <v>9364.4536238902783</v>
      </c>
      <c r="AP37" s="47"/>
      <c r="AQ37" s="47">
        <f>0</f>
        <v>0</v>
      </c>
      <c r="AR37" s="47"/>
      <c r="AT37" s="54">
        <v>13</v>
      </c>
      <c r="AU37" s="54"/>
      <c r="AV37" s="56">
        <f t="shared" si="27"/>
        <v>8527.9665758305237</v>
      </c>
      <c r="AW37" s="56"/>
      <c r="AX37" s="56">
        <f t="shared" si="20"/>
        <v>619.62511707751185</v>
      </c>
      <c r="AY37" s="56"/>
      <c r="AZ37" s="56">
        <f t="shared" si="21"/>
        <v>209.64584498916702</v>
      </c>
      <c r="BA37" s="56"/>
      <c r="BB37" s="56">
        <f t="shared" si="22"/>
        <v>829.27096206667886</v>
      </c>
      <c r="BC37" s="56"/>
      <c r="BD37" s="56">
        <f t="shared" si="33"/>
        <v>7908.3414587530115</v>
      </c>
      <c r="BE37" s="56"/>
      <c r="BF37" s="56">
        <f>0</f>
        <v>0</v>
      </c>
      <c r="BG37" s="56"/>
    </row>
    <row r="38" spans="1:59" x14ac:dyDescent="0.25">
      <c r="A38" s="28">
        <v>14</v>
      </c>
      <c r="B38" s="28"/>
      <c r="C38" s="32">
        <f t="shared" si="23"/>
        <v>6829.1666666666615</v>
      </c>
      <c r="D38" s="32"/>
      <c r="E38" s="32">
        <f>E25</f>
        <v>620.83333333333337</v>
      </c>
      <c r="F38" s="32"/>
      <c r="G38" s="32">
        <f>C38*E4</f>
        <v>167.88368055555543</v>
      </c>
      <c r="H38" s="32"/>
      <c r="I38" s="32">
        <f t="shared" si="28"/>
        <v>788.7170138888888</v>
      </c>
      <c r="J38" s="32"/>
      <c r="K38" s="32">
        <f t="shared" si="29"/>
        <v>6208.3333333333285</v>
      </c>
      <c r="L38" s="32"/>
      <c r="M38" s="32">
        <f>0</f>
        <v>0</v>
      </c>
      <c r="N38" s="32"/>
      <c r="P38" s="38">
        <v>14</v>
      </c>
      <c r="Q38" s="38"/>
      <c r="R38" s="40">
        <f t="shared" si="24"/>
        <v>14900</v>
      </c>
      <c r="S38" s="40"/>
      <c r="T38" s="40">
        <f>0</f>
        <v>0</v>
      </c>
      <c r="U38" s="40"/>
      <c r="V38" s="40">
        <f t="shared" si="25"/>
        <v>366.29166666666663</v>
      </c>
      <c r="W38" s="40"/>
      <c r="X38" s="40">
        <f t="shared" si="30"/>
        <v>366.29166666666663</v>
      </c>
      <c r="Y38" s="40"/>
      <c r="Z38" s="40">
        <f t="shared" si="31"/>
        <v>14900</v>
      </c>
      <c r="AA38" s="40"/>
      <c r="AB38" s="40">
        <f>0</f>
        <v>0</v>
      </c>
      <c r="AC38" s="40"/>
      <c r="AE38" s="46">
        <v>14</v>
      </c>
      <c r="AF38" s="46"/>
      <c r="AG38" s="48">
        <f t="shared" si="26"/>
        <v>9364.4536238902783</v>
      </c>
      <c r="AH38" s="48"/>
      <c r="AI38" s="48">
        <f t="shared" si="17"/>
        <v>642.03261588035798</v>
      </c>
      <c r="AJ38" s="48"/>
      <c r="AK38" s="48">
        <f t="shared" si="18"/>
        <v>230.20948492063599</v>
      </c>
      <c r="AL38" s="48"/>
      <c r="AM38" s="48">
        <f t="shared" si="19"/>
        <v>872.24210080099397</v>
      </c>
      <c r="AN38" s="48"/>
      <c r="AO38" s="48">
        <f t="shared" si="32"/>
        <v>8722.4210080099201</v>
      </c>
      <c r="AP38" s="48"/>
      <c r="AQ38" s="48">
        <f>0</f>
        <v>0</v>
      </c>
      <c r="AR38" s="48"/>
      <c r="AT38" s="55">
        <v>14</v>
      </c>
      <c r="AU38" s="55"/>
      <c r="AV38" s="57">
        <f t="shared" si="27"/>
        <v>7908.3414587530115</v>
      </c>
      <c r="AW38" s="57"/>
      <c r="AX38" s="57">
        <f t="shared" si="20"/>
        <v>634.85756787233402</v>
      </c>
      <c r="AY38" s="57"/>
      <c r="AZ38" s="57">
        <f t="shared" si="21"/>
        <v>194.41339419434485</v>
      </c>
      <c r="BA38" s="57"/>
      <c r="BB38" s="57">
        <f t="shared" si="22"/>
        <v>829.27096206667886</v>
      </c>
      <c r="BC38" s="57"/>
      <c r="BD38" s="57">
        <f t="shared" si="33"/>
        <v>7273.4838908806778</v>
      </c>
      <c r="BE38" s="57"/>
      <c r="BF38" s="57">
        <f>0</f>
        <v>0</v>
      </c>
      <c r="BG38" s="57"/>
    </row>
    <row r="39" spans="1:59" x14ac:dyDescent="0.25">
      <c r="A39" s="27">
        <v>15</v>
      </c>
      <c r="B39" s="27"/>
      <c r="C39" s="31">
        <f t="shared" si="23"/>
        <v>6208.3333333333285</v>
      </c>
      <c r="D39" s="31"/>
      <c r="E39" s="31">
        <f>E25</f>
        <v>620.83333333333337</v>
      </c>
      <c r="F39" s="31"/>
      <c r="G39" s="31">
        <f>C39*E4</f>
        <v>152.62152777777766</v>
      </c>
      <c r="H39" s="31"/>
      <c r="I39" s="31">
        <f t="shared" si="28"/>
        <v>773.45486111111109</v>
      </c>
      <c r="J39" s="31"/>
      <c r="K39" s="31">
        <f t="shared" si="29"/>
        <v>5587.4999999999955</v>
      </c>
      <c r="L39" s="31"/>
      <c r="M39" s="31">
        <f>0</f>
        <v>0</v>
      </c>
      <c r="N39" s="31"/>
      <c r="P39" s="37">
        <v>15</v>
      </c>
      <c r="Q39" s="37"/>
      <c r="R39" s="39">
        <f t="shared" si="24"/>
        <v>14900</v>
      </c>
      <c r="S39" s="39"/>
      <c r="T39" s="39">
        <f>0</f>
        <v>0</v>
      </c>
      <c r="U39" s="39"/>
      <c r="V39" s="39">
        <f t="shared" si="25"/>
        <v>366.29166666666663</v>
      </c>
      <c r="W39" s="39"/>
      <c r="X39" s="39">
        <f t="shared" si="30"/>
        <v>366.29166666666663</v>
      </c>
      <c r="Y39" s="39"/>
      <c r="Z39" s="39">
        <f t="shared" si="31"/>
        <v>14900</v>
      </c>
      <c r="AA39" s="39"/>
      <c r="AB39" s="39">
        <f>0</f>
        <v>0</v>
      </c>
      <c r="AC39" s="39"/>
      <c r="AE39" s="45">
        <v>15</v>
      </c>
      <c r="AF39" s="45"/>
      <c r="AG39" s="47">
        <f t="shared" si="26"/>
        <v>8722.4210080099201</v>
      </c>
      <c r="AH39" s="47"/>
      <c r="AI39" s="47">
        <f t="shared" si="17"/>
        <v>679.25853599877462</v>
      </c>
      <c r="AJ39" s="47"/>
      <c r="AK39" s="47">
        <f t="shared" si="18"/>
        <v>214.4261831135772</v>
      </c>
      <c r="AL39" s="47"/>
      <c r="AM39" s="47">
        <f t="shared" si="19"/>
        <v>893.68471911235179</v>
      </c>
      <c r="AN39" s="47"/>
      <c r="AO39" s="47">
        <f t="shared" si="32"/>
        <v>8043.1624720111458</v>
      </c>
      <c r="AP39" s="47"/>
      <c r="AQ39" s="47">
        <f>0</f>
        <v>0</v>
      </c>
      <c r="AR39" s="47"/>
      <c r="AT39" s="54">
        <v>15</v>
      </c>
      <c r="AU39" s="54"/>
      <c r="AV39" s="56">
        <f t="shared" si="27"/>
        <v>7273.4838908806778</v>
      </c>
      <c r="AW39" s="56"/>
      <c r="AX39" s="56">
        <f t="shared" si="20"/>
        <v>650.46448308252889</v>
      </c>
      <c r="AY39" s="56"/>
      <c r="AZ39" s="56">
        <f t="shared" si="21"/>
        <v>178.80647898414998</v>
      </c>
      <c r="BA39" s="56"/>
      <c r="BB39" s="56">
        <f t="shared" si="22"/>
        <v>829.27096206667886</v>
      </c>
      <c r="BC39" s="56"/>
      <c r="BD39" s="56">
        <f t="shared" si="33"/>
        <v>6623.0194077981487</v>
      </c>
      <c r="BE39" s="56"/>
      <c r="BF39" s="56">
        <f>0</f>
        <v>0</v>
      </c>
      <c r="BG39" s="56"/>
    </row>
    <row r="40" spans="1:59" x14ac:dyDescent="0.25">
      <c r="A40" s="28">
        <v>16</v>
      </c>
      <c r="B40" s="28"/>
      <c r="C40" s="32">
        <f t="shared" si="23"/>
        <v>5587.4999999999955</v>
      </c>
      <c r="D40" s="32"/>
      <c r="E40" s="32">
        <f>E25</f>
        <v>620.83333333333337</v>
      </c>
      <c r="F40" s="32"/>
      <c r="G40" s="32">
        <f>C40*E4</f>
        <v>137.35937499999989</v>
      </c>
      <c r="H40" s="32"/>
      <c r="I40" s="32">
        <f t="shared" si="28"/>
        <v>758.19270833333326</v>
      </c>
      <c r="J40" s="32"/>
      <c r="K40" s="32">
        <f t="shared" si="29"/>
        <v>4966.6666666666624</v>
      </c>
      <c r="L40" s="32"/>
      <c r="M40" s="32">
        <f>0</f>
        <v>0</v>
      </c>
      <c r="N40" s="32"/>
      <c r="P40" s="38">
        <v>16</v>
      </c>
      <c r="Q40" s="38"/>
      <c r="R40" s="40">
        <f t="shared" si="24"/>
        <v>14900</v>
      </c>
      <c r="S40" s="40"/>
      <c r="T40" s="40">
        <f>0</f>
        <v>0</v>
      </c>
      <c r="U40" s="40"/>
      <c r="V40" s="40">
        <f t="shared" si="25"/>
        <v>366.29166666666663</v>
      </c>
      <c r="W40" s="40"/>
      <c r="X40" s="40">
        <f t="shared" si="30"/>
        <v>366.29166666666663</v>
      </c>
      <c r="Y40" s="40"/>
      <c r="Z40" s="40">
        <f t="shared" si="31"/>
        <v>14900</v>
      </c>
      <c r="AA40" s="40"/>
      <c r="AB40" s="40">
        <f>0</f>
        <v>0</v>
      </c>
      <c r="AC40" s="40"/>
      <c r="AE40" s="46">
        <v>16</v>
      </c>
      <c r="AF40" s="46"/>
      <c r="AG40" s="48">
        <f t="shared" si="26"/>
        <v>8043.1624720111458</v>
      </c>
      <c r="AH40" s="48"/>
      <c r="AI40" s="48">
        <f t="shared" si="17"/>
        <v>717.92672435358986</v>
      </c>
      <c r="AJ40" s="48"/>
      <c r="AK40" s="48">
        <f t="shared" si="18"/>
        <v>197.72774410360734</v>
      </c>
      <c r="AL40" s="48"/>
      <c r="AM40" s="48">
        <f t="shared" si="19"/>
        <v>915.65446845719714</v>
      </c>
      <c r="AN40" s="48"/>
      <c r="AO40" s="48">
        <f t="shared" si="32"/>
        <v>7325.2357476575562</v>
      </c>
      <c r="AP40" s="48"/>
      <c r="AQ40" s="48">
        <f>0</f>
        <v>0</v>
      </c>
      <c r="AR40" s="48"/>
      <c r="AT40" s="55">
        <v>16</v>
      </c>
      <c r="AU40" s="55"/>
      <c r="AV40" s="57">
        <f t="shared" si="27"/>
        <v>6623.0194077981487</v>
      </c>
      <c r="AW40" s="57"/>
      <c r="AX40" s="57">
        <f t="shared" si="20"/>
        <v>666.45506829164106</v>
      </c>
      <c r="AY40" s="57"/>
      <c r="AZ40" s="57">
        <f t="shared" si="21"/>
        <v>162.81589377503781</v>
      </c>
      <c r="BA40" s="57"/>
      <c r="BB40" s="57">
        <f t="shared" si="22"/>
        <v>829.27096206667886</v>
      </c>
      <c r="BC40" s="57"/>
      <c r="BD40" s="57">
        <f t="shared" si="33"/>
        <v>5956.5643395065072</v>
      </c>
      <c r="BE40" s="57"/>
      <c r="BF40" s="57">
        <f>0</f>
        <v>0</v>
      </c>
      <c r="BG40" s="57"/>
    </row>
    <row r="41" spans="1:59" x14ac:dyDescent="0.25">
      <c r="A41" s="27">
        <v>17</v>
      </c>
      <c r="B41" s="27"/>
      <c r="C41" s="31">
        <f t="shared" si="23"/>
        <v>4966.6666666666624</v>
      </c>
      <c r="D41" s="31"/>
      <c r="E41" s="31">
        <f>E25</f>
        <v>620.83333333333337</v>
      </c>
      <c r="F41" s="31"/>
      <c r="G41" s="31">
        <f>C41*E4</f>
        <v>122.09722222222211</v>
      </c>
      <c r="H41" s="31"/>
      <c r="I41" s="31">
        <f t="shared" si="28"/>
        <v>742.93055555555543</v>
      </c>
      <c r="J41" s="31"/>
      <c r="K41" s="31">
        <f t="shared" si="29"/>
        <v>4345.8333333333294</v>
      </c>
      <c r="L41" s="31"/>
      <c r="M41" s="31">
        <f>0</f>
        <v>0</v>
      </c>
      <c r="N41" s="31"/>
      <c r="P41" s="37">
        <v>17</v>
      </c>
      <c r="Q41" s="37"/>
      <c r="R41" s="39">
        <f t="shared" si="24"/>
        <v>14900</v>
      </c>
      <c r="S41" s="39"/>
      <c r="T41" s="39">
        <f>0</f>
        <v>0</v>
      </c>
      <c r="U41" s="39"/>
      <c r="V41" s="39">
        <f t="shared" si="25"/>
        <v>366.29166666666663</v>
      </c>
      <c r="W41" s="39"/>
      <c r="X41" s="39">
        <f t="shared" si="30"/>
        <v>366.29166666666663</v>
      </c>
      <c r="Y41" s="39"/>
      <c r="Z41" s="39">
        <f t="shared" si="31"/>
        <v>14900</v>
      </c>
      <c r="AA41" s="39"/>
      <c r="AB41" s="39">
        <f>0</f>
        <v>0</v>
      </c>
      <c r="AC41" s="39"/>
      <c r="AE41" s="45">
        <v>17</v>
      </c>
      <c r="AF41" s="45"/>
      <c r="AG41" s="47">
        <f t="shared" si="26"/>
        <v>7325.2357476575562</v>
      </c>
      <c r="AH41" s="47"/>
      <c r="AI41" s="47">
        <f t="shared" si="17"/>
        <v>758.08559534352173</v>
      </c>
      <c r="AJ41" s="47"/>
      <c r="AK41" s="47">
        <f t="shared" si="18"/>
        <v>180.07871212991492</v>
      </c>
      <c r="AL41" s="47"/>
      <c r="AM41" s="47">
        <f t="shared" si="19"/>
        <v>938.16430747343668</v>
      </c>
      <c r="AN41" s="47"/>
      <c r="AO41" s="47">
        <f t="shared" si="32"/>
        <v>6567.1501523140341</v>
      </c>
      <c r="AP41" s="47"/>
      <c r="AQ41" s="47">
        <f>0</f>
        <v>0</v>
      </c>
      <c r="AR41" s="47"/>
      <c r="AT41" s="54">
        <v>17</v>
      </c>
      <c r="AU41" s="54"/>
      <c r="AV41" s="56">
        <f t="shared" si="27"/>
        <v>5956.5643395065072</v>
      </c>
      <c r="AW41" s="56"/>
      <c r="AX41" s="56">
        <f t="shared" si="20"/>
        <v>682.83875538714392</v>
      </c>
      <c r="AY41" s="56"/>
      <c r="AZ41" s="56">
        <f t="shared" si="21"/>
        <v>146.43220667953497</v>
      </c>
      <c r="BA41" s="56"/>
      <c r="BB41" s="56">
        <f t="shared" si="22"/>
        <v>829.27096206667886</v>
      </c>
      <c r="BC41" s="56"/>
      <c r="BD41" s="56">
        <f t="shared" si="33"/>
        <v>5273.7255841193637</v>
      </c>
      <c r="BE41" s="56"/>
      <c r="BF41" s="56">
        <f>0</f>
        <v>0</v>
      </c>
      <c r="BG41" s="56"/>
    </row>
    <row r="42" spans="1:59" x14ac:dyDescent="0.25">
      <c r="A42" s="28">
        <v>18</v>
      </c>
      <c r="B42" s="28"/>
      <c r="C42" s="32">
        <f t="shared" si="23"/>
        <v>4345.8333333333294</v>
      </c>
      <c r="D42" s="32"/>
      <c r="E42" s="32">
        <f>E25</f>
        <v>620.83333333333337</v>
      </c>
      <c r="F42" s="32"/>
      <c r="G42" s="32">
        <f>C42*E4</f>
        <v>106.83506944444434</v>
      </c>
      <c r="H42" s="32"/>
      <c r="I42" s="32">
        <f t="shared" si="28"/>
        <v>727.66840277777771</v>
      </c>
      <c r="J42" s="32"/>
      <c r="K42" s="32">
        <f t="shared" si="29"/>
        <v>3724.9999999999959</v>
      </c>
      <c r="L42" s="32"/>
      <c r="M42" s="32">
        <f>0</f>
        <v>0</v>
      </c>
      <c r="N42" s="32"/>
      <c r="P42" s="38">
        <v>18</v>
      </c>
      <c r="Q42" s="38"/>
      <c r="R42" s="40">
        <f t="shared" si="24"/>
        <v>14900</v>
      </c>
      <c r="S42" s="40"/>
      <c r="T42" s="40">
        <f>0</f>
        <v>0</v>
      </c>
      <c r="U42" s="40"/>
      <c r="V42" s="40">
        <f t="shared" si="25"/>
        <v>366.29166666666663</v>
      </c>
      <c r="W42" s="40"/>
      <c r="X42" s="40">
        <f t="shared" si="30"/>
        <v>366.29166666666663</v>
      </c>
      <c r="Y42" s="40"/>
      <c r="Z42" s="40">
        <f t="shared" si="31"/>
        <v>14900</v>
      </c>
      <c r="AA42" s="40"/>
      <c r="AB42" s="40">
        <f>0</f>
        <v>0</v>
      </c>
      <c r="AC42" s="40"/>
      <c r="AE42" s="46">
        <v>18</v>
      </c>
      <c r="AF42" s="46"/>
      <c r="AG42" s="48">
        <f t="shared" si="26"/>
        <v>6567.1501523140341</v>
      </c>
      <c r="AH42" s="48"/>
      <c r="AI42" s="48">
        <f t="shared" si="17"/>
        <v>799.78507212110526</v>
      </c>
      <c r="AJ42" s="48"/>
      <c r="AK42" s="48">
        <f t="shared" si="18"/>
        <v>161.44244124438666</v>
      </c>
      <c r="AL42" s="48"/>
      <c r="AM42" s="48">
        <f t="shared" si="19"/>
        <v>961.22751336549197</v>
      </c>
      <c r="AN42" s="48"/>
      <c r="AO42" s="48">
        <f t="shared" si="32"/>
        <v>5767.3650801929289</v>
      </c>
      <c r="AP42" s="48"/>
      <c r="AQ42" s="48">
        <f>0</f>
        <v>0</v>
      </c>
      <c r="AR42" s="48"/>
      <c r="AT42" s="55">
        <v>18</v>
      </c>
      <c r="AU42" s="55"/>
      <c r="AV42" s="57">
        <f t="shared" si="27"/>
        <v>5273.7255841193637</v>
      </c>
      <c r="AW42" s="57"/>
      <c r="AX42" s="57">
        <f t="shared" si="20"/>
        <v>699.62520812374453</v>
      </c>
      <c r="AY42" s="57"/>
      <c r="AZ42" s="57">
        <f t="shared" si="21"/>
        <v>129.64575394293436</v>
      </c>
      <c r="BA42" s="57"/>
      <c r="BB42" s="57">
        <f t="shared" si="22"/>
        <v>829.27096206667886</v>
      </c>
      <c r="BC42" s="57"/>
      <c r="BD42" s="57">
        <f t="shared" si="33"/>
        <v>4574.1003759956193</v>
      </c>
      <c r="BE42" s="57"/>
      <c r="BF42" s="57">
        <f>0</f>
        <v>0</v>
      </c>
      <c r="BG42" s="57"/>
    </row>
    <row r="43" spans="1:59" x14ac:dyDescent="0.25">
      <c r="A43" s="27">
        <v>19</v>
      </c>
      <c r="B43" s="27"/>
      <c r="C43" s="31">
        <f t="shared" si="23"/>
        <v>3724.9999999999959</v>
      </c>
      <c r="D43" s="31"/>
      <c r="E43" s="31">
        <f>E25</f>
        <v>620.83333333333337</v>
      </c>
      <c r="F43" s="31"/>
      <c r="G43" s="31">
        <f>C43*E4</f>
        <v>91.572916666666558</v>
      </c>
      <c r="H43" s="31"/>
      <c r="I43" s="31">
        <f t="shared" si="28"/>
        <v>712.40624999999989</v>
      </c>
      <c r="J43" s="31"/>
      <c r="K43" s="31">
        <f t="shared" si="29"/>
        <v>3104.1666666666624</v>
      </c>
      <c r="L43" s="31"/>
      <c r="M43" s="31">
        <f>0</f>
        <v>0</v>
      </c>
      <c r="N43" s="31"/>
      <c r="P43" s="37">
        <v>19</v>
      </c>
      <c r="Q43" s="37"/>
      <c r="R43" s="39">
        <f t="shared" si="24"/>
        <v>14900</v>
      </c>
      <c r="S43" s="39"/>
      <c r="T43" s="39">
        <f>0</f>
        <v>0</v>
      </c>
      <c r="U43" s="39"/>
      <c r="V43" s="39">
        <f t="shared" si="25"/>
        <v>366.29166666666663</v>
      </c>
      <c r="W43" s="39"/>
      <c r="X43" s="39">
        <f t="shared" si="30"/>
        <v>366.29166666666663</v>
      </c>
      <c r="Y43" s="39"/>
      <c r="Z43" s="39">
        <f t="shared" si="31"/>
        <v>14900</v>
      </c>
      <c r="AA43" s="39"/>
      <c r="AB43" s="39">
        <f>0</f>
        <v>0</v>
      </c>
      <c r="AC43" s="39"/>
      <c r="AE43" s="45">
        <v>19</v>
      </c>
      <c r="AF43" s="45"/>
      <c r="AG43" s="47">
        <f t="shared" si="26"/>
        <v>5767.3650801929289</v>
      </c>
      <c r="AH43" s="47"/>
      <c r="AI43" s="47">
        <f t="shared" si="17"/>
        <v>843.07663151431768</v>
      </c>
      <c r="AJ43" s="47"/>
      <c r="AK43" s="47">
        <f t="shared" si="18"/>
        <v>141.78105822140949</v>
      </c>
      <c r="AL43" s="47"/>
      <c r="AM43" s="47">
        <f t="shared" si="19"/>
        <v>984.85768973572715</v>
      </c>
      <c r="AN43" s="47"/>
      <c r="AO43" s="47">
        <f t="shared" si="32"/>
        <v>4924.2884486786115</v>
      </c>
      <c r="AP43" s="47"/>
      <c r="AQ43" s="47">
        <f>0</f>
        <v>0</v>
      </c>
      <c r="AR43" s="47"/>
      <c r="AT43" s="54">
        <v>19</v>
      </c>
      <c r="AU43" s="54"/>
      <c r="AV43" s="56">
        <f t="shared" si="27"/>
        <v>4574.1003759956193</v>
      </c>
      <c r="AW43" s="56"/>
      <c r="AX43" s="56">
        <f t="shared" si="20"/>
        <v>716.82432782345325</v>
      </c>
      <c r="AY43" s="56"/>
      <c r="AZ43" s="56">
        <f t="shared" si="21"/>
        <v>112.44663424322563</v>
      </c>
      <c r="BA43" s="56"/>
      <c r="BB43" s="56">
        <f t="shared" si="22"/>
        <v>829.27096206667886</v>
      </c>
      <c r="BC43" s="56"/>
      <c r="BD43" s="56">
        <f t="shared" si="33"/>
        <v>3857.2760481721662</v>
      </c>
      <c r="BE43" s="56"/>
      <c r="BF43" s="56">
        <f>0</f>
        <v>0</v>
      </c>
      <c r="BG43" s="56"/>
    </row>
    <row r="44" spans="1:59" x14ac:dyDescent="0.25">
      <c r="A44" s="28">
        <v>20</v>
      </c>
      <c r="B44" s="28"/>
      <c r="C44" s="32">
        <f t="shared" si="23"/>
        <v>3104.1666666666624</v>
      </c>
      <c r="D44" s="32"/>
      <c r="E44" s="32">
        <f>E25</f>
        <v>620.83333333333337</v>
      </c>
      <c r="F44" s="32"/>
      <c r="G44" s="32">
        <f>C44*E4</f>
        <v>76.310763888888786</v>
      </c>
      <c r="H44" s="32"/>
      <c r="I44" s="32">
        <f t="shared" si="28"/>
        <v>697.14409722222217</v>
      </c>
      <c r="J44" s="32"/>
      <c r="K44" s="32">
        <f t="shared" si="29"/>
        <v>2483.3333333333289</v>
      </c>
      <c r="L44" s="32"/>
      <c r="M44" s="32">
        <f>0</f>
        <v>0</v>
      </c>
      <c r="N44" s="32"/>
      <c r="P44" s="38">
        <v>20</v>
      </c>
      <c r="Q44" s="38"/>
      <c r="R44" s="40">
        <f t="shared" si="24"/>
        <v>14900</v>
      </c>
      <c r="S44" s="40"/>
      <c r="T44" s="40">
        <f>0</f>
        <v>0</v>
      </c>
      <c r="U44" s="40"/>
      <c r="V44" s="40">
        <f t="shared" si="25"/>
        <v>366.29166666666663</v>
      </c>
      <c r="W44" s="40"/>
      <c r="X44" s="40">
        <f t="shared" si="30"/>
        <v>366.29166666666663</v>
      </c>
      <c r="Y44" s="40"/>
      <c r="Z44" s="40">
        <f t="shared" si="31"/>
        <v>14900</v>
      </c>
      <c r="AA44" s="40"/>
      <c r="AB44" s="40">
        <f>0</f>
        <v>0</v>
      </c>
      <c r="AC44" s="40"/>
      <c r="AE44" s="46">
        <v>20</v>
      </c>
      <c r="AF44" s="46"/>
      <c r="AG44" s="48">
        <f t="shared" si="26"/>
        <v>4924.2884486786115</v>
      </c>
      <c r="AH44" s="48"/>
      <c r="AI44" s="48">
        <f t="shared" si="17"/>
        <v>888.01335024504806</v>
      </c>
      <c r="AJ44" s="48"/>
      <c r="AK44" s="48">
        <f t="shared" si="18"/>
        <v>121.05542436334919</v>
      </c>
      <c r="AL44" s="48"/>
      <c r="AM44" s="48">
        <f t="shared" si="19"/>
        <v>1009.0687746083972</v>
      </c>
      <c r="AN44" s="48"/>
      <c r="AO44" s="48">
        <f t="shared" si="32"/>
        <v>4036.2750984335635</v>
      </c>
      <c r="AP44" s="48"/>
      <c r="AQ44" s="48">
        <f>0</f>
        <v>0</v>
      </c>
      <c r="AR44" s="48"/>
      <c r="AT44" s="55">
        <v>20</v>
      </c>
      <c r="AU44" s="55"/>
      <c r="AV44" s="57">
        <f t="shared" si="27"/>
        <v>3857.2760481721662</v>
      </c>
      <c r="AW44" s="57"/>
      <c r="AX44" s="57">
        <f t="shared" si="20"/>
        <v>734.44625921577972</v>
      </c>
      <c r="AY44" s="57"/>
      <c r="AZ44" s="57">
        <f t="shared" si="21"/>
        <v>94.824702850899087</v>
      </c>
      <c r="BA44" s="57"/>
      <c r="BB44" s="57">
        <f t="shared" si="22"/>
        <v>829.27096206667886</v>
      </c>
      <c r="BC44" s="57"/>
      <c r="BD44" s="57">
        <f t="shared" si="33"/>
        <v>3122.8297889563864</v>
      </c>
      <c r="BE44" s="57"/>
      <c r="BF44" s="57">
        <f>0</f>
        <v>0</v>
      </c>
      <c r="BG44" s="57"/>
    </row>
    <row r="45" spans="1:59" x14ac:dyDescent="0.25">
      <c r="A45" s="27">
        <v>21</v>
      </c>
      <c r="B45" s="27"/>
      <c r="C45" s="31">
        <f t="shared" si="23"/>
        <v>2483.3333333333289</v>
      </c>
      <c r="D45" s="31"/>
      <c r="E45" s="31">
        <f>E25</f>
        <v>620.83333333333337</v>
      </c>
      <c r="F45" s="31"/>
      <c r="G45" s="31">
        <f>C45*E4</f>
        <v>61.048611111111001</v>
      </c>
      <c r="H45" s="31"/>
      <c r="I45" s="31">
        <f t="shared" si="28"/>
        <v>681.88194444444434</v>
      </c>
      <c r="J45" s="31"/>
      <c r="K45" s="31">
        <f t="shared" si="29"/>
        <v>1862.4999999999955</v>
      </c>
      <c r="L45" s="31"/>
      <c r="M45" s="31">
        <f>0</f>
        <v>0</v>
      </c>
      <c r="N45" s="31"/>
      <c r="P45" s="37">
        <v>21</v>
      </c>
      <c r="Q45" s="37"/>
      <c r="R45" s="39">
        <f t="shared" si="24"/>
        <v>14900</v>
      </c>
      <c r="S45" s="39"/>
      <c r="T45" s="39">
        <f>0</f>
        <v>0</v>
      </c>
      <c r="U45" s="39"/>
      <c r="V45" s="39">
        <f t="shared" si="25"/>
        <v>366.29166666666663</v>
      </c>
      <c r="W45" s="39"/>
      <c r="X45" s="39">
        <f t="shared" si="30"/>
        <v>366.29166666666663</v>
      </c>
      <c r="Y45" s="39"/>
      <c r="Z45" s="39">
        <f t="shared" si="31"/>
        <v>14900</v>
      </c>
      <c r="AA45" s="39"/>
      <c r="AB45" s="39">
        <f>0</f>
        <v>0</v>
      </c>
      <c r="AC45" s="39"/>
      <c r="AE45" s="45">
        <v>21</v>
      </c>
      <c r="AF45" s="45"/>
      <c r="AG45" s="47">
        <f t="shared" si="26"/>
        <v>4036.2750984335635</v>
      </c>
      <c r="AH45" s="47"/>
      <c r="AI45" s="47">
        <f t="shared" si="17"/>
        <v>934.64995248102855</v>
      </c>
      <c r="AJ45" s="47"/>
      <c r="AK45" s="47">
        <f t="shared" si="18"/>
        <v>99.225096169825093</v>
      </c>
      <c r="AL45" s="47"/>
      <c r="AM45" s="47">
        <f t="shared" si="19"/>
        <v>1033.8750486508536</v>
      </c>
      <c r="AN45" s="47"/>
      <c r="AO45" s="47">
        <f t="shared" si="32"/>
        <v>3101.6251459525347</v>
      </c>
      <c r="AP45" s="47"/>
      <c r="AQ45" s="47">
        <f>0</f>
        <v>0</v>
      </c>
      <c r="AR45" s="47"/>
      <c r="AT45" s="54">
        <v>21</v>
      </c>
      <c r="AU45" s="54"/>
      <c r="AV45" s="56">
        <f t="shared" si="27"/>
        <v>3122.8297889563864</v>
      </c>
      <c r="AW45" s="56"/>
      <c r="AX45" s="56">
        <f t="shared" si="20"/>
        <v>752.501396421501</v>
      </c>
      <c r="AY45" s="56"/>
      <c r="AZ45" s="56">
        <f t="shared" si="21"/>
        <v>76.769565645177835</v>
      </c>
      <c r="BA45" s="56"/>
      <c r="BB45" s="56">
        <f t="shared" si="22"/>
        <v>829.27096206667886</v>
      </c>
      <c r="BC45" s="56"/>
      <c r="BD45" s="56">
        <f t="shared" si="33"/>
        <v>2370.3283925348856</v>
      </c>
      <c r="BE45" s="56"/>
      <c r="BF45" s="56">
        <f>0</f>
        <v>0</v>
      </c>
      <c r="BG45" s="56"/>
    </row>
    <row r="46" spans="1:59" x14ac:dyDescent="0.25">
      <c r="A46" s="28">
        <v>22</v>
      </c>
      <c r="B46" s="28"/>
      <c r="C46" s="32">
        <f t="shared" si="23"/>
        <v>1862.4999999999955</v>
      </c>
      <c r="D46" s="32"/>
      <c r="E46" s="32">
        <f>E25</f>
        <v>620.83333333333337</v>
      </c>
      <c r="F46" s="32"/>
      <c r="G46" s="32">
        <f>C46*E4</f>
        <v>45.786458333333222</v>
      </c>
      <c r="H46" s="32"/>
      <c r="I46" s="32">
        <f t="shared" si="28"/>
        <v>666.61979166666663</v>
      </c>
      <c r="J46" s="32"/>
      <c r="K46" s="32">
        <f t="shared" si="29"/>
        <v>1241.666666666662</v>
      </c>
      <c r="L46" s="32"/>
      <c r="M46" s="32">
        <v>0</v>
      </c>
      <c r="N46" s="32"/>
      <c r="P46" s="38">
        <v>22</v>
      </c>
      <c r="Q46" s="38"/>
      <c r="R46" s="40">
        <f t="shared" si="24"/>
        <v>14900</v>
      </c>
      <c r="S46" s="40"/>
      <c r="T46" s="40">
        <f>0</f>
        <v>0</v>
      </c>
      <c r="U46" s="40"/>
      <c r="V46" s="40">
        <f t="shared" si="25"/>
        <v>366.29166666666663</v>
      </c>
      <c r="W46" s="40"/>
      <c r="X46" s="40">
        <f t="shared" si="30"/>
        <v>366.29166666666663</v>
      </c>
      <c r="Y46" s="40"/>
      <c r="Z46" s="40">
        <f t="shared" si="31"/>
        <v>14900</v>
      </c>
      <c r="AA46" s="40"/>
      <c r="AB46" s="40">
        <f>0</f>
        <v>0</v>
      </c>
      <c r="AC46" s="40"/>
      <c r="AE46" s="46">
        <v>22</v>
      </c>
      <c r="AF46" s="46"/>
      <c r="AG46" s="48">
        <f t="shared" si="26"/>
        <v>3101.6251459525347</v>
      </c>
      <c r="AH46" s="48"/>
      <c r="AI46" s="48">
        <f t="shared" si="17"/>
        <v>983.04285875885421</v>
      </c>
      <c r="AJ46" s="48"/>
      <c r="AK46" s="48">
        <f t="shared" si="18"/>
        <v>76.248284837999805</v>
      </c>
      <c r="AL46" s="48"/>
      <c r="AM46" s="48">
        <f t="shared" si="19"/>
        <v>1059.291143596854</v>
      </c>
      <c r="AN46" s="48"/>
      <c r="AO46" s="48">
        <f t="shared" si="32"/>
        <v>2118.5822871936807</v>
      </c>
      <c r="AP46" s="48"/>
      <c r="AQ46" s="48">
        <f>0</f>
        <v>0</v>
      </c>
      <c r="AR46" s="48"/>
      <c r="AT46" s="55">
        <v>22</v>
      </c>
      <c r="AU46" s="55"/>
      <c r="AV46" s="57">
        <f t="shared" si="27"/>
        <v>2370.3283925348856</v>
      </c>
      <c r="AW46" s="57"/>
      <c r="AX46" s="57">
        <f t="shared" si="20"/>
        <v>771.00038908352963</v>
      </c>
      <c r="AY46" s="57"/>
      <c r="AZ46" s="57">
        <f t="shared" si="21"/>
        <v>58.270572983149265</v>
      </c>
      <c r="BA46" s="57"/>
      <c r="BB46" s="57">
        <f t="shared" si="22"/>
        <v>829.27096206667886</v>
      </c>
      <c r="BC46" s="57"/>
      <c r="BD46" s="57">
        <f t="shared" si="33"/>
        <v>1599.3280034513559</v>
      </c>
      <c r="BE46" s="57"/>
      <c r="BF46" s="57">
        <f>0</f>
        <v>0</v>
      </c>
      <c r="BG46" s="57"/>
    </row>
    <row r="47" spans="1:59" x14ac:dyDescent="0.25">
      <c r="A47" s="27">
        <v>23</v>
      </c>
      <c r="B47" s="27"/>
      <c r="C47" s="31">
        <f t="shared" si="23"/>
        <v>1241.666666666662</v>
      </c>
      <c r="D47" s="31"/>
      <c r="E47" s="31">
        <f>E25</f>
        <v>620.83333333333337</v>
      </c>
      <c r="F47" s="31"/>
      <c r="G47" s="31">
        <f>C47*E4</f>
        <v>30.52430555555544</v>
      </c>
      <c r="H47" s="31"/>
      <c r="I47" s="31">
        <f t="shared" si="28"/>
        <v>651.3576388888888</v>
      </c>
      <c r="J47" s="31"/>
      <c r="K47" s="31">
        <f t="shared" si="29"/>
        <v>620.8333333333286</v>
      </c>
      <c r="L47" s="31"/>
      <c r="M47" s="31">
        <f>0</f>
        <v>0</v>
      </c>
      <c r="N47" s="31"/>
      <c r="P47" s="37">
        <v>23</v>
      </c>
      <c r="Q47" s="37"/>
      <c r="R47" s="39">
        <f t="shared" si="24"/>
        <v>14900</v>
      </c>
      <c r="S47" s="39"/>
      <c r="T47" s="39">
        <f>0</f>
        <v>0</v>
      </c>
      <c r="U47" s="39"/>
      <c r="V47" s="39">
        <f t="shared" si="25"/>
        <v>366.29166666666663</v>
      </c>
      <c r="W47" s="39"/>
      <c r="X47" s="39">
        <f t="shared" si="30"/>
        <v>366.29166666666663</v>
      </c>
      <c r="Y47" s="39"/>
      <c r="Z47" s="39">
        <f t="shared" si="31"/>
        <v>14900</v>
      </c>
      <c r="AA47" s="39"/>
      <c r="AB47" s="39">
        <f>0</f>
        <v>0</v>
      </c>
      <c r="AC47" s="39"/>
      <c r="AE47" s="45">
        <v>23</v>
      </c>
      <c r="AF47" s="45"/>
      <c r="AG47" s="47">
        <f t="shared" si="26"/>
        <v>2118.5822871936807</v>
      </c>
      <c r="AH47" s="47"/>
      <c r="AI47" s="47">
        <f t="shared" si="17"/>
        <v>1033.2502363167655</v>
      </c>
      <c r="AJ47" s="47"/>
      <c r="AK47" s="47">
        <f t="shared" si="18"/>
        <v>52.081814560177982</v>
      </c>
      <c r="AL47" s="47"/>
      <c r="AM47" s="47">
        <f t="shared" si="19"/>
        <v>1085.3320508769434</v>
      </c>
      <c r="AN47" s="47"/>
      <c r="AO47" s="47">
        <f t="shared" si="32"/>
        <v>1085.3320508769152</v>
      </c>
      <c r="AP47" s="47"/>
      <c r="AQ47" s="47">
        <f>0</f>
        <v>0</v>
      </c>
      <c r="AR47" s="47"/>
      <c r="AT47" s="54">
        <v>23</v>
      </c>
      <c r="AU47" s="54"/>
      <c r="AV47" s="56">
        <f t="shared" si="27"/>
        <v>1599.3280034513559</v>
      </c>
      <c r="AW47" s="56"/>
      <c r="AX47" s="56">
        <f t="shared" si="20"/>
        <v>789.95414864849965</v>
      </c>
      <c r="AY47" s="56"/>
      <c r="AZ47" s="56">
        <f t="shared" si="21"/>
        <v>39.316813418179166</v>
      </c>
      <c r="BA47" s="56"/>
      <c r="BB47" s="56">
        <f t="shared" si="22"/>
        <v>829.27096206667886</v>
      </c>
      <c r="BC47" s="56"/>
      <c r="BD47" s="56">
        <f t="shared" si="33"/>
        <v>809.37385480285627</v>
      </c>
      <c r="BE47" s="56"/>
      <c r="BF47" s="56">
        <f>0</f>
        <v>0</v>
      </c>
      <c r="BG47" s="56"/>
    </row>
    <row r="48" spans="1:59" x14ac:dyDescent="0.25">
      <c r="A48" s="28">
        <v>24</v>
      </c>
      <c r="B48" s="28"/>
      <c r="C48" s="32">
        <f t="shared" si="23"/>
        <v>620.8333333333286</v>
      </c>
      <c r="D48" s="32"/>
      <c r="E48" s="32">
        <f>E25</f>
        <v>620.83333333333337</v>
      </c>
      <c r="F48" s="32"/>
      <c r="G48" s="32">
        <f>C48*E4</f>
        <v>15.262152777777661</v>
      </c>
      <c r="H48" s="32"/>
      <c r="I48" s="32">
        <f t="shared" si="28"/>
        <v>636.09548611111109</v>
      </c>
      <c r="J48" s="32"/>
      <c r="K48" s="32">
        <f t="shared" si="29"/>
        <v>-4.7748471843078732E-12</v>
      </c>
      <c r="L48" s="32"/>
      <c r="M48" s="32">
        <f>0</f>
        <v>0</v>
      </c>
      <c r="N48" s="32"/>
      <c r="P48" s="38">
        <v>24</v>
      </c>
      <c r="Q48" s="38"/>
      <c r="R48" s="40">
        <f t="shared" si="24"/>
        <v>14900</v>
      </c>
      <c r="S48" s="40"/>
      <c r="T48" s="40">
        <f>C4</f>
        <v>14900</v>
      </c>
      <c r="U48" s="40"/>
      <c r="V48" s="40">
        <f t="shared" si="25"/>
        <v>366.29166666666663</v>
      </c>
      <c r="W48" s="40"/>
      <c r="X48" s="40">
        <f t="shared" si="30"/>
        <v>15266.291666666666</v>
      </c>
      <c r="Y48" s="40"/>
      <c r="Z48" s="40">
        <f t="shared" si="31"/>
        <v>0</v>
      </c>
      <c r="AA48" s="40"/>
      <c r="AB48" s="40">
        <f>0</f>
        <v>0</v>
      </c>
      <c r="AC48" s="40"/>
      <c r="AE48" s="46">
        <v>24</v>
      </c>
      <c r="AF48" s="46"/>
      <c r="AG48" s="48">
        <f t="shared" si="26"/>
        <v>1085.3320508769152</v>
      </c>
      <c r="AH48" s="48"/>
      <c r="AI48" s="48">
        <f t="shared" si="17"/>
        <v>1085.3320508769443</v>
      </c>
      <c r="AJ48" s="48"/>
      <c r="AK48" s="48">
        <f t="shared" si="18"/>
        <v>26.681079584057496</v>
      </c>
      <c r="AL48" s="48"/>
      <c r="AM48" s="48">
        <f t="shared" si="19"/>
        <v>1112.0131304610018</v>
      </c>
      <c r="AN48" s="48"/>
      <c r="AO48" s="48">
        <f t="shared" si="32"/>
        <v>-2.9103830456733704E-11</v>
      </c>
      <c r="AP48" s="48"/>
      <c r="AQ48" s="48">
        <f>0</f>
        <v>0</v>
      </c>
      <c r="AR48" s="48"/>
      <c r="AT48" s="55">
        <v>24</v>
      </c>
      <c r="AU48" s="55"/>
      <c r="AV48" s="57">
        <f t="shared" si="27"/>
        <v>809.37385480285627</v>
      </c>
      <c r="AW48" s="57"/>
      <c r="AX48" s="57">
        <f t="shared" si="20"/>
        <v>809.37385480277533</v>
      </c>
      <c r="AY48" s="57"/>
      <c r="AZ48" s="57">
        <f t="shared" si="21"/>
        <v>19.89710726390355</v>
      </c>
      <c r="BA48" s="57"/>
      <c r="BB48" s="57">
        <f t="shared" si="22"/>
        <v>829.27096206667886</v>
      </c>
      <c r="BC48" s="57"/>
      <c r="BD48" s="57">
        <f t="shared" si="33"/>
        <v>8.0945028457790613E-11</v>
      </c>
      <c r="BE48" s="57"/>
      <c r="BF48" s="57">
        <f>0</f>
        <v>0</v>
      </c>
      <c r="BG48" s="57"/>
    </row>
    <row r="49" spans="1:59" ht="15.75" x14ac:dyDescent="0.3">
      <c r="A49" s="34" t="s">
        <v>38</v>
      </c>
      <c r="B49" s="34"/>
      <c r="C49" s="34"/>
      <c r="D49" s="34"/>
      <c r="E49" s="34"/>
      <c r="F49" s="34"/>
      <c r="G49" s="34"/>
      <c r="H49" s="34"/>
      <c r="I49" s="33">
        <f>I25+I26+I27+I28+I29+I30+I31+I32+I33+I34+I35+I36+I37+I38+I39+I40+I41+I42+I43+I44+I45+I46+I47+I48</f>
        <v>19478.645833333336</v>
      </c>
      <c r="J49" s="27"/>
      <c r="K49" s="5"/>
      <c r="L49" s="27"/>
      <c r="M49" s="27"/>
      <c r="N49" s="27"/>
      <c r="P49" s="42" t="s">
        <v>38</v>
      </c>
      <c r="Q49" s="42"/>
      <c r="R49" s="42"/>
      <c r="S49" s="42"/>
      <c r="T49" s="42"/>
      <c r="U49" s="42"/>
      <c r="V49" s="42"/>
      <c r="W49" s="42"/>
      <c r="X49" s="41">
        <f>X25+X26+X27+X28+X29+X30+X31+X32+X33+X34+X35+X36+X37+X38+X39+X40+X41+X42+X43+X44+X45+X46+X47+X48</f>
        <v>23324.708937673611</v>
      </c>
      <c r="Y49" s="37"/>
      <c r="Z49" s="6"/>
      <c r="AA49" s="37"/>
      <c r="AB49" s="37"/>
      <c r="AC49" s="37"/>
      <c r="AE49" s="51" t="s">
        <v>38</v>
      </c>
      <c r="AF49" s="51"/>
      <c r="AG49" s="51"/>
      <c r="AH49" s="51"/>
      <c r="AI49" s="51"/>
      <c r="AJ49" s="51"/>
      <c r="AK49" s="51"/>
      <c r="AL49" s="51"/>
      <c r="AM49" s="49">
        <f>AM25+AM26+AM27+AM28+AM29+AM30+AM31+AM32+AM33+AM34+AM35+AM36+AM37+AM38+AM39+AM40+AM41+AM42+AM43+AM44+AM45+AM46+AM47+AM48</f>
        <v>20471.374934524269</v>
      </c>
      <c r="AN49" s="45"/>
      <c r="AO49" s="7"/>
      <c r="AP49" s="45"/>
      <c r="AQ49" s="45"/>
      <c r="AR49" s="45"/>
      <c r="AT49" s="59" t="s">
        <v>38</v>
      </c>
      <c r="AU49" s="59"/>
      <c r="AV49" s="59"/>
      <c r="AW49" s="59"/>
      <c r="AX49" s="59"/>
      <c r="AY49" s="59"/>
      <c r="AZ49" s="59"/>
      <c r="BA49" s="59"/>
      <c r="BB49" s="58">
        <f>BB25+BB26+BB27+BB28+BB29+BB30+BB31+BB32+BB33+BB34+BB35+BB36+BB37+BB38+BB39+BB40+BB41+BB42+BB43+BB44+BB45+BB46+BB47+BB48</f>
        <v>19902.503089600297</v>
      </c>
      <c r="BC49" s="54"/>
      <c r="BD49" s="8"/>
      <c r="BE49" s="54"/>
      <c r="BF49" s="54"/>
      <c r="BG49" s="54"/>
    </row>
    <row r="50" spans="1:59" x14ac:dyDescent="0.25">
      <c r="A50" s="3"/>
      <c r="B50" s="3"/>
      <c r="C50" s="3"/>
      <c r="D50" s="3"/>
      <c r="E50" s="3"/>
      <c r="F50" s="3"/>
      <c r="G50" s="3"/>
      <c r="H50" s="3"/>
      <c r="I50" s="3"/>
      <c r="J50" s="3"/>
      <c r="K50" s="3"/>
      <c r="L50" s="3"/>
      <c r="M50" s="3"/>
      <c r="N50" s="3"/>
      <c r="P50" s="3"/>
      <c r="Q50" s="3"/>
      <c r="R50" s="3"/>
      <c r="S50" s="3"/>
      <c r="T50" s="3"/>
      <c r="U50" s="3"/>
      <c r="V50" s="3"/>
      <c r="W50" s="3"/>
      <c r="X50" s="3"/>
      <c r="Y50" s="3"/>
      <c r="Z50" s="3"/>
      <c r="AA50" s="3"/>
      <c r="AB50" s="3"/>
      <c r="AC50" s="3"/>
      <c r="AE50" s="3"/>
      <c r="AF50" s="3"/>
      <c r="AG50" s="3"/>
      <c r="AH50" s="3"/>
      <c r="AI50" s="3"/>
      <c r="AJ50" s="3"/>
      <c r="AK50" s="3"/>
      <c r="AL50" s="3"/>
      <c r="AM50" s="3"/>
      <c r="AN50" s="3"/>
      <c r="AO50" s="3"/>
      <c r="AP50" s="3"/>
      <c r="AQ50" s="3"/>
      <c r="AR50" s="3"/>
      <c r="AT50" s="3"/>
      <c r="AU50" s="3"/>
      <c r="AV50" s="3"/>
      <c r="AW50" s="3"/>
      <c r="AX50" s="3"/>
      <c r="AY50" s="3"/>
      <c r="AZ50" s="3"/>
      <c r="BA50" s="3"/>
      <c r="BB50" s="3"/>
      <c r="BC50" s="3"/>
      <c r="BD50" s="3"/>
      <c r="BE50" s="3"/>
      <c r="BF50" s="3"/>
      <c r="BG50" s="3"/>
    </row>
    <row r="51" spans="1:59" ht="15.75" x14ac:dyDescent="0.3">
      <c r="A51" s="34" t="s">
        <v>39</v>
      </c>
      <c r="B51" s="34"/>
      <c r="C51" s="34"/>
      <c r="D51" s="34"/>
      <c r="E51" s="34"/>
      <c r="F51" s="34"/>
      <c r="G51" s="34"/>
      <c r="H51" s="34"/>
      <c r="I51" s="34"/>
      <c r="J51" s="34"/>
      <c r="K51" s="34"/>
      <c r="L51" s="34"/>
      <c r="M51" s="34"/>
      <c r="N51" s="34"/>
      <c r="P51" s="42" t="s">
        <v>39</v>
      </c>
      <c r="Q51" s="42"/>
      <c r="R51" s="42"/>
      <c r="S51" s="42"/>
      <c r="T51" s="42"/>
      <c r="U51" s="42"/>
      <c r="V51" s="42"/>
      <c r="W51" s="42"/>
      <c r="X51" s="42"/>
      <c r="Y51" s="42"/>
      <c r="Z51" s="42"/>
      <c r="AA51" s="42"/>
      <c r="AB51" s="42"/>
      <c r="AC51" s="42"/>
      <c r="AE51" s="51" t="s">
        <v>39</v>
      </c>
      <c r="AF51" s="51"/>
      <c r="AG51" s="51"/>
      <c r="AH51" s="51"/>
      <c r="AI51" s="51"/>
      <c r="AJ51" s="51"/>
      <c r="AK51" s="51"/>
      <c r="AL51" s="51"/>
      <c r="AM51" s="51"/>
      <c r="AN51" s="51"/>
      <c r="AO51" s="51"/>
      <c r="AP51" s="51"/>
      <c r="AQ51" s="51"/>
      <c r="AR51" s="51"/>
      <c r="AT51" s="59" t="s">
        <v>39</v>
      </c>
      <c r="AU51" s="59"/>
      <c r="AV51" s="59"/>
      <c r="AW51" s="59"/>
      <c r="AX51" s="59"/>
      <c r="AY51" s="59"/>
      <c r="AZ51" s="59"/>
      <c r="BA51" s="59"/>
      <c r="BB51" s="59"/>
      <c r="BC51" s="59"/>
      <c r="BD51" s="59"/>
      <c r="BE51" s="59"/>
      <c r="BF51" s="59"/>
      <c r="BG51" s="59"/>
    </row>
    <row r="52" spans="1:59" x14ac:dyDescent="0.25">
      <c r="A52" s="28" t="s">
        <v>29</v>
      </c>
      <c r="B52" s="28"/>
      <c r="C52" s="28" t="s">
        <v>30</v>
      </c>
      <c r="D52" s="28"/>
      <c r="E52" s="28" t="s">
        <v>31</v>
      </c>
      <c r="F52" s="28"/>
      <c r="G52" s="28" t="s">
        <v>32</v>
      </c>
      <c r="H52" s="28"/>
      <c r="I52" s="28" t="s">
        <v>33</v>
      </c>
      <c r="J52" s="28"/>
      <c r="K52" s="28" t="s">
        <v>40</v>
      </c>
      <c r="L52" s="28"/>
      <c r="M52" s="28" t="s">
        <v>58</v>
      </c>
      <c r="N52" s="28"/>
      <c r="P52" s="38" t="s">
        <v>29</v>
      </c>
      <c r="Q52" s="38"/>
      <c r="R52" s="38" t="s">
        <v>30</v>
      </c>
      <c r="S52" s="38"/>
      <c r="T52" s="38" t="s">
        <v>31</v>
      </c>
      <c r="U52" s="38"/>
      <c r="V52" s="38" t="s">
        <v>32</v>
      </c>
      <c r="W52" s="38"/>
      <c r="X52" s="38" t="s">
        <v>33</v>
      </c>
      <c r="Y52" s="38"/>
      <c r="Z52" s="38" t="s">
        <v>40</v>
      </c>
      <c r="AA52" s="38"/>
      <c r="AB52" s="38" t="s">
        <v>58</v>
      </c>
      <c r="AC52" s="38"/>
      <c r="AE52" s="46" t="s">
        <v>29</v>
      </c>
      <c r="AF52" s="46"/>
      <c r="AG52" s="46" t="s">
        <v>30</v>
      </c>
      <c r="AH52" s="46"/>
      <c r="AI52" s="46" t="s">
        <v>31</v>
      </c>
      <c r="AJ52" s="46"/>
      <c r="AK52" s="46" t="s">
        <v>32</v>
      </c>
      <c r="AL52" s="46"/>
      <c r="AM52" s="46" t="s">
        <v>33</v>
      </c>
      <c r="AN52" s="46"/>
      <c r="AO52" s="46" t="s">
        <v>40</v>
      </c>
      <c r="AP52" s="46"/>
      <c r="AQ52" s="46" t="s">
        <v>58</v>
      </c>
      <c r="AR52" s="46"/>
      <c r="AT52" s="55" t="s">
        <v>29</v>
      </c>
      <c r="AU52" s="55"/>
      <c r="AV52" s="55" t="s">
        <v>30</v>
      </c>
      <c r="AW52" s="55"/>
      <c r="AX52" s="55" t="s">
        <v>31</v>
      </c>
      <c r="AY52" s="55"/>
      <c r="AZ52" s="55" t="s">
        <v>32</v>
      </c>
      <c r="BA52" s="55"/>
      <c r="BB52" s="55" t="s">
        <v>33</v>
      </c>
      <c r="BC52" s="55"/>
      <c r="BD52" s="55" t="s">
        <v>40</v>
      </c>
      <c r="BE52" s="55"/>
      <c r="BF52" s="55" t="s">
        <v>58</v>
      </c>
      <c r="BG52" s="55"/>
    </row>
    <row r="53" spans="1:59" x14ac:dyDescent="0.25">
      <c r="A53" s="27">
        <v>1</v>
      </c>
      <c r="B53" s="27"/>
      <c r="C53" s="33">
        <f>C4-M53</f>
        <v>14900</v>
      </c>
      <c r="D53" s="27"/>
      <c r="E53" s="33">
        <f>C4/36</f>
        <v>413.88888888888891</v>
      </c>
      <c r="F53" s="27"/>
      <c r="G53" s="33">
        <f>C53*Automovil!$E$4</f>
        <v>155.20833333333331</v>
      </c>
      <c r="H53" s="27"/>
      <c r="I53" s="33">
        <f t="shared" ref="I53:I88" si="34">E53+G53</f>
        <v>569.09722222222217</v>
      </c>
      <c r="J53" s="33"/>
      <c r="K53" s="33">
        <f t="shared" ref="K53:K88" si="35">C53-E53</f>
        <v>14486.111111111111</v>
      </c>
      <c r="L53" s="27"/>
      <c r="M53" s="31">
        <f>0</f>
        <v>0</v>
      </c>
      <c r="N53" s="31"/>
      <c r="P53" s="37">
        <v>1</v>
      </c>
      <c r="Q53" s="37"/>
      <c r="R53" s="41">
        <f>C4-AB53</f>
        <v>14900</v>
      </c>
      <c r="S53" s="37"/>
      <c r="T53" s="41">
        <f>0</f>
        <v>0</v>
      </c>
      <c r="U53" s="37"/>
      <c r="V53" s="41">
        <f>R53*$E$4</f>
        <v>366.29166666666663</v>
      </c>
      <c r="W53" s="37"/>
      <c r="X53" s="41">
        <f>T53+V53</f>
        <v>366.29166666666663</v>
      </c>
      <c r="Y53" s="41"/>
      <c r="Z53" s="41">
        <f>R53-T53</f>
        <v>14900</v>
      </c>
      <c r="AA53" s="37"/>
      <c r="AB53" s="39">
        <f>0</f>
        <v>0</v>
      </c>
      <c r="AC53" s="39"/>
      <c r="AE53" s="45">
        <v>1</v>
      </c>
      <c r="AF53" s="45"/>
      <c r="AG53" s="49">
        <f>C4-AQ53</f>
        <v>14900</v>
      </c>
      <c r="AH53" s="45"/>
      <c r="AI53" s="49">
        <f>AM53-AK53</f>
        <v>57.771990740740819</v>
      </c>
      <c r="AJ53" s="45"/>
      <c r="AK53" s="49">
        <f>AG53*$E$4</f>
        <v>366.29166666666663</v>
      </c>
      <c r="AL53" s="45"/>
      <c r="AM53" s="49">
        <f t="shared" ref="AM53:AM88" si="36">($AG$53/36)*((1+$E$4)^AE53)</f>
        <v>424.06365740740745</v>
      </c>
      <c r="AN53" s="49"/>
      <c r="AO53" s="49">
        <f>AG53-AI53</f>
        <v>14842.228009259259</v>
      </c>
      <c r="AP53" s="45"/>
      <c r="AQ53" s="47">
        <f>0</f>
        <v>0</v>
      </c>
      <c r="AR53" s="47"/>
      <c r="AT53" s="54">
        <v>1</v>
      </c>
      <c r="AU53" s="54"/>
      <c r="AV53" s="58">
        <f>C4-BF53</f>
        <v>14900</v>
      </c>
      <c r="AW53" s="54"/>
      <c r="AX53" s="58">
        <f>BB53-AZ53</f>
        <v>262.16323237349195</v>
      </c>
      <c r="AY53" s="54"/>
      <c r="AZ53" s="58">
        <f>AV53*$E$4</f>
        <v>366.29166666666663</v>
      </c>
      <c r="BA53" s="54"/>
      <c r="BB53" s="58">
        <f t="shared" ref="BB53:BB88" si="37">$AV$53*($E$4/(1-((1+$E$4)^(-36))))</f>
        <v>628.45489904015858</v>
      </c>
      <c r="BC53" s="58"/>
      <c r="BD53" s="58">
        <f>AV53-AX53</f>
        <v>14637.836767626508</v>
      </c>
      <c r="BE53" s="54"/>
      <c r="BF53" s="56">
        <f>0</f>
        <v>0</v>
      </c>
      <c r="BG53" s="56"/>
    </row>
    <row r="54" spans="1:59" x14ac:dyDescent="0.25">
      <c r="A54" s="28">
        <v>2</v>
      </c>
      <c r="B54" s="28"/>
      <c r="C54" s="35">
        <f>K53-M54</f>
        <v>14486.111111111111</v>
      </c>
      <c r="D54" s="28"/>
      <c r="E54" s="35">
        <f t="shared" ref="E54:E88" si="38">E53</f>
        <v>413.88888888888891</v>
      </c>
      <c r="F54" s="28"/>
      <c r="G54" s="35">
        <f>C54*Automovil!$E$4</f>
        <v>150.89699074074073</v>
      </c>
      <c r="H54" s="28"/>
      <c r="I54" s="35">
        <f t="shared" si="34"/>
        <v>564.78587962962968</v>
      </c>
      <c r="J54" s="35"/>
      <c r="K54" s="35">
        <f t="shared" si="35"/>
        <v>14072.222222222223</v>
      </c>
      <c r="L54" s="28"/>
      <c r="M54" s="32">
        <f>0</f>
        <v>0</v>
      </c>
      <c r="N54" s="32"/>
      <c r="P54" s="38">
        <v>2</v>
      </c>
      <c r="Q54" s="38"/>
      <c r="R54" s="43">
        <f>Z53-AB54</f>
        <v>14900</v>
      </c>
      <c r="S54" s="38"/>
      <c r="T54" s="43">
        <f>0</f>
        <v>0</v>
      </c>
      <c r="U54" s="38"/>
      <c r="V54" s="43">
        <f t="shared" ref="V54:V88" si="39">R54*$E$4</f>
        <v>366.29166666666663</v>
      </c>
      <c r="W54" s="38"/>
      <c r="X54" s="43">
        <f>T54+V54</f>
        <v>366.29166666666663</v>
      </c>
      <c r="Y54" s="43"/>
      <c r="Z54" s="43">
        <f>R54-T54</f>
        <v>14900</v>
      </c>
      <c r="AA54" s="38"/>
      <c r="AB54" s="40">
        <f>0</f>
        <v>0</v>
      </c>
      <c r="AC54" s="40"/>
      <c r="AE54" s="46">
        <v>2</v>
      </c>
      <c r="AF54" s="46"/>
      <c r="AG54" s="52">
        <f>AO53-AQ54</f>
        <v>14842.228009259259</v>
      </c>
      <c r="AH54" s="46"/>
      <c r="AI54" s="52">
        <f t="shared" ref="AI54:AI88" si="40">AM54-AK54</f>
        <v>69.617117091049465</v>
      </c>
      <c r="AJ54" s="46"/>
      <c r="AK54" s="52">
        <f t="shared" ref="AK54:AK88" si="41">AG54*$E$4</f>
        <v>364.87143856095679</v>
      </c>
      <c r="AL54" s="46"/>
      <c r="AM54" s="52">
        <f t="shared" si="36"/>
        <v>434.48855565200626</v>
      </c>
      <c r="AN54" s="52"/>
      <c r="AO54" s="52">
        <f>AG54-AI54</f>
        <v>14772.61089216821</v>
      </c>
      <c r="AP54" s="46"/>
      <c r="AQ54" s="48">
        <f>0</f>
        <v>0</v>
      </c>
      <c r="AR54" s="48"/>
      <c r="AT54" s="55">
        <v>2</v>
      </c>
      <c r="AU54" s="55"/>
      <c r="AV54" s="60">
        <f>BD53-BF54</f>
        <v>14637.836767626508</v>
      </c>
      <c r="AW54" s="55"/>
      <c r="AX54" s="60">
        <f t="shared" ref="AX54:AX88" si="42">BB54-AZ54</f>
        <v>268.60807850267361</v>
      </c>
      <c r="AY54" s="55"/>
      <c r="AZ54" s="60">
        <f t="shared" ref="AZ54:AZ88" si="43">AV54*$E$4</f>
        <v>359.84682053748497</v>
      </c>
      <c r="BA54" s="55"/>
      <c r="BB54" s="60">
        <f t="shared" si="37"/>
        <v>628.45489904015858</v>
      </c>
      <c r="BC54" s="60"/>
      <c r="BD54" s="60">
        <f>AV54-AX54</f>
        <v>14369.228689123835</v>
      </c>
      <c r="BE54" s="55"/>
      <c r="BF54" s="57">
        <f>0</f>
        <v>0</v>
      </c>
      <c r="BG54" s="57"/>
    </row>
    <row r="55" spans="1:59" x14ac:dyDescent="0.25">
      <c r="A55" s="27">
        <v>3</v>
      </c>
      <c r="B55" s="27"/>
      <c r="C55" s="33">
        <f t="shared" ref="C55:C88" si="44">K54-M55</f>
        <v>14072.222222222223</v>
      </c>
      <c r="D55" s="27"/>
      <c r="E55" s="33">
        <f t="shared" si="38"/>
        <v>413.88888888888891</v>
      </c>
      <c r="F55" s="27"/>
      <c r="G55" s="33">
        <f>C55*Automovil!$E$4</f>
        <v>146.58564814814815</v>
      </c>
      <c r="H55" s="27"/>
      <c r="I55" s="33">
        <f t="shared" si="34"/>
        <v>560.47453703703707</v>
      </c>
      <c r="J55" s="33"/>
      <c r="K55" s="33">
        <f t="shared" si="35"/>
        <v>13658.333333333334</v>
      </c>
      <c r="L55" s="27"/>
      <c r="M55" s="31">
        <f>0</f>
        <v>0</v>
      </c>
      <c r="N55" s="31"/>
      <c r="P55" s="37">
        <v>3</v>
      </c>
      <c r="Q55" s="37"/>
      <c r="R55" s="41">
        <f t="shared" ref="R55:R88" si="45">Z54-AB55</f>
        <v>14900</v>
      </c>
      <c r="S55" s="37"/>
      <c r="T55" s="41">
        <f>0</f>
        <v>0</v>
      </c>
      <c r="U55" s="37"/>
      <c r="V55" s="41">
        <f t="shared" si="39"/>
        <v>366.29166666666663</v>
      </c>
      <c r="W55" s="37"/>
      <c r="X55" s="41">
        <f t="shared" ref="X55:X88" si="46">T55+V55</f>
        <v>366.29166666666663</v>
      </c>
      <c r="Y55" s="41"/>
      <c r="Z55" s="41">
        <f t="shared" ref="Z55:Z88" si="47">R55-T55</f>
        <v>14900</v>
      </c>
      <c r="AA55" s="37"/>
      <c r="AB55" s="39">
        <f>0</f>
        <v>0</v>
      </c>
      <c r="AC55" s="39"/>
      <c r="AE55" s="45">
        <v>3</v>
      </c>
      <c r="AF55" s="45"/>
      <c r="AG55" s="49">
        <f t="shared" ref="AG55:AG88" si="48">AO54-AQ55</f>
        <v>14772.61089216821</v>
      </c>
      <c r="AH55" s="45"/>
      <c r="AI55" s="49">
        <f t="shared" si="40"/>
        <v>82.009714879316334</v>
      </c>
      <c r="AJ55" s="45"/>
      <c r="AK55" s="49">
        <f t="shared" si="41"/>
        <v>363.1600177658018</v>
      </c>
      <c r="AL55" s="45"/>
      <c r="AM55" s="49">
        <f t="shared" si="36"/>
        <v>445.16973264511813</v>
      </c>
      <c r="AN55" s="49"/>
      <c r="AO55" s="49">
        <f t="shared" ref="AO55:AO88" si="49">AG55-AI55</f>
        <v>14690.601177288894</v>
      </c>
      <c r="AP55" s="45"/>
      <c r="AQ55" s="47">
        <f>0</f>
        <v>0</v>
      </c>
      <c r="AR55" s="47"/>
      <c r="AT55" s="54">
        <v>3</v>
      </c>
      <c r="AU55" s="54"/>
      <c r="AV55" s="58">
        <f t="shared" ref="AV55:AV88" si="50">BD54-BF55</f>
        <v>14369.228689123835</v>
      </c>
      <c r="AW55" s="54"/>
      <c r="AX55" s="58">
        <f t="shared" si="42"/>
        <v>275.21136043253102</v>
      </c>
      <c r="AY55" s="54"/>
      <c r="AZ55" s="58">
        <f t="shared" si="43"/>
        <v>353.24353860762756</v>
      </c>
      <c r="BA55" s="54"/>
      <c r="BB55" s="58">
        <f t="shared" si="37"/>
        <v>628.45489904015858</v>
      </c>
      <c r="BC55" s="58"/>
      <c r="BD55" s="58">
        <f t="shared" ref="BD55:BD88" si="51">AV55-AX55</f>
        <v>14094.017328691303</v>
      </c>
      <c r="BE55" s="54"/>
      <c r="BF55" s="56">
        <f>0</f>
        <v>0</v>
      </c>
      <c r="BG55" s="56"/>
    </row>
    <row r="56" spans="1:59" x14ac:dyDescent="0.25">
      <c r="A56" s="28">
        <v>4</v>
      </c>
      <c r="B56" s="28"/>
      <c r="C56" s="35">
        <f t="shared" si="44"/>
        <v>13658.333333333334</v>
      </c>
      <c r="D56" s="28"/>
      <c r="E56" s="35">
        <f t="shared" si="38"/>
        <v>413.88888888888891</v>
      </c>
      <c r="F56" s="28"/>
      <c r="G56" s="35">
        <f>C56*Automovil!$E$4</f>
        <v>142.27430555555554</v>
      </c>
      <c r="H56" s="28"/>
      <c r="I56" s="35">
        <f t="shared" si="34"/>
        <v>556.16319444444446</v>
      </c>
      <c r="J56" s="35"/>
      <c r="K56" s="35">
        <f t="shared" si="35"/>
        <v>13244.444444444445</v>
      </c>
      <c r="L56" s="28"/>
      <c r="M56" s="32">
        <f>0</f>
        <v>0</v>
      </c>
      <c r="N56" s="32"/>
      <c r="P56" s="38">
        <v>4</v>
      </c>
      <c r="Q56" s="38"/>
      <c r="R56" s="43">
        <f t="shared" si="45"/>
        <v>14900</v>
      </c>
      <c r="S56" s="38"/>
      <c r="T56" s="43">
        <f>0</f>
        <v>0</v>
      </c>
      <c r="U56" s="38"/>
      <c r="V56" s="43">
        <f t="shared" si="39"/>
        <v>366.29166666666663</v>
      </c>
      <c r="W56" s="38"/>
      <c r="X56" s="43">
        <f t="shared" si="46"/>
        <v>366.29166666666663</v>
      </c>
      <c r="Y56" s="43"/>
      <c r="Z56" s="43">
        <f t="shared" si="47"/>
        <v>14900</v>
      </c>
      <c r="AA56" s="38"/>
      <c r="AB56" s="40">
        <f>0</f>
        <v>0</v>
      </c>
      <c r="AC56" s="40"/>
      <c r="AE56" s="46">
        <v>4</v>
      </c>
      <c r="AF56" s="46"/>
      <c r="AG56" s="52">
        <f t="shared" si="48"/>
        <v>14690.601177288894</v>
      </c>
      <c r="AH56" s="46"/>
      <c r="AI56" s="52">
        <f t="shared" si="40"/>
        <v>94.969542964292032</v>
      </c>
      <c r="AJ56" s="46"/>
      <c r="AK56" s="52">
        <f t="shared" si="41"/>
        <v>361.14394560835194</v>
      </c>
      <c r="AL56" s="46"/>
      <c r="AM56" s="52">
        <f t="shared" si="36"/>
        <v>456.11348857264397</v>
      </c>
      <c r="AN56" s="52"/>
      <c r="AO56" s="52">
        <f t="shared" si="49"/>
        <v>14595.631634324602</v>
      </c>
      <c r="AP56" s="46"/>
      <c r="AQ56" s="48">
        <f>0</f>
        <v>0</v>
      </c>
      <c r="AR56" s="48"/>
      <c r="AT56" s="55">
        <v>4</v>
      </c>
      <c r="AU56" s="55"/>
      <c r="AV56" s="60">
        <f t="shared" si="50"/>
        <v>14094.017328691303</v>
      </c>
      <c r="AW56" s="55"/>
      <c r="AX56" s="60">
        <f t="shared" si="42"/>
        <v>281.97697304316404</v>
      </c>
      <c r="AY56" s="55"/>
      <c r="AZ56" s="60">
        <f t="shared" si="43"/>
        <v>346.47792599699454</v>
      </c>
      <c r="BA56" s="55"/>
      <c r="BB56" s="60">
        <f t="shared" si="37"/>
        <v>628.45489904015858</v>
      </c>
      <c r="BC56" s="60"/>
      <c r="BD56" s="60">
        <f t="shared" si="51"/>
        <v>13812.04035564814</v>
      </c>
      <c r="BE56" s="55"/>
      <c r="BF56" s="57">
        <f>0</f>
        <v>0</v>
      </c>
      <c r="BG56" s="57"/>
    </row>
    <row r="57" spans="1:59" x14ac:dyDescent="0.25">
      <c r="A57" s="27">
        <v>5</v>
      </c>
      <c r="B57" s="27"/>
      <c r="C57" s="33">
        <f t="shared" si="44"/>
        <v>13244.444444444445</v>
      </c>
      <c r="D57" s="27"/>
      <c r="E57" s="33">
        <f t="shared" si="38"/>
        <v>413.88888888888891</v>
      </c>
      <c r="F57" s="27"/>
      <c r="G57" s="33">
        <f>C57*Automovil!$E$4</f>
        <v>137.96296296296296</v>
      </c>
      <c r="H57" s="27"/>
      <c r="I57" s="33">
        <f t="shared" si="34"/>
        <v>551.85185185185185</v>
      </c>
      <c r="J57" s="33"/>
      <c r="K57" s="33">
        <f t="shared" si="35"/>
        <v>12830.555555555557</v>
      </c>
      <c r="L57" s="27"/>
      <c r="M57" s="31">
        <f>0</f>
        <v>0</v>
      </c>
      <c r="N57" s="31"/>
      <c r="P57" s="37">
        <v>5</v>
      </c>
      <c r="Q57" s="37"/>
      <c r="R57" s="41">
        <f t="shared" si="45"/>
        <v>14900</v>
      </c>
      <c r="S57" s="37"/>
      <c r="T57" s="41">
        <f>0</f>
        <v>0</v>
      </c>
      <c r="U57" s="37"/>
      <c r="V57" s="41">
        <f t="shared" si="39"/>
        <v>366.29166666666663</v>
      </c>
      <c r="W57" s="37"/>
      <c r="X57" s="41">
        <f t="shared" si="46"/>
        <v>366.29166666666663</v>
      </c>
      <c r="Y57" s="41"/>
      <c r="Z57" s="41">
        <f t="shared" si="47"/>
        <v>14900</v>
      </c>
      <c r="AA57" s="37"/>
      <c r="AB57" s="39">
        <f>0</f>
        <v>0</v>
      </c>
      <c r="AC57" s="39"/>
      <c r="AE57" s="45">
        <v>5</v>
      </c>
      <c r="AF57" s="45"/>
      <c r="AG57" s="49">
        <f t="shared" si="48"/>
        <v>14595.631634324602</v>
      </c>
      <c r="AH57" s="45"/>
      <c r="AI57" s="49">
        <f t="shared" si="40"/>
        <v>108.51700082290836</v>
      </c>
      <c r="AJ57" s="45"/>
      <c r="AK57" s="49">
        <f t="shared" si="41"/>
        <v>358.80927767714644</v>
      </c>
      <c r="AL57" s="45"/>
      <c r="AM57" s="49">
        <f t="shared" si="36"/>
        <v>467.3262785000548</v>
      </c>
      <c r="AN57" s="49"/>
      <c r="AO57" s="49">
        <f t="shared" si="49"/>
        <v>14487.114633501693</v>
      </c>
      <c r="AP57" s="45"/>
      <c r="AQ57" s="47">
        <f>0</f>
        <v>0</v>
      </c>
      <c r="AR57" s="47"/>
      <c r="AT57" s="54">
        <v>5</v>
      </c>
      <c r="AU57" s="54"/>
      <c r="AV57" s="58">
        <f t="shared" si="50"/>
        <v>13812.04035564814</v>
      </c>
      <c r="AW57" s="54"/>
      <c r="AX57" s="58">
        <f t="shared" si="42"/>
        <v>288.90890696380848</v>
      </c>
      <c r="AY57" s="54"/>
      <c r="AZ57" s="58">
        <f t="shared" si="43"/>
        <v>339.5459920763501</v>
      </c>
      <c r="BA57" s="54"/>
      <c r="BB57" s="58">
        <f t="shared" si="37"/>
        <v>628.45489904015858</v>
      </c>
      <c r="BC57" s="58"/>
      <c r="BD57" s="58">
        <f t="shared" si="51"/>
        <v>13523.131448684331</v>
      </c>
      <c r="BE57" s="54"/>
      <c r="BF57" s="56">
        <f>0</f>
        <v>0</v>
      </c>
      <c r="BG57" s="56"/>
    </row>
    <row r="58" spans="1:59" x14ac:dyDescent="0.25">
      <c r="A58" s="28">
        <v>6</v>
      </c>
      <c r="B58" s="28"/>
      <c r="C58" s="35">
        <f t="shared" si="44"/>
        <v>12830.555555555557</v>
      </c>
      <c r="D58" s="28"/>
      <c r="E58" s="35">
        <f t="shared" si="38"/>
        <v>413.88888888888891</v>
      </c>
      <c r="F58" s="28"/>
      <c r="G58" s="35">
        <f>C58*Automovil!$E$4</f>
        <v>133.65162037037038</v>
      </c>
      <c r="H58" s="28"/>
      <c r="I58" s="35">
        <f t="shared" si="34"/>
        <v>547.54050925925935</v>
      </c>
      <c r="J58" s="35"/>
      <c r="K58" s="35">
        <f t="shared" si="35"/>
        <v>12416.666666666668</v>
      </c>
      <c r="L58" s="28"/>
      <c r="M58" s="32">
        <f>0</f>
        <v>0</v>
      </c>
      <c r="N58" s="32"/>
      <c r="P58" s="38">
        <v>6</v>
      </c>
      <c r="Q58" s="38"/>
      <c r="R58" s="43">
        <f t="shared" si="45"/>
        <v>14900</v>
      </c>
      <c r="S58" s="38"/>
      <c r="T58" s="43">
        <f>0</f>
        <v>0</v>
      </c>
      <c r="U58" s="38"/>
      <c r="V58" s="43">
        <f t="shared" si="39"/>
        <v>366.29166666666663</v>
      </c>
      <c r="W58" s="38"/>
      <c r="X58" s="43">
        <f t="shared" si="46"/>
        <v>366.29166666666663</v>
      </c>
      <c r="Y58" s="43"/>
      <c r="Z58" s="43">
        <f t="shared" si="47"/>
        <v>14900</v>
      </c>
      <c r="AA58" s="38"/>
      <c r="AB58" s="40">
        <f>0</f>
        <v>0</v>
      </c>
      <c r="AC58" s="40"/>
      <c r="AE58" s="46">
        <v>6</v>
      </c>
      <c r="AF58" s="46"/>
      <c r="AG58" s="52">
        <f t="shared" si="48"/>
        <v>14487.114633501693</v>
      </c>
      <c r="AH58" s="46"/>
      <c r="AI58" s="52">
        <f t="shared" si="40"/>
        <v>122.67314810626465</v>
      </c>
      <c r="AJ58" s="46"/>
      <c r="AK58" s="52">
        <f t="shared" si="41"/>
        <v>356.14156807358324</v>
      </c>
      <c r="AL58" s="46"/>
      <c r="AM58" s="52">
        <f t="shared" si="36"/>
        <v>478.81471617984789</v>
      </c>
      <c r="AN58" s="52"/>
      <c r="AO58" s="52">
        <f t="shared" si="49"/>
        <v>14364.441485395428</v>
      </c>
      <c r="AP58" s="46"/>
      <c r="AQ58" s="48">
        <f>0</f>
        <v>0</v>
      </c>
      <c r="AR58" s="48"/>
      <c r="AT58" s="55">
        <v>6</v>
      </c>
      <c r="AU58" s="55"/>
      <c r="AV58" s="60">
        <f t="shared" si="50"/>
        <v>13523.131448684331</v>
      </c>
      <c r="AW58" s="55"/>
      <c r="AX58" s="60">
        <f t="shared" si="42"/>
        <v>296.01125092666877</v>
      </c>
      <c r="AY58" s="55"/>
      <c r="AZ58" s="60">
        <f t="shared" si="43"/>
        <v>332.44364811348981</v>
      </c>
      <c r="BA58" s="55"/>
      <c r="BB58" s="60">
        <f t="shared" si="37"/>
        <v>628.45489904015858</v>
      </c>
      <c r="BC58" s="60"/>
      <c r="BD58" s="60">
        <f t="shared" si="51"/>
        <v>13227.120197757662</v>
      </c>
      <c r="BE58" s="55"/>
      <c r="BF58" s="57">
        <f>0</f>
        <v>0</v>
      </c>
      <c r="BG58" s="57"/>
    </row>
    <row r="59" spans="1:59" x14ac:dyDescent="0.25">
      <c r="A59" s="27">
        <v>7</v>
      </c>
      <c r="B59" s="27"/>
      <c r="C59" s="33">
        <f t="shared" si="44"/>
        <v>12416.666666666668</v>
      </c>
      <c r="D59" s="27"/>
      <c r="E59" s="33">
        <f t="shared" si="38"/>
        <v>413.88888888888891</v>
      </c>
      <c r="F59" s="27"/>
      <c r="G59" s="33">
        <f>C59*Automovil!$E$4</f>
        <v>129.34027777777777</v>
      </c>
      <c r="H59" s="27"/>
      <c r="I59" s="33">
        <f t="shared" si="34"/>
        <v>543.22916666666674</v>
      </c>
      <c r="J59" s="33"/>
      <c r="K59" s="33">
        <f t="shared" si="35"/>
        <v>12002.777777777779</v>
      </c>
      <c r="L59" s="27"/>
      <c r="M59" s="31">
        <f>0</f>
        <v>0</v>
      </c>
      <c r="N59" s="31"/>
      <c r="P59" s="37">
        <v>7</v>
      </c>
      <c r="Q59" s="37"/>
      <c r="R59" s="41">
        <f t="shared" si="45"/>
        <v>14900</v>
      </c>
      <c r="S59" s="37"/>
      <c r="T59" s="41">
        <f>0</f>
        <v>0</v>
      </c>
      <c r="U59" s="37"/>
      <c r="V59" s="41">
        <f t="shared" si="39"/>
        <v>366.29166666666663</v>
      </c>
      <c r="W59" s="37"/>
      <c r="X59" s="41">
        <f t="shared" si="46"/>
        <v>366.29166666666663</v>
      </c>
      <c r="Y59" s="41"/>
      <c r="Z59" s="41">
        <f t="shared" si="47"/>
        <v>14900</v>
      </c>
      <c r="AA59" s="37"/>
      <c r="AB59" s="39">
        <f>0</f>
        <v>0</v>
      </c>
      <c r="AC59" s="39"/>
      <c r="AE59" s="45">
        <v>7</v>
      </c>
      <c r="AF59" s="45"/>
      <c r="AG59" s="49">
        <f t="shared" si="48"/>
        <v>14364.441485395428</v>
      </c>
      <c r="AH59" s="45"/>
      <c r="AI59" s="49">
        <f t="shared" si="40"/>
        <v>137.45972476996502</v>
      </c>
      <c r="AJ59" s="45"/>
      <c r="AK59" s="49">
        <f t="shared" si="41"/>
        <v>353.12585318263757</v>
      </c>
      <c r="AL59" s="45"/>
      <c r="AM59" s="49">
        <f t="shared" si="36"/>
        <v>490.58557795260259</v>
      </c>
      <c r="AN59" s="49"/>
      <c r="AO59" s="49">
        <f t="shared" si="49"/>
        <v>14226.981760625462</v>
      </c>
      <c r="AP59" s="45"/>
      <c r="AQ59" s="47">
        <f>0</f>
        <v>0</v>
      </c>
      <c r="AR59" s="47"/>
      <c r="AT59" s="54">
        <v>7</v>
      </c>
      <c r="AU59" s="54"/>
      <c r="AV59" s="58">
        <f t="shared" si="50"/>
        <v>13227.120197757662</v>
      </c>
      <c r="AW59" s="54"/>
      <c r="AX59" s="58">
        <f t="shared" si="42"/>
        <v>303.2881941786161</v>
      </c>
      <c r="AY59" s="54"/>
      <c r="AZ59" s="58">
        <f t="shared" si="43"/>
        <v>325.16670486154248</v>
      </c>
      <c r="BA59" s="54"/>
      <c r="BB59" s="58">
        <f t="shared" si="37"/>
        <v>628.45489904015858</v>
      </c>
      <c r="BC59" s="58"/>
      <c r="BD59" s="58">
        <f t="shared" si="51"/>
        <v>12923.832003579046</v>
      </c>
      <c r="BE59" s="54"/>
      <c r="BF59" s="56">
        <f>0</f>
        <v>0</v>
      </c>
      <c r="BG59" s="56"/>
    </row>
    <row r="60" spans="1:59" x14ac:dyDescent="0.25">
      <c r="A60" s="28">
        <v>8</v>
      </c>
      <c r="B60" s="28"/>
      <c r="C60" s="35">
        <f t="shared" si="44"/>
        <v>12002.777777777779</v>
      </c>
      <c r="D60" s="28"/>
      <c r="E60" s="35">
        <f t="shared" si="38"/>
        <v>413.88888888888891</v>
      </c>
      <c r="F60" s="28"/>
      <c r="G60" s="35">
        <f>C60*Automovil!$E$4</f>
        <v>125.02893518518519</v>
      </c>
      <c r="H60" s="28"/>
      <c r="I60" s="35">
        <f t="shared" si="34"/>
        <v>538.91782407407413</v>
      </c>
      <c r="J60" s="35"/>
      <c r="K60" s="35">
        <f t="shared" si="35"/>
        <v>11588.888888888891</v>
      </c>
      <c r="L60" s="28"/>
      <c r="M60" s="32">
        <f>0</f>
        <v>0</v>
      </c>
      <c r="N60" s="32"/>
      <c r="P60" s="38">
        <v>8</v>
      </c>
      <c r="Q60" s="38"/>
      <c r="R60" s="43">
        <f t="shared" si="45"/>
        <v>14900</v>
      </c>
      <c r="S60" s="38"/>
      <c r="T60" s="43">
        <f>0</f>
        <v>0</v>
      </c>
      <c r="U60" s="38"/>
      <c r="V60" s="43">
        <f t="shared" si="39"/>
        <v>366.29166666666663</v>
      </c>
      <c r="W60" s="38"/>
      <c r="X60" s="43">
        <f t="shared" si="46"/>
        <v>366.29166666666663</v>
      </c>
      <c r="Y60" s="43"/>
      <c r="Z60" s="43">
        <f t="shared" si="47"/>
        <v>14900</v>
      </c>
      <c r="AA60" s="38"/>
      <c r="AB60" s="40">
        <f>0</f>
        <v>0</v>
      </c>
      <c r="AC60" s="40"/>
      <c r="AE60" s="46">
        <v>8</v>
      </c>
      <c r="AF60" s="46"/>
      <c r="AG60" s="52">
        <f t="shared" si="48"/>
        <v>14226.981760625462</v>
      </c>
      <c r="AH60" s="46"/>
      <c r="AI60" s="52">
        <f t="shared" si="40"/>
        <v>152.89917179522814</v>
      </c>
      <c r="AJ60" s="46"/>
      <c r="AK60" s="52">
        <f t="shared" si="41"/>
        <v>349.74663494870924</v>
      </c>
      <c r="AL60" s="46"/>
      <c r="AM60" s="52">
        <f t="shared" si="36"/>
        <v>502.64580674393738</v>
      </c>
      <c r="AN60" s="52"/>
      <c r="AO60" s="52">
        <f t="shared" si="49"/>
        <v>14074.082588830233</v>
      </c>
      <c r="AP60" s="46"/>
      <c r="AQ60" s="48">
        <f>0</f>
        <v>0</v>
      </c>
      <c r="AR60" s="48"/>
      <c r="AT60" s="55">
        <v>8</v>
      </c>
      <c r="AU60" s="55"/>
      <c r="AV60" s="60">
        <f t="shared" si="50"/>
        <v>12923.832003579046</v>
      </c>
      <c r="AW60" s="55"/>
      <c r="AX60" s="60">
        <f t="shared" si="42"/>
        <v>310.74402895217372</v>
      </c>
      <c r="AY60" s="55"/>
      <c r="AZ60" s="60">
        <f t="shared" si="43"/>
        <v>317.71087008798486</v>
      </c>
      <c r="BA60" s="55"/>
      <c r="BB60" s="60">
        <f t="shared" si="37"/>
        <v>628.45489904015858</v>
      </c>
      <c r="BC60" s="60"/>
      <c r="BD60" s="60">
        <f t="shared" si="51"/>
        <v>12613.087974626873</v>
      </c>
      <c r="BE60" s="55"/>
      <c r="BF60" s="57">
        <f>0</f>
        <v>0</v>
      </c>
      <c r="BG60" s="57"/>
    </row>
    <row r="61" spans="1:59" x14ac:dyDescent="0.25">
      <c r="A61" s="27">
        <v>9</v>
      </c>
      <c r="B61" s="27"/>
      <c r="C61" s="33">
        <f t="shared" si="44"/>
        <v>11588.888888888891</v>
      </c>
      <c r="D61" s="27"/>
      <c r="E61" s="33">
        <f t="shared" si="38"/>
        <v>413.88888888888891</v>
      </c>
      <c r="F61" s="27"/>
      <c r="G61" s="33">
        <f>C61*Automovil!$E$4</f>
        <v>120.71759259259261</v>
      </c>
      <c r="H61" s="27"/>
      <c r="I61" s="33">
        <f t="shared" si="34"/>
        <v>534.60648148148152</v>
      </c>
      <c r="J61" s="33"/>
      <c r="K61" s="33">
        <f t="shared" si="35"/>
        <v>11175.000000000002</v>
      </c>
      <c r="L61" s="27"/>
      <c r="M61" s="31">
        <f>0</f>
        <v>0</v>
      </c>
      <c r="N61" s="31"/>
      <c r="P61" s="37">
        <v>9</v>
      </c>
      <c r="Q61" s="37"/>
      <c r="R61" s="41">
        <f t="shared" si="45"/>
        <v>14900</v>
      </c>
      <c r="S61" s="37"/>
      <c r="T61" s="41">
        <f>0</f>
        <v>0</v>
      </c>
      <c r="U61" s="37"/>
      <c r="V61" s="41">
        <f t="shared" si="39"/>
        <v>366.29166666666663</v>
      </c>
      <c r="W61" s="37"/>
      <c r="X61" s="41">
        <f t="shared" si="46"/>
        <v>366.29166666666663</v>
      </c>
      <c r="Y61" s="41"/>
      <c r="Z61" s="41">
        <f t="shared" si="47"/>
        <v>14900</v>
      </c>
      <c r="AA61" s="37"/>
      <c r="AB61" s="39">
        <f>0</f>
        <v>0</v>
      </c>
      <c r="AC61" s="39"/>
      <c r="AE61" s="45">
        <v>9</v>
      </c>
      <c r="AF61" s="45"/>
      <c r="AG61" s="49">
        <f t="shared" si="48"/>
        <v>14074.082588830233</v>
      </c>
      <c r="AH61" s="45"/>
      <c r="AI61" s="49">
        <f t="shared" si="40"/>
        <v>169.01465251764938</v>
      </c>
      <c r="AJ61" s="45"/>
      <c r="AK61" s="49">
        <f t="shared" si="41"/>
        <v>345.98786364207655</v>
      </c>
      <c r="AL61" s="45"/>
      <c r="AM61" s="49">
        <f t="shared" si="36"/>
        <v>515.00251615972593</v>
      </c>
      <c r="AN61" s="49"/>
      <c r="AO61" s="49">
        <f t="shared" si="49"/>
        <v>13905.067936312584</v>
      </c>
      <c r="AP61" s="45"/>
      <c r="AQ61" s="47">
        <f>0</f>
        <v>0</v>
      </c>
      <c r="AR61" s="47"/>
      <c r="AT61" s="54">
        <v>9</v>
      </c>
      <c r="AU61" s="54"/>
      <c r="AV61" s="58">
        <f t="shared" si="50"/>
        <v>12613.087974626873</v>
      </c>
      <c r="AW61" s="54"/>
      <c r="AX61" s="58">
        <f t="shared" si="42"/>
        <v>318.38315299724798</v>
      </c>
      <c r="AY61" s="54"/>
      <c r="AZ61" s="58">
        <f t="shared" si="43"/>
        <v>310.0717460429106</v>
      </c>
      <c r="BA61" s="54"/>
      <c r="BB61" s="58">
        <f t="shared" si="37"/>
        <v>628.45489904015858</v>
      </c>
      <c r="BC61" s="58"/>
      <c r="BD61" s="58">
        <f t="shared" si="51"/>
        <v>12294.704821629624</v>
      </c>
      <c r="BE61" s="54"/>
      <c r="BF61" s="56">
        <f>0</f>
        <v>0</v>
      </c>
      <c r="BG61" s="56"/>
    </row>
    <row r="62" spans="1:59" x14ac:dyDescent="0.25">
      <c r="A62" s="28">
        <v>10</v>
      </c>
      <c r="B62" s="28"/>
      <c r="C62" s="35">
        <f t="shared" si="44"/>
        <v>11175.000000000002</v>
      </c>
      <c r="D62" s="28"/>
      <c r="E62" s="35">
        <f t="shared" si="38"/>
        <v>413.88888888888891</v>
      </c>
      <c r="F62" s="28"/>
      <c r="G62" s="35">
        <f>C62*Automovil!$E$4</f>
        <v>116.40625000000001</v>
      </c>
      <c r="H62" s="28"/>
      <c r="I62" s="35">
        <f t="shared" si="34"/>
        <v>530.29513888888891</v>
      </c>
      <c r="J62" s="35"/>
      <c r="K62" s="35">
        <f t="shared" si="35"/>
        <v>10761.111111111113</v>
      </c>
      <c r="L62" s="28"/>
      <c r="M62" s="32">
        <f>0</f>
        <v>0</v>
      </c>
      <c r="N62" s="32"/>
      <c r="P62" s="38">
        <v>10</v>
      </c>
      <c r="Q62" s="38"/>
      <c r="R62" s="43">
        <f t="shared" si="45"/>
        <v>14900</v>
      </c>
      <c r="S62" s="38"/>
      <c r="T62" s="43">
        <f>0</f>
        <v>0</v>
      </c>
      <c r="U62" s="38"/>
      <c r="V62" s="43">
        <f t="shared" si="39"/>
        <v>366.29166666666663</v>
      </c>
      <c r="W62" s="38"/>
      <c r="X62" s="43">
        <f t="shared" si="46"/>
        <v>366.29166666666663</v>
      </c>
      <c r="Y62" s="43"/>
      <c r="Z62" s="43">
        <f t="shared" si="47"/>
        <v>14900</v>
      </c>
      <c r="AA62" s="38"/>
      <c r="AB62" s="40">
        <f>0</f>
        <v>0</v>
      </c>
      <c r="AC62" s="40"/>
      <c r="AE62" s="46">
        <v>10</v>
      </c>
      <c r="AF62" s="46"/>
      <c r="AG62" s="52">
        <f t="shared" si="48"/>
        <v>13905.067936312584</v>
      </c>
      <c r="AH62" s="46"/>
      <c r="AI62" s="52">
        <f t="shared" si="40"/>
        <v>185.83007458096819</v>
      </c>
      <c r="AJ62" s="46"/>
      <c r="AK62" s="52">
        <f t="shared" si="41"/>
        <v>341.83292010101769</v>
      </c>
      <c r="AL62" s="46"/>
      <c r="AM62" s="52">
        <f t="shared" si="36"/>
        <v>527.66299468198588</v>
      </c>
      <c r="AN62" s="52"/>
      <c r="AO62" s="52">
        <f t="shared" si="49"/>
        <v>13719.237861731615</v>
      </c>
      <c r="AP62" s="46"/>
      <c r="AQ62" s="48">
        <f>0</f>
        <v>0</v>
      </c>
      <c r="AR62" s="48"/>
      <c r="AT62" s="55">
        <v>10</v>
      </c>
      <c r="AU62" s="55"/>
      <c r="AV62" s="60">
        <f t="shared" si="50"/>
        <v>12294.704821629624</v>
      </c>
      <c r="AW62" s="55"/>
      <c r="AX62" s="60">
        <f t="shared" si="42"/>
        <v>326.21007217509703</v>
      </c>
      <c r="AY62" s="55"/>
      <c r="AZ62" s="60">
        <f t="shared" si="43"/>
        <v>302.24482686506155</v>
      </c>
      <c r="BA62" s="55"/>
      <c r="BB62" s="60">
        <f t="shared" si="37"/>
        <v>628.45489904015858</v>
      </c>
      <c r="BC62" s="60"/>
      <c r="BD62" s="60">
        <f t="shared" si="51"/>
        <v>11968.494749454527</v>
      </c>
      <c r="BE62" s="55"/>
      <c r="BF62" s="57">
        <f>0</f>
        <v>0</v>
      </c>
      <c r="BG62" s="57"/>
    </row>
    <row r="63" spans="1:59" x14ac:dyDescent="0.25">
      <c r="A63" s="27">
        <v>11</v>
      </c>
      <c r="B63" s="27"/>
      <c r="C63" s="33">
        <f t="shared" si="44"/>
        <v>10761.111111111113</v>
      </c>
      <c r="D63" s="27"/>
      <c r="E63" s="33">
        <f t="shared" si="38"/>
        <v>413.88888888888891</v>
      </c>
      <c r="F63" s="27"/>
      <c r="G63" s="33">
        <f>C63*Automovil!$E$4</f>
        <v>112.09490740740742</v>
      </c>
      <c r="H63" s="27"/>
      <c r="I63" s="33">
        <f t="shared" si="34"/>
        <v>525.9837962962963</v>
      </c>
      <c r="J63" s="33"/>
      <c r="K63" s="33">
        <f t="shared" si="35"/>
        <v>10347.222222222224</v>
      </c>
      <c r="L63" s="27"/>
      <c r="M63" s="31">
        <f>0</f>
        <v>0</v>
      </c>
      <c r="N63" s="31"/>
      <c r="P63" s="37">
        <v>11</v>
      </c>
      <c r="Q63" s="37"/>
      <c r="R63" s="41">
        <f t="shared" si="45"/>
        <v>14900</v>
      </c>
      <c r="S63" s="37"/>
      <c r="T63" s="41">
        <f>0</f>
        <v>0</v>
      </c>
      <c r="U63" s="37"/>
      <c r="V63" s="41">
        <f t="shared" si="39"/>
        <v>366.29166666666663</v>
      </c>
      <c r="W63" s="37"/>
      <c r="X63" s="41">
        <f t="shared" si="46"/>
        <v>366.29166666666663</v>
      </c>
      <c r="Y63" s="41"/>
      <c r="Z63" s="41">
        <f t="shared" si="47"/>
        <v>14900</v>
      </c>
      <c r="AA63" s="37"/>
      <c r="AB63" s="39">
        <f>0</f>
        <v>0</v>
      </c>
      <c r="AC63" s="39"/>
      <c r="AE63" s="45">
        <v>11</v>
      </c>
      <c r="AF63" s="45"/>
      <c r="AG63" s="49">
        <f t="shared" si="48"/>
        <v>13719.237861731615</v>
      </c>
      <c r="AH63" s="45"/>
      <c r="AI63" s="49">
        <f t="shared" si="40"/>
        <v>203.37011253368252</v>
      </c>
      <c r="AJ63" s="45"/>
      <c r="AK63" s="49">
        <f t="shared" si="41"/>
        <v>337.26459743423555</v>
      </c>
      <c r="AL63" s="45"/>
      <c r="AM63" s="49">
        <f t="shared" si="36"/>
        <v>540.63470996791807</v>
      </c>
      <c r="AN63" s="49"/>
      <c r="AO63" s="49">
        <f t="shared" si="49"/>
        <v>13515.867749197932</v>
      </c>
      <c r="AP63" s="45"/>
      <c r="AQ63" s="47">
        <f>0</f>
        <v>0</v>
      </c>
      <c r="AR63" s="47"/>
      <c r="AT63" s="54">
        <v>11</v>
      </c>
      <c r="AU63" s="54"/>
      <c r="AV63" s="58">
        <f t="shared" si="50"/>
        <v>11968.494749454527</v>
      </c>
      <c r="AW63" s="54"/>
      <c r="AX63" s="58">
        <f t="shared" si="42"/>
        <v>334.22940311606817</v>
      </c>
      <c r="AY63" s="54"/>
      <c r="AZ63" s="58">
        <f t="shared" si="43"/>
        <v>294.22549592409041</v>
      </c>
      <c r="BA63" s="54"/>
      <c r="BB63" s="58">
        <f t="shared" si="37"/>
        <v>628.45489904015858</v>
      </c>
      <c r="BC63" s="58"/>
      <c r="BD63" s="58">
        <f t="shared" si="51"/>
        <v>11634.265346338459</v>
      </c>
      <c r="BE63" s="54"/>
      <c r="BF63" s="56">
        <f>0</f>
        <v>0</v>
      </c>
      <c r="BG63" s="56"/>
    </row>
    <row r="64" spans="1:59" x14ac:dyDescent="0.25">
      <c r="A64" s="28">
        <v>12</v>
      </c>
      <c r="B64" s="28"/>
      <c r="C64" s="35">
        <f t="shared" si="44"/>
        <v>10347.222222222224</v>
      </c>
      <c r="D64" s="28"/>
      <c r="E64" s="35">
        <f t="shared" si="38"/>
        <v>413.88888888888891</v>
      </c>
      <c r="F64" s="28"/>
      <c r="G64" s="35">
        <f>C64*Automovil!$E$4</f>
        <v>107.78356481481484</v>
      </c>
      <c r="H64" s="28"/>
      <c r="I64" s="35">
        <f t="shared" si="34"/>
        <v>521.6724537037037</v>
      </c>
      <c r="J64" s="35"/>
      <c r="K64" s="35">
        <f t="shared" si="35"/>
        <v>9933.3333333333358</v>
      </c>
      <c r="L64" s="28"/>
      <c r="M64" s="32">
        <f>0</f>
        <v>0</v>
      </c>
      <c r="N64" s="32"/>
      <c r="P64" s="38">
        <v>12</v>
      </c>
      <c r="Q64" s="38"/>
      <c r="R64" s="43">
        <f t="shared" si="45"/>
        <v>14900</v>
      </c>
      <c r="S64" s="38"/>
      <c r="T64" s="43">
        <f>0</f>
        <v>0</v>
      </c>
      <c r="U64" s="38"/>
      <c r="V64" s="43">
        <f t="shared" si="39"/>
        <v>366.29166666666663</v>
      </c>
      <c r="W64" s="38"/>
      <c r="X64" s="43">
        <f t="shared" si="46"/>
        <v>366.29166666666663</v>
      </c>
      <c r="Y64" s="43"/>
      <c r="Z64" s="43">
        <f t="shared" si="47"/>
        <v>14900</v>
      </c>
      <c r="AA64" s="38"/>
      <c r="AB64" s="40">
        <f>0</f>
        <v>0</v>
      </c>
      <c r="AC64" s="40"/>
      <c r="AE64" s="46">
        <v>12</v>
      </c>
      <c r="AF64" s="46"/>
      <c r="AG64" s="52">
        <f t="shared" si="48"/>
        <v>13515.867749197932</v>
      </c>
      <c r="AH64" s="46"/>
      <c r="AI64" s="52">
        <f t="shared" si="40"/>
        <v>221.66023108684698</v>
      </c>
      <c r="AJ64" s="46"/>
      <c r="AK64" s="52">
        <f t="shared" si="41"/>
        <v>332.26508216778251</v>
      </c>
      <c r="AL64" s="46"/>
      <c r="AM64" s="52">
        <f t="shared" si="36"/>
        <v>553.92531325462949</v>
      </c>
      <c r="AN64" s="52"/>
      <c r="AO64" s="52">
        <f t="shared" si="49"/>
        <v>13294.207518111085</v>
      </c>
      <c r="AP64" s="46"/>
      <c r="AQ64" s="48">
        <f>0</f>
        <v>0</v>
      </c>
      <c r="AR64" s="48"/>
      <c r="AT64" s="55">
        <v>12</v>
      </c>
      <c r="AU64" s="55"/>
      <c r="AV64" s="60">
        <f t="shared" si="50"/>
        <v>11634.265346338459</v>
      </c>
      <c r="AW64" s="55"/>
      <c r="AX64" s="60">
        <f t="shared" si="42"/>
        <v>342.44587594267148</v>
      </c>
      <c r="AY64" s="55"/>
      <c r="AZ64" s="60">
        <f t="shared" si="43"/>
        <v>286.0090230974871</v>
      </c>
      <c r="BA64" s="55"/>
      <c r="BB64" s="60">
        <f t="shared" si="37"/>
        <v>628.45489904015858</v>
      </c>
      <c r="BC64" s="60"/>
      <c r="BD64" s="60">
        <f t="shared" si="51"/>
        <v>11291.819470395789</v>
      </c>
      <c r="BE64" s="55"/>
      <c r="BF64" s="57">
        <f>0</f>
        <v>0</v>
      </c>
      <c r="BG64" s="57"/>
    </row>
    <row r="65" spans="1:59" x14ac:dyDescent="0.25">
      <c r="A65" s="27">
        <v>13</v>
      </c>
      <c r="B65" s="27"/>
      <c r="C65" s="33">
        <f t="shared" si="44"/>
        <v>9933.3333333333358</v>
      </c>
      <c r="D65" s="27"/>
      <c r="E65" s="33">
        <f t="shared" si="38"/>
        <v>413.88888888888891</v>
      </c>
      <c r="F65" s="27"/>
      <c r="G65" s="33">
        <f>C65*Automovil!$E$4</f>
        <v>103.47222222222224</v>
      </c>
      <c r="H65" s="27"/>
      <c r="I65" s="33">
        <f t="shared" si="34"/>
        <v>517.3611111111112</v>
      </c>
      <c r="J65" s="33"/>
      <c r="K65" s="33">
        <f t="shared" si="35"/>
        <v>9519.4444444444471</v>
      </c>
      <c r="L65" s="27"/>
      <c r="M65" s="31">
        <f>0</f>
        <v>0</v>
      </c>
      <c r="N65" s="31"/>
      <c r="P65" s="37">
        <v>13</v>
      </c>
      <c r="Q65" s="37"/>
      <c r="R65" s="41">
        <f t="shared" si="45"/>
        <v>14900</v>
      </c>
      <c r="S65" s="37"/>
      <c r="T65" s="41">
        <f>0</f>
        <v>0</v>
      </c>
      <c r="U65" s="37"/>
      <c r="V65" s="41">
        <f t="shared" si="39"/>
        <v>366.29166666666663</v>
      </c>
      <c r="W65" s="37"/>
      <c r="X65" s="41">
        <f t="shared" si="46"/>
        <v>366.29166666666663</v>
      </c>
      <c r="Y65" s="41"/>
      <c r="Z65" s="41">
        <f t="shared" si="47"/>
        <v>14900</v>
      </c>
      <c r="AA65" s="37"/>
      <c r="AB65" s="39">
        <f>0</f>
        <v>0</v>
      </c>
      <c r="AC65" s="39"/>
      <c r="AE65" s="45">
        <v>13</v>
      </c>
      <c r="AF65" s="45"/>
      <c r="AG65" s="49">
        <f t="shared" si="48"/>
        <v>13294.207518111085</v>
      </c>
      <c r="AH65" s="45"/>
      <c r="AI65" s="49">
        <f t="shared" si="40"/>
        <v>240.7267090519083</v>
      </c>
      <c r="AJ65" s="45"/>
      <c r="AK65" s="49">
        <f t="shared" si="41"/>
        <v>326.81593482023084</v>
      </c>
      <c r="AL65" s="45"/>
      <c r="AM65" s="49">
        <f t="shared" si="36"/>
        <v>567.54264387213914</v>
      </c>
      <c r="AN65" s="49"/>
      <c r="AO65" s="49">
        <f t="shared" si="49"/>
        <v>13053.480809059176</v>
      </c>
      <c r="AP65" s="45"/>
      <c r="AQ65" s="47">
        <f>0</f>
        <v>0</v>
      </c>
      <c r="AR65" s="47"/>
      <c r="AT65" s="54">
        <v>13</v>
      </c>
      <c r="AU65" s="54"/>
      <c r="AV65" s="58">
        <f t="shared" si="50"/>
        <v>11291.819470395789</v>
      </c>
      <c r="AW65" s="54"/>
      <c r="AX65" s="58">
        <f t="shared" si="42"/>
        <v>350.86433705959547</v>
      </c>
      <c r="AY65" s="54"/>
      <c r="AZ65" s="58">
        <f t="shared" si="43"/>
        <v>277.59056198056311</v>
      </c>
      <c r="BA65" s="54"/>
      <c r="BB65" s="58">
        <f t="shared" si="37"/>
        <v>628.45489904015858</v>
      </c>
      <c r="BC65" s="58"/>
      <c r="BD65" s="58">
        <f t="shared" si="51"/>
        <v>10940.955133336194</v>
      </c>
      <c r="BE65" s="54"/>
      <c r="BF65" s="56">
        <f>0</f>
        <v>0</v>
      </c>
      <c r="BG65" s="56"/>
    </row>
    <row r="66" spans="1:59" x14ac:dyDescent="0.25">
      <c r="A66" s="28">
        <v>14</v>
      </c>
      <c r="B66" s="28"/>
      <c r="C66" s="35">
        <f t="shared" si="44"/>
        <v>9519.4444444444471</v>
      </c>
      <c r="D66" s="28"/>
      <c r="E66" s="35">
        <f t="shared" si="38"/>
        <v>413.88888888888891</v>
      </c>
      <c r="F66" s="28"/>
      <c r="G66" s="35">
        <f>C66*Automovil!$E$4</f>
        <v>99.160879629629648</v>
      </c>
      <c r="H66" s="28"/>
      <c r="I66" s="35">
        <f t="shared" si="34"/>
        <v>513.04976851851859</v>
      </c>
      <c r="J66" s="35"/>
      <c r="K66" s="35">
        <f t="shared" si="35"/>
        <v>9105.5555555555584</v>
      </c>
      <c r="L66" s="28"/>
      <c r="M66" s="32">
        <f>0</f>
        <v>0</v>
      </c>
      <c r="N66" s="32"/>
      <c r="P66" s="38">
        <v>14</v>
      </c>
      <c r="Q66" s="38"/>
      <c r="R66" s="43">
        <f t="shared" si="45"/>
        <v>14900</v>
      </c>
      <c r="S66" s="38"/>
      <c r="T66" s="43">
        <f>0</f>
        <v>0</v>
      </c>
      <c r="U66" s="38"/>
      <c r="V66" s="43">
        <f t="shared" si="39"/>
        <v>366.29166666666663</v>
      </c>
      <c r="W66" s="38"/>
      <c r="X66" s="43">
        <f t="shared" si="46"/>
        <v>366.29166666666663</v>
      </c>
      <c r="Y66" s="43"/>
      <c r="Z66" s="43">
        <f t="shared" si="47"/>
        <v>14900</v>
      </c>
      <c r="AA66" s="38"/>
      <c r="AB66" s="40">
        <f>0</f>
        <v>0</v>
      </c>
      <c r="AC66" s="40"/>
      <c r="AE66" s="46">
        <v>14</v>
      </c>
      <c r="AF66" s="46"/>
      <c r="AG66" s="52">
        <f t="shared" si="48"/>
        <v>13053.480809059176</v>
      </c>
      <c r="AH66" s="46"/>
      <c r="AI66" s="52">
        <f t="shared" si="40"/>
        <v>260.59666397795786</v>
      </c>
      <c r="AJ66" s="46"/>
      <c r="AK66" s="52">
        <f t="shared" si="41"/>
        <v>320.89806988937141</v>
      </c>
      <c r="AL66" s="46"/>
      <c r="AM66" s="52">
        <f t="shared" si="36"/>
        <v>581.49473386732927</v>
      </c>
      <c r="AN66" s="52"/>
      <c r="AO66" s="52">
        <f t="shared" si="49"/>
        <v>12792.884145081218</v>
      </c>
      <c r="AP66" s="46"/>
      <c r="AQ66" s="48">
        <f>0</f>
        <v>0</v>
      </c>
      <c r="AR66" s="48"/>
      <c r="AT66" s="55">
        <v>14</v>
      </c>
      <c r="AU66" s="55"/>
      <c r="AV66" s="60">
        <f t="shared" si="50"/>
        <v>10940.955133336194</v>
      </c>
      <c r="AW66" s="55"/>
      <c r="AX66" s="60">
        <f t="shared" si="42"/>
        <v>359.48975201231048</v>
      </c>
      <c r="AY66" s="55"/>
      <c r="AZ66" s="60">
        <f t="shared" si="43"/>
        <v>268.9651470278481</v>
      </c>
      <c r="BA66" s="55"/>
      <c r="BB66" s="60">
        <f t="shared" si="37"/>
        <v>628.45489904015858</v>
      </c>
      <c r="BC66" s="60"/>
      <c r="BD66" s="60">
        <f t="shared" si="51"/>
        <v>10581.465381323884</v>
      </c>
      <c r="BE66" s="55"/>
      <c r="BF66" s="57">
        <f>0</f>
        <v>0</v>
      </c>
      <c r="BG66" s="57"/>
    </row>
    <row r="67" spans="1:59" x14ac:dyDescent="0.25">
      <c r="A67" s="27">
        <v>15</v>
      </c>
      <c r="B67" s="27"/>
      <c r="C67" s="33">
        <f t="shared" si="44"/>
        <v>9105.5555555555584</v>
      </c>
      <c r="D67" s="27"/>
      <c r="E67" s="33">
        <f t="shared" si="38"/>
        <v>413.88888888888891</v>
      </c>
      <c r="F67" s="27"/>
      <c r="G67" s="33">
        <f>C67*Automovil!$E$4</f>
        <v>94.849537037037067</v>
      </c>
      <c r="H67" s="27"/>
      <c r="I67" s="33">
        <f t="shared" si="34"/>
        <v>508.73842592592598</v>
      </c>
      <c r="J67" s="33"/>
      <c r="K67" s="33">
        <f t="shared" si="35"/>
        <v>8691.6666666666697</v>
      </c>
      <c r="L67" s="27"/>
      <c r="M67" s="31">
        <f>0</f>
        <v>0</v>
      </c>
      <c r="N67" s="31"/>
      <c r="P67" s="37">
        <v>15</v>
      </c>
      <c r="Q67" s="37"/>
      <c r="R67" s="41">
        <f t="shared" si="45"/>
        <v>14900</v>
      </c>
      <c r="S67" s="37"/>
      <c r="T67" s="41">
        <f>0</f>
        <v>0</v>
      </c>
      <c r="U67" s="37"/>
      <c r="V67" s="41">
        <f t="shared" si="39"/>
        <v>366.29166666666663</v>
      </c>
      <c r="W67" s="37"/>
      <c r="X67" s="41">
        <f t="shared" si="46"/>
        <v>366.29166666666663</v>
      </c>
      <c r="Y67" s="41"/>
      <c r="Z67" s="41">
        <f t="shared" si="47"/>
        <v>14900</v>
      </c>
      <c r="AA67" s="37"/>
      <c r="AB67" s="39">
        <f>0</f>
        <v>0</v>
      </c>
      <c r="AC67" s="39"/>
      <c r="AE67" s="45">
        <v>15</v>
      </c>
      <c r="AF67" s="45"/>
      <c r="AG67" s="49">
        <f t="shared" si="48"/>
        <v>12792.884145081218</v>
      </c>
      <c r="AH67" s="45"/>
      <c r="AI67" s="49">
        <f t="shared" si="40"/>
        <v>281.29807750832128</v>
      </c>
      <c r="AJ67" s="45"/>
      <c r="AK67" s="49">
        <f t="shared" si="41"/>
        <v>314.49173523324657</v>
      </c>
      <c r="AL67" s="45"/>
      <c r="AM67" s="49">
        <f t="shared" si="36"/>
        <v>595.78981274156786</v>
      </c>
      <c r="AN67" s="49"/>
      <c r="AO67" s="49">
        <f t="shared" si="49"/>
        <v>12511.586067572896</v>
      </c>
      <c r="AP67" s="45"/>
      <c r="AQ67" s="47">
        <f>0</f>
        <v>0</v>
      </c>
      <c r="AR67" s="47"/>
      <c r="AT67" s="54">
        <v>15</v>
      </c>
      <c r="AU67" s="54"/>
      <c r="AV67" s="58">
        <f t="shared" si="50"/>
        <v>10581.465381323884</v>
      </c>
      <c r="AW67" s="54"/>
      <c r="AX67" s="58">
        <f t="shared" si="42"/>
        <v>368.32720841594647</v>
      </c>
      <c r="AY67" s="54"/>
      <c r="AZ67" s="58">
        <f t="shared" si="43"/>
        <v>260.12769062421211</v>
      </c>
      <c r="BA67" s="54"/>
      <c r="BB67" s="58">
        <f t="shared" si="37"/>
        <v>628.45489904015858</v>
      </c>
      <c r="BC67" s="58"/>
      <c r="BD67" s="58">
        <f t="shared" si="51"/>
        <v>10213.138172907937</v>
      </c>
      <c r="BE67" s="54"/>
      <c r="BF67" s="56">
        <f>0</f>
        <v>0</v>
      </c>
      <c r="BG67" s="56"/>
    </row>
    <row r="68" spans="1:59" x14ac:dyDescent="0.25">
      <c r="A68" s="28">
        <v>16</v>
      </c>
      <c r="B68" s="28"/>
      <c r="C68" s="35">
        <f t="shared" si="44"/>
        <v>8691.6666666666697</v>
      </c>
      <c r="D68" s="28"/>
      <c r="E68" s="35">
        <f t="shared" si="38"/>
        <v>413.88888888888891</v>
      </c>
      <c r="F68" s="28"/>
      <c r="G68" s="35">
        <f>C68*Automovil!$E$4</f>
        <v>90.538194444444471</v>
      </c>
      <c r="H68" s="28"/>
      <c r="I68" s="35">
        <f t="shared" si="34"/>
        <v>504.42708333333337</v>
      </c>
      <c r="J68" s="35"/>
      <c r="K68" s="35">
        <f t="shared" si="35"/>
        <v>8277.777777777781</v>
      </c>
      <c r="L68" s="28"/>
      <c r="M68" s="32">
        <f>0</f>
        <v>0</v>
      </c>
      <c r="N68" s="32"/>
      <c r="P68" s="38">
        <v>16</v>
      </c>
      <c r="Q68" s="38"/>
      <c r="R68" s="43">
        <f t="shared" si="45"/>
        <v>14900</v>
      </c>
      <c r="S68" s="38"/>
      <c r="T68" s="43">
        <f>0</f>
        <v>0</v>
      </c>
      <c r="U68" s="38"/>
      <c r="V68" s="43">
        <f t="shared" si="39"/>
        <v>366.29166666666663</v>
      </c>
      <c r="W68" s="38"/>
      <c r="X68" s="43">
        <f t="shared" si="46"/>
        <v>366.29166666666663</v>
      </c>
      <c r="Y68" s="43"/>
      <c r="Z68" s="43">
        <f t="shared" si="47"/>
        <v>14900</v>
      </c>
      <c r="AA68" s="38"/>
      <c r="AB68" s="40">
        <f>0</f>
        <v>0</v>
      </c>
      <c r="AC68" s="40"/>
      <c r="AE68" s="46">
        <v>16</v>
      </c>
      <c r="AF68" s="46"/>
      <c r="AG68" s="52">
        <f t="shared" si="48"/>
        <v>12511.586067572896</v>
      </c>
      <c r="AH68" s="46"/>
      <c r="AI68" s="52">
        <f t="shared" si="40"/>
        <v>302.85982147696438</v>
      </c>
      <c r="AJ68" s="46"/>
      <c r="AK68" s="52">
        <f t="shared" si="41"/>
        <v>307.57649082783371</v>
      </c>
      <c r="AL68" s="46"/>
      <c r="AM68" s="52">
        <f t="shared" si="36"/>
        <v>610.43631230479809</v>
      </c>
      <c r="AN68" s="52"/>
      <c r="AO68" s="52">
        <f t="shared" si="49"/>
        <v>12208.726246095932</v>
      </c>
      <c r="AP68" s="46"/>
      <c r="AQ68" s="48">
        <f>0</f>
        <v>0</v>
      </c>
      <c r="AR68" s="48"/>
      <c r="AT68" s="55">
        <v>16</v>
      </c>
      <c r="AU68" s="55"/>
      <c r="AV68" s="60">
        <f t="shared" si="50"/>
        <v>10213.138172907937</v>
      </c>
      <c r="AW68" s="55"/>
      <c r="AX68" s="60">
        <f t="shared" si="42"/>
        <v>377.38191895617183</v>
      </c>
      <c r="AY68" s="55"/>
      <c r="AZ68" s="60">
        <f t="shared" si="43"/>
        <v>251.07298008398675</v>
      </c>
      <c r="BA68" s="55"/>
      <c r="BB68" s="60">
        <f t="shared" si="37"/>
        <v>628.45489904015858</v>
      </c>
      <c r="BC68" s="60"/>
      <c r="BD68" s="60">
        <f t="shared" si="51"/>
        <v>9835.7562539517639</v>
      </c>
      <c r="BE68" s="55"/>
      <c r="BF68" s="57">
        <f>0</f>
        <v>0</v>
      </c>
      <c r="BG68" s="57"/>
    </row>
    <row r="69" spans="1:59" x14ac:dyDescent="0.25">
      <c r="A69" s="27">
        <v>17</v>
      </c>
      <c r="B69" s="27"/>
      <c r="C69" s="33">
        <f t="shared" si="44"/>
        <v>8277.777777777781</v>
      </c>
      <c r="D69" s="27"/>
      <c r="E69" s="33">
        <f t="shared" si="38"/>
        <v>413.88888888888891</v>
      </c>
      <c r="F69" s="27"/>
      <c r="G69" s="33">
        <f>C69*Automovil!$E$4</f>
        <v>86.226851851851876</v>
      </c>
      <c r="H69" s="27"/>
      <c r="I69" s="33">
        <f t="shared" si="34"/>
        <v>500.11574074074076</v>
      </c>
      <c r="J69" s="33"/>
      <c r="K69" s="33">
        <f t="shared" si="35"/>
        <v>7863.8888888888923</v>
      </c>
      <c r="L69" s="27"/>
      <c r="M69" s="31">
        <f>0</f>
        <v>0</v>
      </c>
      <c r="N69" s="31"/>
      <c r="P69" s="37">
        <v>17</v>
      </c>
      <c r="Q69" s="37"/>
      <c r="R69" s="41">
        <f t="shared" si="45"/>
        <v>14900</v>
      </c>
      <c r="S69" s="37"/>
      <c r="T69" s="41">
        <f>0</f>
        <v>0</v>
      </c>
      <c r="U69" s="37"/>
      <c r="V69" s="41">
        <f t="shared" si="39"/>
        <v>366.29166666666663</v>
      </c>
      <c r="W69" s="37"/>
      <c r="X69" s="41">
        <f t="shared" si="46"/>
        <v>366.29166666666663</v>
      </c>
      <c r="Y69" s="41"/>
      <c r="Z69" s="41">
        <f t="shared" si="47"/>
        <v>14900</v>
      </c>
      <c r="AA69" s="37"/>
      <c r="AB69" s="39">
        <f>0</f>
        <v>0</v>
      </c>
      <c r="AC69" s="39"/>
      <c r="AE69" s="45">
        <v>17</v>
      </c>
      <c r="AF69" s="45"/>
      <c r="AG69" s="49">
        <f t="shared" si="48"/>
        <v>12208.726246095932</v>
      </c>
      <c r="AH69" s="45"/>
      <c r="AI69" s="49">
        <f t="shared" si="40"/>
        <v>325.31168476576613</v>
      </c>
      <c r="AJ69" s="45"/>
      <c r="AK69" s="49">
        <f t="shared" si="41"/>
        <v>300.13118688319162</v>
      </c>
      <c r="AL69" s="45"/>
      <c r="AM69" s="49">
        <f t="shared" si="36"/>
        <v>625.44287164895775</v>
      </c>
      <c r="AN69" s="49"/>
      <c r="AO69" s="49">
        <f t="shared" si="49"/>
        <v>11883.414561330166</v>
      </c>
      <c r="AP69" s="45"/>
      <c r="AQ69" s="47">
        <f>0</f>
        <v>0</v>
      </c>
      <c r="AR69" s="47"/>
      <c r="AT69" s="54">
        <v>17</v>
      </c>
      <c r="AU69" s="54"/>
      <c r="AV69" s="58">
        <f t="shared" si="50"/>
        <v>9835.7562539517639</v>
      </c>
      <c r="AW69" s="54"/>
      <c r="AX69" s="58">
        <f t="shared" si="42"/>
        <v>386.6592244638444</v>
      </c>
      <c r="AY69" s="54"/>
      <c r="AZ69" s="58">
        <f t="shared" si="43"/>
        <v>241.79567457631418</v>
      </c>
      <c r="BA69" s="54"/>
      <c r="BB69" s="58">
        <f t="shared" si="37"/>
        <v>628.45489904015858</v>
      </c>
      <c r="BC69" s="58"/>
      <c r="BD69" s="58">
        <f t="shared" si="51"/>
        <v>9449.0970294879189</v>
      </c>
      <c r="BE69" s="54"/>
      <c r="BF69" s="56">
        <f>0</f>
        <v>0</v>
      </c>
      <c r="BG69" s="56"/>
    </row>
    <row r="70" spans="1:59" x14ac:dyDescent="0.25">
      <c r="A70" s="28">
        <v>18</v>
      </c>
      <c r="B70" s="28"/>
      <c r="C70" s="35">
        <f t="shared" si="44"/>
        <v>7863.8888888888923</v>
      </c>
      <c r="D70" s="28"/>
      <c r="E70" s="35">
        <f t="shared" si="38"/>
        <v>413.88888888888891</v>
      </c>
      <c r="F70" s="28"/>
      <c r="G70" s="35">
        <f>C70*Automovil!$E$4</f>
        <v>81.915509259259295</v>
      </c>
      <c r="H70" s="28"/>
      <c r="I70" s="35">
        <f t="shared" si="34"/>
        <v>495.80439814814821</v>
      </c>
      <c r="J70" s="35"/>
      <c r="K70" s="35">
        <f t="shared" si="35"/>
        <v>7450.0000000000036</v>
      </c>
      <c r="L70" s="28"/>
      <c r="M70" s="32">
        <f>0</f>
        <v>0</v>
      </c>
      <c r="N70" s="32"/>
      <c r="P70" s="38">
        <v>18</v>
      </c>
      <c r="Q70" s="38"/>
      <c r="R70" s="43">
        <f t="shared" si="45"/>
        <v>14900</v>
      </c>
      <c r="S70" s="38"/>
      <c r="T70" s="43">
        <f>0</f>
        <v>0</v>
      </c>
      <c r="U70" s="38"/>
      <c r="V70" s="43">
        <f t="shared" si="39"/>
        <v>366.29166666666663</v>
      </c>
      <c r="W70" s="38"/>
      <c r="X70" s="43">
        <f t="shared" si="46"/>
        <v>366.29166666666663</v>
      </c>
      <c r="Y70" s="43"/>
      <c r="Z70" s="43">
        <f t="shared" si="47"/>
        <v>14900</v>
      </c>
      <c r="AA70" s="38"/>
      <c r="AB70" s="40">
        <f>0</f>
        <v>0</v>
      </c>
      <c r="AC70" s="40"/>
      <c r="AE70" s="46">
        <v>18</v>
      </c>
      <c r="AF70" s="46"/>
      <c r="AG70" s="52">
        <f t="shared" si="48"/>
        <v>11883.414561330166</v>
      </c>
      <c r="AH70" s="46"/>
      <c r="AI70" s="52">
        <f t="shared" si="40"/>
        <v>348.68440094429479</v>
      </c>
      <c r="AJ70" s="46"/>
      <c r="AK70" s="52">
        <f t="shared" si="41"/>
        <v>292.1339412993666</v>
      </c>
      <c r="AL70" s="46"/>
      <c r="AM70" s="52">
        <f t="shared" si="36"/>
        <v>640.81834224366139</v>
      </c>
      <c r="AN70" s="52"/>
      <c r="AO70" s="52">
        <f t="shared" si="49"/>
        <v>11534.730160385872</v>
      </c>
      <c r="AP70" s="46"/>
      <c r="AQ70" s="48">
        <f>0</f>
        <v>0</v>
      </c>
      <c r="AR70" s="48"/>
      <c r="AT70" s="55">
        <v>18</v>
      </c>
      <c r="AU70" s="55"/>
      <c r="AV70" s="60">
        <f t="shared" si="50"/>
        <v>9449.0970294879189</v>
      </c>
      <c r="AW70" s="55"/>
      <c r="AX70" s="60">
        <f t="shared" si="42"/>
        <v>396.16459706524722</v>
      </c>
      <c r="AY70" s="55"/>
      <c r="AZ70" s="60">
        <f t="shared" si="43"/>
        <v>232.29030197491133</v>
      </c>
      <c r="BA70" s="55"/>
      <c r="BB70" s="60">
        <f t="shared" si="37"/>
        <v>628.45489904015858</v>
      </c>
      <c r="BC70" s="60"/>
      <c r="BD70" s="60">
        <f t="shared" si="51"/>
        <v>9052.9324324226709</v>
      </c>
      <c r="BE70" s="55"/>
      <c r="BF70" s="57">
        <f>0</f>
        <v>0</v>
      </c>
      <c r="BG70" s="57"/>
    </row>
    <row r="71" spans="1:59" x14ac:dyDescent="0.25">
      <c r="A71" s="27">
        <v>19</v>
      </c>
      <c r="B71" s="27"/>
      <c r="C71" s="33">
        <f t="shared" si="44"/>
        <v>7450.0000000000036</v>
      </c>
      <c r="D71" s="27"/>
      <c r="E71" s="33">
        <f t="shared" si="38"/>
        <v>413.88888888888891</v>
      </c>
      <c r="F71" s="27"/>
      <c r="G71" s="33">
        <f>C71*Automovil!$E$4</f>
        <v>77.6041666666667</v>
      </c>
      <c r="H71" s="27"/>
      <c r="I71" s="33">
        <f t="shared" si="34"/>
        <v>491.4930555555556</v>
      </c>
      <c r="J71" s="33"/>
      <c r="K71" s="33">
        <f t="shared" si="35"/>
        <v>7036.111111111115</v>
      </c>
      <c r="L71" s="27"/>
      <c r="M71" s="31">
        <f>0</f>
        <v>0</v>
      </c>
      <c r="N71" s="31"/>
      <c r="P71" s="37">
        <v>19</v>
      </c>
      <c r="Q71" s="37"/>
      <c r="R71" s="41">
        <f t="shared" si="45"/>
        <v>14900</v>
      </c>
      <c r="S71" s="37"/>
      <c r="T71" s="41">
        <f>0</f>
        <v>0</v>
      </c>
      <c r="U71" s="37"/>
      <c r="V71" s="41">
        <f t="shared" si="39"/>
        <v>366.29166666666663</v>
      </c>
      <c r="W71" s="37"/>
      <c r="X71" s="41">
        <f t="shared" si="46"/>
        <v>366.29166666666663</v>
      </c>
      <c r="Y71" s="41"/>
      <c r="Z71" s="41">
        <f t="shared" si="47"/>
        <v>14900</v>
      </c>
      <c r="AA71" s="37"/>
      <c r="AB71" s="39">
        <f>0</f>
        <v>0</v>
      </c>
      <c r="AC71" s="39"/>
      <c r="AE71" s="45">
        <v>19</v>
      </c>
      <c r="AF71" s="45"/>
      <c r="AG71" s="49">
        <f t="shared" si="48"/>
        <v>11534.730160385872</v>
      </c>
      <c r="AH71" s="45"/>
      <c r="AI71" s="49">
        <f t="shared" si="40"/>
        <v>373.0096767143321</v>
      </c>
      <c r="AJ71" s="45"/>
      <c r="AK71" s="49">
        <f t="shared" si="41"/>
        <v>283.56211644281933</v>
      </c>
      <c r="AL71" s="45"/>
      <c r="AM71" s="49">
        <f t="shared" si="36"/>
        <v>656.57179315715143</v>
      </c>
      <c r="AN71" s="49"/>
      <c r="AO71" s="49">
        <f t="shared" si="49"/>
        <v>11161.720483671541</v>
      </c>
      <c r="AP71" s="45"/>
      <c r="AQ71" s="47">
        <f>0</f>
        <v>0</v>
      </c>
      <c r="AR71" s="47"/>
      <c r="AT71" s="54">
        <v>19</v>
      </c>
      <c r="AU71" s="54"/>
      <c r="AV71" s="58">
        <f t="shared" si="50"/>
        <v>9052.9324324226709</v>
      </c>
      <c r="AW71" s="54"/>
      <c r="AX71" s="58">
        <f t="shared" si="42"/>
        <v>405.90364340976794</v>
      </c>
      <c r="AY71" s="54"/>
      <c r="AZ71" s="58">
        <f t="shared" si="43"/>
        <v>222.55125563039064</v>
      </c>
      <c r="BA71" s="54"/>
      <c r="BB71" s="58">
        <f t="shared" si="37"/>
        <v>628.45489904015858</v>
      </c>
      <c r="BC71" s="58"/>
      <c r="BD71" s="58">
        <f t="shared" si="51"/>
        <v>8647.0287890129039</v>
      </c>
      <c r="BE71" s="54"/>
      <c r="BF71" s="56">
        <f>0</f>
        <v>0</v>
      </c>
      <c r="BG71" s="56"/>
    </row>
    <row r="72" spans="1:59" x14ac:dyDescent="0.25">
      <c r="A72" s="28">
        <v>20</v>
      </c>
      <c r="B72" s="28"/>
      <c r="C72" s="35">
        <f t="shared" si="44"/>
        <v>7036.111111111115</v>
      </c>
      <c r="D72" s="28"/>
      <c r="E72" s="35">
        <f t="shared" si="38"/>
        <v>413.88888888888891</v>
      </c>
      <c r="F72" s="28"/>
      <c r="G72" s="35">
        <f>C72*Automovil!$E$4</f>
        <v>73.292824074074105</v>
      </c>
      <c r="H72" s="28"/>
      <c r="I72" s="35">
        <f t="shared" si="34"/>
        <v>487.18171296296305</v>
      </c>
      <c r="J72" s="35"/>
      <c r="K72" s="35">
        <f t="shared" si="35"/>
        <v>6622.2222222222263</v>
      </c>
      <c r="L72" s="28"/>
      <c r="M72" s="32">
        <f>0</f>
        <v>0</v>
      </c>
      <c r="N72" s="32"/>
      <c r="P72" s="38">
        <v>20</v>
      </c>
      <c r="Q72" s="38"/>
      <c r="R72" s="43">
        <f t="shared" si="45"/>
        <v>14900</v>
      </c>
      <c r="S72" s="38"/>
      <c r="T72" s="43">
        <f>0</f>
        <v>0</v>
      </c>
      <c r="U72" s="38"/>
      <c r="V72" s="43">
        <f t="shared" si="39"/>
        <v>366.29166666666663</v>
      </c>
      <c r="W72" s="38"/>
      <c r="X72" s="43">
        <f t="shared" si="46"/>
        <v>366.29166666666663</v>
      </c>
      <c r="Y72" s="43"/>
      <c r="Z72" s="43">
        <f t="shared" si="47"/>
        <v>14900</v>
      </c>
      <c r="AA72" s="38"/>
      <c r="AB72" s="40">
        <f>0</f>
        <v>0</v>
      </c>
      <c r="AC72" s="40"/>
      <c r="AE72" s="46">
        <v>20</v>
      </c>
      <c r="AF72" s="46"/>
      <c r="AG72" s="52">
        <f t="shared" si="48"/>
        <v>11161.720483671541</v>
      </c>
      <c r="AH72" s="46"/>
      <c r="AI72" s="52">
        <f t="shared" si="40"/>
        <v>398.32022118200615</v>
      </c>
      <c r="AJ72" s="46"/>
      <c r="AK72" s="52">
        <f t="shared" si="41"/>
        <v>274.39229522359204</v>
      </c>
      <c r="AL72" s="46"/>
      <c r="AM72" s="52">
        <f t="shared" si="36"/>
        <v>672.71251640559819</v>
      </c>
      <c r="AN72" s="52"/>
      <c r="AO72" s="52">
        <f t="shared" si="49"/>
        <v>10763.400262489535</v>
      </c>
      <c r="AP72" s="46"/>
      <c r="AQ72" s="48">
        <f>0</f>
        <v>0</v>
      </c>
      <c r="AR72" s="48"/>
      <c r="AT72" s="55">
        <v>20</v>
      </c>
      <c r="AU72" s="55"/>
      <c r="AV72" s="60">
        <f t="shared" si="50"/>
        <v>8647.0287890129039</v>
      </c>
      <c r="AW72" s="55"/>
      <c r="AX72" s="60">
        <f t="shared" si="42"/>
        <v>415.88210797692471</v>
      </c>
      <c r="AY72" s="55"/>
      <c r="AZ72" s="60">
        <f t="shared" si="43"/>
        <v>212.57279106323386</v>
      </c>
      <c r="BA72" s="55"/>
      <c r="BB72" s="60">
        <f t="shared" si="37"/>
        <v>628.45489904015858</v>
      </c>
      <c r="BC72" s="60"/>
      <c r="BD72" s="60">
        <f t="shared" si="51"/>
        <v>8231.1466810359798</v>
      </c>
      <c r="BE72" s="55"/>
      <c r="BF72" s="57">
        <f>0</f>
        <v>0</v>
      </c>
      <c r="BG72" s="57"/>
    </row>
    <row r="73" spans="1:59" x14ac:dyDescent="0.25">
      <c r="A73" s="27">
        <v>21</v>
      </c>
      <c r="B73" s="27"/>
      <c r="C73" s="33">
        <f t="shared" si="44"/>
        <v>6622.2222222222263</v>
      </c>
      <c r="D73" s="27"/>
      <c r="E73" s="33">
        <f t="shared" si="38"/>
        <v>413.88888888888891</v>
      </c>
      <c r="F73" s="27"/>
      <c r="G73" s="33">
        <f>C73*Automovil!$E$4</f>
        <v>68.981481481481524</v>
      </c>
      <c r="H73" s="27"/>
      <c r="I73" s="33">
        <f t="shared" si="34"/>
        <v>482.87037037037044</v>
      </c>
      <c r="J73" s="33"/>
      <c r="K73" s="33">
        <f t="shared" si="35"/>
        <v>6208.3333333333376</v>
      </c>
      <c r="L73" s="27"/>
      <c r="M73" s="31">
        <f>0</f>
        <v>0</v>
      </c>
      <c r="N73" s="31"/>
      <c r="P73" s="37">
        <v>21</v>
      </c>
      <c r="Q73" s="37"/>
      <c r="R73" s="41">
        <f t="shared" si="45"/>
        <v>14900</v>
      </c>
      <c r="S73" s="37"/>
      <c r="T73" s="41">
        <f>0</f>
        <v>0</v>
      </c>
      <c r="U73" s="37"/>
      <c r="V73" s="41">
        <f t="shared" si="39"/>
        <v>366.29166666666663</v>
      </c>
      <c r="W73" s="37"/>
      <c r="X73" s="41">
        <f t="shared" si="46"/>
        <v>366.29166666666663</v>
      </c>
      <c r="Y73" s="41"/>
      <c r="Z73" s="41">
        <f t="shared" si="47"/>
        <v>14900</v>
      </c>
      <c r="AA73" s="37"/>
      <c r="AB73" s="39">
        <f>0</f>
        <v>0</v>
      </c>
      <c r="AC73" s="39"/>
      <c r="AE73" s="45">
        <v>21</v>
      </c>
      <c r="AF73" s="45"/>
      <c r="AG73" s="49">
        <f t="shared" si="48"/>
        <v>10763.400262489535</v>
      </c>
      <c r="AH73" s="45"/>
      <c r="AI73" s="49">
        <f t="shared" si="40"/>
        <v>424.64977598103474</v>
      </c>
      <c r="AJ73" s="45"/>
      <c r="AK73" s="49">
        <f t="shared" si="41"/>
        <v>264.60025645286771</v>
      </c>
      <c r="AL73" s="45"/>
      <c r="AM73" s="49">
        <f t="shared" si="36"/>
        <v>689.25003243390245</v>
      </c>
      <c r="AN73" s="49"/>
      <c r="AO73" s="49">
        <f t="shared" si="49"/>
        <v>10338.750486508499</v>
      </c>
      <c r="AP73" s="45"/>
      <c r="AQ73" s="47">
        <f>0</f>
        <v>0</v>
      </c>
      <c r="AR73" s="47"/>
      <c r="AT73" s="54">
        <v>21</v>
      </c>
      <c r="AU73" s="54"/>
      <c r="AV73" s="58">
        <f t="shared" si="50"/>
        <v>8231.1466810359798</v>
      </c>
      <c r="AW73" s="54"/>
      <c r="AX73" s="58">
        <f t="shared" si="42"/>
        <v>426.10587646469077</v>
      </c>
      <c r="AY73" s="54"/>
      <c r="AZ73" s="58">
        <f t="shared" si="43"/>
        <v>202.34902257546781</v>
      </c>
      <c r="BA73" s="54"/>
      <c r="BB73" s="58">
        <f t="shared" si="37"/>
        <v>628.45489904015858</v>
      </c>
      <c r="BC73" s="58"/>
      <c r="BD73" s="58">
        <f t="shared" si="51"/>
        <v>7805.0408045712893</v>
      </c>
      <c r="BE73" s="54"/>
      <c r="BF73" s="56">
        <f>0</f>
        <v>0</v>
      </c>
      <c r="BG73" s="56"/>
    </row>
    <row r="74" spans="1:59" x14ac:dyDescent="0.25">
      <c r="A74" s="28">
        <v>22</v>
      </c>
      <c r="B74" s="28"/>
      <c r="C74" s="35">
        <f t="shared" si="44"/>
        <v>6208.3333333333376</v>
      </c>
      <c r="D74" s="28"/>
      <c r="E74" s="35">
        <f t="shared" si="38"/>
        <v>413.88888888888891</v>
      </c>
      <c r="F74" s="28"/>
      <c r="G74" s="35">
        <f>C74*Automovil!$E$4</f>
        <v>64.670138888888928</v>
      </c>
      <c r="H74" s="28"/>
      <c r="I74" s="35">
        <f t="shared" si="34"/>
        <v>478.55902777777783</v>
      </c>
      <c r="J74" s="35"/>
      <c r="K74" s="35">
        <f t="shared" si="35"/>
        <v>5794.4444444444489</v>
      </c>
      <c r="L74" s="28"/>
      <c r="M74" s="32">
        <f>0</f>
        <v>0</v>
      </c>
      <c r="N74" s="32"/>
      <c r="P74" s="38">
        <v>22</v>
      </c>
      <c r="Q74" s="38"/>
      <c r="R74" s="43">
        <f t="shared" si="45"/>
        <v>14900</v>
      </c>
      <c r="S74" s="38"/>
      <c r="T74" s="43">
        <f>0</f>
        <v>0</v>
      </c>
      <c r="U74" s="38"/>
      <c r="V74" s="43">
        <f t="shared" si="39"/>
        <v>366.29166666666663</v>
      </c>
      <c r="W74" s="38"/>
      <c r="X74" s="43">
        <f t="shared" si="46"/>
        <v>366.29166666666663</v>
      </c>
      <c r="Y74" s="43"/>
      <c r="Z74" s="43">
        <f t="shared" si="47"/>
        <v>14900</v>
      </c>
      <c r="AA74" s="38"/>
      <c r="AB74" s="40">
        <f>0</f>
        <v>0</v>
      </c>
      <c r="AC74" s="40"/>
      <c r="AE74" s="46">
        <v>22</v>
      </c>
      <c r="AF74" s="46"/>
      <c r="AG74" s="52">
        <f t="shared" si="48"/>
        <v>10338.750486508499</v>
      </c>
      <c r="AH74" s="46"/>
      <c r="AI74" s="52">
        <f t="shared" si="40"/>
        <v>452.03314627123535</v>
      </c>
      <c r="AJ74" s="46"/>
      <c r="AK74" s="52">
        <f t="shared" si="41"/>
        <v>254.16094946000061</v>
      </c>
      <c r="AL74" s="46"/>
      <c r="AM74" s="52">
        <f t="shared" si="36"/>
        <v>706.19409573123596</v>
      </c>
      <c r="AN74" s="52"/>
      <c r="AO74" s="52">
        <f t="shared" si="49"/>
        <v>9886.7173402372646</v>
      </c>
      <c r="AP74" s="46"/>
      <c r="AQ74" s="48">
        <f>0</f>
        <v>0</v>
      </c>
      <c r="AR74" s="48"/>
      <c r="AT74" s="55">
        <v>22</v>
      </c>
      <c r="AU74" s="55"/>
      <c r="AV74" s="60">
        <f t="shared" si="50"/>
        <v>7805.0408045712893</v>
      </c>
      <c r="AW74" s="55"/>
      <c r="AX74" s="60">
        <f t="shared" si="42"/>
        <v>436.58097926111441</v>
      </c>
      <c r="AY74" s="55"/>
      <c r="AZ74" s="60">
        <f t="shared" si="43"/>
        <v>191.87391977904417</v>
      </c>
      <c r="BA74" s="55"/>
      <c r="BB74" s="60">
        <f t="shared" si="37"/>
        <v>628.45489904015858</v>
      </c>
      <c r="BC74" s="60"/>
      <c r="BD74" s="60">
        <f t="shared" si="51"/>
        <v>7368.4598253101749</v>
      </c>
      <c r="BE74" s="55"/>
      <c r="BF74" s="57">
        <f>0</f>
        <v>0</v>
      </c>
      <c r="BG74" s="57"/>
    </row>
    <row r="75" spans="1:59" x14ac:dyDescent="0.25">
      <c r="A75" s="27">
        <v>23</v>
      </c>
      <c r="B75" s="27"/>
      <c r="C75" s="33">
        <f t="shared" si="44"/>
        <v>5794.4444444444489</v>
      </c>
      <c r="D75" s="27"/>
      <c r="E75" s="33">
        <f t="shared" si="38"/>
        <v>413.88888888888891</v>
      </c>
      <c r="F75" s="27"/>
      <c r="G75" s="33">
        <f>C75*Automovil!$E$4</f>
        <v>60.35879629629634</v>
      </c>
      <c r="H75" s="27"/>
      <c r="I75" s="33">
        <f t="shared" si="34"/>
        <v>474.24768518518528</v>
      </c>
      <c r="J75" s="33"/>
      <c r="K75" s="33">
        <f t="shared" si="35"/>
        <v>5380.5555555555602</v>
      </c>
      <c r="L75" s="27"/>
      <c r="M75" s="31">
        <f>0</f>
        <v>0</v>
      </c>
      <c r="N75" s="31"/>
      <c r="P75" s="37">
        <v>23</v>
      </c>
      <c r="Q75" s="37"/>
      <c r="R75" s="41">
        <f>Z74-AB75</f>
        <v>14900</v>
      </c>
      <c r="S75" s="37"/>
      <c r="T75" s="41">
        <f>0</f>
        <v>0</v>
      </c>
      <c r="U75" s="37"/>
      <c r="V75" s="41">
        <f t="shared" si="39"/>
        <v>366.29166666666663</v>
      </c>
      <c r="W75" s="37"/>
      <c r="X75" s="41">
        <f t="shared" si="46"/>
        <v>366.29166666666663</v>
      </c>
      <c r="Y75" s="41"/>
      <c r="Z75" s="41">
        <f t="shared" si="47"/>
        <v>14900</v>
      </c>
      <c r="AA75" s="37"/>
      <c r="AB75" s="39">
        <f>0</f>
        <v>0</v>
      </c>
      <c r="AC75" s="39"/>
      <c r="AE75" s="45">
        <v>23</v>
      </c>
      <c r="AF75" s="45"/>
      <c r="AG75" s="49">
        <f>AO74-AQ75</f>
        <v>9886.7173402372646</v>
      </c>
      <c r="AH75" s="45"/>
      <c r="AI75" s="49">
        <f t="shared" si="40"/>
        <v>480.50623263712964</v>
      </c>
      <c r="AJ75" s="45"/>
      <c r="AK75" s="49">
        <f t="shared" si="41"/>
        <v>243.0484679474994</v>
      </c>
      <c r="AL75" s="45"/>
      <c r="AM75" s="49">
        <f t="shared" si="36"/>
        <v>723.55470058462902</v>
      </c>
      <c r="AN75" s="49"/>
      <c r="AO75" s="49">
        <f t="shared" si="49"/>
        <v>9406.2111076001347</v>
      </c>
      <c r="AP75" s="45"/>
      <c r="AQ75" s="47">
        <f>0</f>
        <v>0</v>
      </c>
      <c r="AR75" s="47"/>
      <c r="AT75" s="54">
        <v>23</v>
      </c>
      <c r="AU75" s="54"/>
      <c r="AV75" s="58">
        <f>BD74-BF75</f>
        <v>7368.4598253101749</v>
      </c>
      <c r="AW75" s="54"/>
      <c r="AX75" s="58">
        <f t="shared" si="42"/>
        <v>447.31359500128349</v>
      </c>
      <c r="AY75" s="54"/>
      <c r="AZ75" s="58">
        <f t="shared" si="43"/>
        <v>181.14130403887512</v>
      </c>
      <c r="BA75" s="54"/>
      <c r="BB75" s="58">
        <f t="shared" si="37"/>
        <v>628.45489904015858</v>
      </c>
      <c r="BC75" s="58"/>
      <c r="BD75" s="58">
        <f t="shared" si="51"/>
        <v>6921.1462303088911</v>
      </c>
      <c r="BE75" s="54"/>
      <c r="BF75" s="56">
        <f>0</f>
        <v>0</v>
      </c>
      <c r="BG75" s="56"/>
    </row>
    <row r="76" spans="1:59" x14ac:dyDescent="0.25">
      <c r="A76" s="28">
        <v>24</v>
      </c>
      <c r="B76" s="28"/>
      <c r="C76" s="35">
        <f t="shared" si="44"/>
        <v>5380.5555555555602</v>
      </c>
      <c r="D76" s="28"/>
      <c r="E76" s="35">
        <f t="shared" si="38"/>
        <v>413.88888888888891</v>
      </c>
      <c r="F76" s="28"/>
      <c r="G76" s="35">
        <f>C76*Automovil!$E$4</f>
        <v>56.047453703703752</v>
      </c>
      <c r="H76" s="28"/>
      <c r="I76" s="35">
        <f t="shared" si="34"/>
        <v>469.93634259259267</v>
      </c>
      <c r="J76" s="35"/>
      <c r="K76" s="35">
        <f t="shared" si="35"/>
        <v>4966.6666666666715</v>
      </c>
      <c r="L76" s="28"/>
      <c r="M76" s="32">
        <f>0</f>
        <v>0</v>
      </c>
      <c r="N76" s="32"/>
      <c r="P76" s="38">
        <v>24</v>
      </c>
      <c r="Q76" s="38"/>
      <c r="R76" s="43">
        <f t="shared" si="45"/>
        <v>14900</v>
      </c>
      <c r="S76" s="38"/>
      <c r="T76" s="43">
        <f>0</f>
        <v>0</v>
      </c>
      <c r="U76" s="38"/>
      <c r="V76" s="43">
        <f t="shared" si="39"/>
        <v>366.29166666666663</v>
      </c>
      <c r="W76" s="38"/>
      <c r="X76" s="43">
        <f t="shared" si="46"/>
        <v>366.29166666666663</v>
      </c>
      <c r="Y76" s="43"/>
      <c r="Z76" s="43">
        <f t="shared" si="47"/>
        <v>14900</v>
      </c>
      <c r="AA76" s="38"/>
      <c r="AB76" s="40">
        <f>0</f>
        <v>0</v>
      </c>
      <c r="AC76" s="40"/>
      <c r="AE76" s="46">
        <v>24</v>
      </c>
      <c r="AF76" s="46"/>
      <c r="AG76" s="52">
        <f t="shared" si="48"/>
        <v>9406.2111076001347</v>
      </c>
      <c r="AH76" s="46"/>
      <c r="AI76" s="52">
        <f t="shared" si="40"/>
        <v>510.10606391216459</v>
      </c>
      <c r="AJ76" s="46"/>
      <c r="AK76" s="52">
        <f t="shared" si="41"/>
        <v>231.23602306183662</v>
      </c>
      <c r="AL76" s="46"/>
      <c r="AM76" s="52">
        <f t="shared" si="36"/>
        <v>741.34208697400118</v>
      </c>
      <c r="AN76" s="52"/>
      <c r="AO76" s="52">
        <f t="shared" si="49"/>
        <v>8896.1050436879705</v>
      </c>
      <c r="AP76" s="46"/>
      <c r="AQ76" s="48">
        <f>0</f>
        <v>0</v>
      </c>
      <c r="AR76" s="48"/>
      <c r="AT76" s="55">
        <v>24</v>
      </c>
      <c r="AU76" s="55"/>
      <c r="AV76" s="60">
        <f t="shared" si="50"/>
        <v>6921.1462303088911</v>
      </c>
      <c r="AW76" s="55"/>
      <c r="AX76" s="60">
        <f t="shared" si="42"/>
        <v>458.31005421173165</v>
      </c>
      <c r="AY76" s="55"/>
      <c r="AZ76" s="60">
        <f t="shared" si="43"/>
        <v>170.1448448284269</v>
      </c>
      <c r="BA76" s="55"/>
      <c r="BB76" s="60">
        <f t="shared" si="37"/>
        <v>628.45489904015858</v>
      </c>
      <c r="BC76" s="60"/>
      <c r="BD76" s="60">
        <f t="shared" si="51"/>
        <v>6462.8361760971593</v>
      </c>
      <c r="BE76" s="55"/>
      <c r="BF76" s="57">
        <f>0</f>
        <v>0</v>
      </c>
      <c r="BG76" s="57"/>
    </row>
    <row r="77" spans="1:59" x14ac:dyDescent="0.25">
      <c r="A77" s="27">
        <v>25</v>
      </c>
      <c r="B77" s="27"/>
      <c r="C77" s="33">
        <f t="shared" si="44"/>
        <v>4966.6666666666715</v>
      </c>
      <c r="D77" s="27"/>
      <c r="E77" s="33">
        <f t="shared" si="38"/>
        <v>413.88888888888891</v>
      </c>
      <c r="F77" s="27"/>
      <c r="G77" s="33">
        <f>C77*Automovil!$E$4</f>
        <v>51.736111111111157</v>
      </c>
      <c r="H77" s="27"/>
      <c r="I77" s="33">
        <f t="shared" si="34"/>
        <v>465.62500000000006</v>
      </c>
      <c r="J77" s="33"/>
      <c r="K77" s="33">
        <f t="shared" si="35"/>
        <v>4552.7777777777828</v>
      </c>
      <c r="L77" s="27"/>
      <c r="M77" s="31">
        <f>0</f>
        <v>0</v>
      </c>
      <c r="N77" s="31"/>
      <c r="P77" s="37">
        <v>25</v>
      </c>
      <c r="Q77" s="37"/>
      <c r="R77" s="41">
        <f t="shared" si="45"/>
        <v>14900</v>
      </c>
      <c r="S77" s="37"/>
      <c r="T77" s="41">
        <f>0</f>
        <v>0</v>
      </c>
      <c r="U77" s="37"/>
      <c r="V77" s="41">
        <f t="shared" si="39"/>
        <v>366.29166666666663</v>
      </c>
      <c r="W77" s="37"/>
      <c r="X77" s="41">
        <f t="shared" si="46"/>
        <v>366.29166666666663</v>
      </c>
      <c r="Y77" s="41"/>
      <c r="Z77" s="41">
        <f t="shared" si="47"/>
        <v>14900</v>
      </c>
      <c r="AA77" s="37"/>
      <c r="AB77" s="39">
        <f>0</f>
        <v>0</v>
      </c>
      <c r="AC77" s="39"/>
      <c r="AE77" s="45">
        <v>25</v>
      </c>
      <c r="AF77" s="45"/>
      <c r="AG77" s="49">
        <f t="shared" si="48"/>
        <v>8896.1050436879705</v>
      </c>
      <c r="AH77" s="45"/>
      <c r="AI77" s="49">
        <f t="shared" si="40"/>
        <v>540.87083095478272</v>
      </c>
      <c r="AJ77" s="45"/>
      <c r="AK77" s="49">
        <f t="shared" si="41"/>
        <v>218.69591565732927</v>
      </c>
      <c r="AL77" s="45"/>
      <c r="AM77" s="49">
        <f t="shared" si="36"/>
        <v>759.56674661211196</v>
      </c>
      <c r="AN77" s="49"/>
      <c r="AO77" s="49">
        <f t="shared" si="49"/>
        <v>8355.2342127331885</v>
      </c>
      <c r="AP77" s="45"/>
      <c r="AQ77" s="47">
        <f>0</f>
        <v>0</v>
      </c>
      <c r="AR77" s="47"/>
      <c r="AT77" s="54">
        <v>25</v>
      </c>
      <c r="AU77" s="54"/>
      <c r="AV77" s="58">
        <f t="shared" si="50"/>
        <v>6462.8361760971593</v>
      </c>
      <c r="AW77" s="54"/>
      <c r="AX77" s="58">
        <f t="shared" si="42"/>
        <v>469.57684304443671</v>
      </c>
      <c r="AY77" s="54"/>
      <c r="AZ77" s="58">
        <f t="shared" si="43"/>
        <v>158.87805599572184</v>
      </c>
      <c r="BA77" s="54"/>
      <c r="BB77" s="58">
        <f t="shared" si="37"/>
        <v>628.45489904015858</v>
      </c>
      <c r="BC77" s="58"/>
      <c r="BD77" s="58">
        <f t="shared" si="51"/>
        <v>5993.2593330527225</v>
      </c>
      <c r="BE77" s="54"/>
      <c r="BF77" s="56">
        <f>0</f>
        <v>0</v>
      </c>
      <c r="BG77" s="56"/>
    </row>
    <row r="78" spans="1:59" x14ac:dyDescent="0.25">
      <c r="A78" s="28">
        <v>26</v>
      </c>
      <c r="B78" s="28"/>
      <c r="C78" s="35">
        <f t="shared" si="44"/>
        <v>4552.7777777777828</v>
      </c>
      <c r="D78" s="28"/>
      <c r="E78" s="35">
        <f t="shared" si="38"/>
        <v>413.88888888888891</v>
      </c>
      <c r="F78" s="28"/>
      <c r="G78" s="35">
        <f>C78*Automovil!$E$4</f>
        <v>47.424768518518569</v>
      </c>
      <c r="H78" s="28"/>
      <c r="I78" s="35">
        <f t="shared" si="34"/>
        <v>461.3136574074075</v>
      </c>
      <c r="J78" s="35"/>
      <c r="K78" s="35">
        <f t="shared" si="35"/>
        <v>4138.8888888888941</v>
      </c>
      <c r="L78" s="28"/>
      <c r="M78" s="32">
        <f>0</f>
        <v>0</v>
      </c>
      <c r="N78" s="32"/>
      <c r="P78" s="38">
        <v>26</v>
      </c>
      <c r="Q78" s="38"/>
      <c r="R78" s="43">
        <f t="shared" si="45"/>
        <v>14900</v>
      </c>
      <c r="S78" s="38"/>
      <c r="T78" s="43">
        <f>0</f>
        <v>0</v>
      </c>
      <c r="U78" s="38"/>
      <c r="V78" s="43">
        <f t="shared" si="39"/>
        <v>366.29166666666663</v>
      </c>
      <c r="W78" s="38"/>
      <c r="X78" s="43">
        <f t="shared" si="46"/>
        <v>366.29166666666663</v>
      </c>
      <c r="Y78" s="43"/>
      <c r="Z78" s="43">
        <f t="shared" si="47"/>
        <v>14900</v>
      </c>
      <c r="AA78" s="38"/>
      <c r="AB78" s="40">
        <f>0</f>
        <v>0</v>
      </c>
      <c r="AC78" s="40"/>
      <c r="AE78" s="46">
        <v>26</v>
      </c>
      <c r="AF78" s="46"/>
      <c r="AG78" s="52">
        <f t="shared" si="48"/>
        <v>8355.2342127331885</v>
      </c>
      <c r="AH78" s="46"/>
      <c r="AI78" s="52">
        <f t="shared" si="40"/>
        <v>572.83992140330224</v>
      </c>
      <c r="AJ78" s="46"/>
      <c r="AK78" s="52">
        <f t="shared" si="41"/>
        <v>205.39950772969087</v>
      </c>
      <c r="AL78" s="46"/>
      <c r="AM78" s="52">
        <f t="shared" si="36"/>
        <v>778.23942913299311</v>
      </c>
      <c r="AN78" s="52"/>
      <c r="AO78" s="52">
        <f t="shared" si="49"/>
        <v>7782.3942913298861</v>
      </c>
      <c r="AP78" s="46"/>
      <c r="AQ78" s="48">
        <f>0</f>
        <v>0</v>
      </c>
      <c r="AR78" s="48"/>
      <c r="AT78" s="55">
        <v>26</v>
      </c>
      <c r="AU78" s="55"/>
      <c r="AV78" s="60">
        <f t="shared" si="50"/>
        <v>5993.2593330527225</v>
      </c>
      <c r="AW78" s="55"/>
      <c r="AX78" s="60">
        <f t="shared" si="42"/>
        <v>481.1206071026125</v>
      </c>
      <c r="AY78" s="55"/>
      <c r="AZ78" s="60">
        <f t="shared" si="43"/>
        <v>147.33429193754608</v>
      </c>
      <c r="BA78" s="55"/>
      <c r="BB78" s="60">
        <f t="shared" si="37"/>
        <v>628.45489904015858</v>
      </c>
      <c r="BC78" s="60"/>
      <c r="BD78" s="60">
        <f t="shared" si="51"/>
        <v>5512.1387259501098</v>
      </c>
      <c r="BE78" s="55"/>
      <c r="BF78" s="57">
        <f>0</f>
        <v>0</v>
      </c>
      <c r="BG78" s="57"/>
    </row>
    <row r="79" spans="1:59" x14ac:dyDescent="0.25">
      <c r="A79" s="27">
        <v>27</v>
      </c>
      <c r="B79" s="27"/>
      <c r="C79" s="33">
        <f t="shared" si="44"/>
        <v>4138.8888888888941</v>
      </c>
      <c r="D79" s="27"/>
      <c r="E79" s="33">
        <f t="shared" si="38"/>
        <v>413.88888888888891</v>
      </c>
      <c r="F79" s="27"/>
      <c r="G79" s="33">
        <f>C79*Automovil!$E$4</f>
        <v>43.113425925925981</v>
      </c>
      <c r="H79" s="27"/>
      <c r="I79" s="33">
        <f t="shared" si="34"/>
        <v>457.00231481481489</v>
      </c>
      <c r="J79" s="33"/>
      <c r="K79" s="33">
        <f t="shared" si="35"/>
        <v>3725.0000000000055</v>
      </c>
      <c r="L79" s="27"/>
      <c r="M79" s="31">
        <f>0</f>
        <v>0</v>
      </c>
      <c r="N79" s="31"/>
      <c r="P79" s="37">
        <v>27</v>
      </c>
      <c r="Q79" s="37"/>
      <c r="R79" s="41">
        <f t="shared" si="45"/>
        <v>14900</v>
      </c>
      <c r="S79" s="37"/>
      <c r="T79" s="41">
        <f>0</f>
        <v>0</v>
      </c>
      <c r="U79" s="37"/>
      <c r="V79" s="41">
        <f t="shared" si="39"/>
        <v>366.29166666666663</v>
      </c>
      <c r="W79" s="37"/>
      <c r="X79" s="41">
        <f t="shared" si="46"/>
        <v>366.29166666666663</v>
      </c>
      <c r="Y79" s="41"/>
      <c r="Z79" s="41">
        <f t="shared" si="47"/>
        <v>14900</v>
      </c>
      <c r="AA79" s="37"/>
      <c r="AB79" s="39">
        <f>0</f>
        <v>0</v>
      </c>
      <c r="AC79" s="39"/>
      <c r="AE79" s="45">
        <v>27</v>
      </c>
      <c r="AF79" s="45"/>
      <c r="AG79" s="49">
        <f t="shared" si="48"/>
        <v>7782.3942913298861</v>
      </c>
      <c r="AH79" s="45"/>
      <c r="AI79" s="49">
        <f t="shared" si="40"/>
        <v>606.0539554373197</v>
      </c>
      <c r="AJ79" s="45"/>
      <c r="AK79" s="49">
        <f t="shared" si="41"/>
        <v>191.31719299519301</v>
      </c>
      <c r="AL79" s="45"/>
      <c r="AM79" s="49">
        <f t="shared" si="36"/>
        <v>797.37114843251265</v>
      </c>
      <c r="AN79" s="49"/>
      <c r="AO79" s="49">
        <f t="shared" si="49"/>
        <v>7176.3403358925661</v>
      </c>
      <c r="AP79" s="45"/>
      <c r="AQ79" s="47">
        <f>0</f>
        <v>0</v>
      </c>
      <c r="AR79" s="47"/>
      <c r="AT79" s="54">
        <v>27</v>
      </c>
      <c r="AU79" s="54"/>
      <c r="AV79" s="58">
        <f t="shared" si="50"/>
        <v>5512.1387259501098</v>
      </c>
      <c r="AW79" s="54"/>
      <c r="AX79" s="58">
        <f t="shared" si="42"/>
        <v>492.94815536055171</v>
      </c>
      <c r="AY79" s="54"/>
      <c r="AZ79" s="58">
        <f t="shared" si="43"/>
        <v>135.50674367960687</v>
      </c>
      <c r="BA79" s="54"/>
      <c r="BB79" s="58">
        <f t="shared" si="37"/>
        <v>628.45489904015858</v>
      </c>
      <c r="BC79" s="58"/>
      <c r="BD79" s="58">
        <f t="shared" si="51"/>
        <v>5019.1905705895579</v>
      </c>
      <c r="BE79" s="54"/>
      <c r="BF79" s="56">
        <f>0</f>
        <v>0</v>
      </c>
      <c r="BG79" s="56"/>
    </row>
    <row r="80" spans="1:59" x14ac:dyDescent="0.25">
      <c r="A80" s="28">
        <v>28</v>
      </c>
      <c r="B80" s="28"/>
      <c r="C80" s="35">
        <f t="shared" si="44"/>
        <v>3725.0000000000055</v>
      </c>
      <c r="D80" s="28"/>
      <c r="E80" s="35">
        <f t="shared" si="38"/>
        <v>413.88888888888891</v>
      </c>
      <c r="F80" s="28"/>
      <c r="G80" s="35">
        <f>C80*Automovil!$E$4</f>
        <v>38.802083333333385</v>
      </c>
      <c r="H80" s="28"/>
      <c r="I80" s="35">
        <f t="shared" si="34"/>
        <v>452.69097222222229</v>
      </c>
      <c r="J80" s="35"/>
      <c r="K80" s="35">
        <f t="shared" si="35"/>
        <v>3311.1111111111168</v>
      </c>
      <c r="L80" s="28"/>
      <c r="M80" s="32">
        <f>0</f>
        <v>0</v>
      </c>
      <c r="N80" s="32"/>
      <c r="P80" s="38">
        <v>28</v>
      </c>
      <c r="Q80" s="38"/>
      <c r="R80" s="43">
        <f t="shared" si="45"/>
        <v>14900</v>
      </c>
      <c r="S80" s="38"/>
      <c r="T80" s="43">
        <f>0</f>
        <v>0</v>
      </c>
      <c r="U80" s="38"/>
      <c r="V80" s="43">
        <f t="shared" si="39"/>
        <v>366.29166666666663</v>
      </c>
      <c r="W80" s="38"/>
      <c r="X80" s="43">
        <f t="shared" si="46"/>
        <v>366.29166666666663</v>
      </c>
      <c r="Y80" s="43"/>
      <c r="Z80" s="43">
        <f t="shared" si="47"/>
        <v>14900</v>
      </c>
      <c r="AA80" s="38"/>
      <c r="AB80" s="40">
        <f>0</f>
        <v>0</v>
      </c>
      <c r="AC80" s="40"/>
      <c r="AE80" s="46">
        <v>28</v>
      </c>
      <c r="AF80" s="46"/>
      <c r="AG80" s="52">
        <f t="shared" si="48"/>
        <v>7176.3403358925661</v>
      </c>
      <c r="AH80" s="46"/>
      <c r="AI80" s="52">
        <f t="shared" si="40"/>
        <v>640.55482257411973</v>
      </c>
      <c r="AJ80" s="46"/>
      <c r="AK80" s="52">
        <f t="shared" si="41"/>
        <v>176.41836659069224</v>
      </c>
      <c r="AL80" s="46"/>
      <c r="AM80" s="52">
        <f t="shared" si="36"/>
        <v>816.97318916481197</v>
      </c>
      <c r="AN80" s="52"/>
      <c r="AO80" s="52">
        <f t="shared" si="49"/>
        <v>6535.7855133184466</v>
      </c>
      <c r="AP80" s="46"/>
      <c r="AQ80" s="48">
        <f>0</f>
        <v>0</v>
      </c>
      <c r="AR80" s="48"/>
      <c r="AT80" s="55">
        <v>28</v>
      </c>
      <c r="AU80" s="55"/>
      <c r="AV80" s="60">
        <f t="shared" si="50"/>
        <v>5019.1905705895579</v>
      </c>
      <c r="AW80" s="55"/>
      <c r="AX80" s="60">
        <f t="shared" si="42"/>
        <v>505.06646417983194</v>
      </c>
      <c r="AY80" s="55"/>
      <c r="AZ80" s="60">
        <f t="shared" si="43"/>
        <v>123.38843486032663</v>
      </c>
      <c r="BA80" s="55"/>
      <c r="BB80" s="60">
        <f t="shared" si="37"/>
        <v>628.45489904015858</v>
      </c>
      <c r="BC80" s="60"/>
      <c r="BD80" s="60">
        <f t="shared" si="51"/>
        <v>4514.1241064097258</v>
      </c>
      <c r="BE80" s="55"/>
      <c r="BF80" s="57">
        <f>0</f>
        <v>0</v>
      </c>
      <c r="BG80" s="57"/>
    </row>
    <row r="81" spans="1:59" x14ac:dyDescent="0.25">
      <c r="A81" s="27">
        <v>29</v>
      </c>
      <c r="B81" s="27"/>
      <c r="C81" s="33">
        <f t="shared" si="44"/>
        <v>3311.1111111111168</v>
      </c>
      <c r="D81" s="27"/>
      <c r="E81" s="33">
        <f t="shared" si="38"/>
        <v>413.88888888888891</v>
      </c>
      <c r="F81" s="27"/>
      <c r="G81" s="33">
        <f>C81*Automovil!$E$4</f>
        <v>34.490740740740797</v>
      </c>
      <c r="H81" s="27"/>
      <c r="I81" s="33">
        <f t="shared" si="34"/>
        <v>448.37962962962973</v>
      </c>
      <c r="J81" s="33"/>
      <c r="K81" s="33">
        <f t="shared" si="35"/>
        <v>2897.2222222222281</v>
      </c>
      <c r="L81" s="27"/>
      <c r="M81" s="31">
        <f>0</f>
        <v>0</v>
      </c>
      <c r="N81" s="31"/>
      <c r="P81" s="37">
        <v>29</v>
      </c>
      <c r="Q81" s="37"/>
      <c r="R81" s="41">
        <f t="shared" si="45"/>
        <v>14900</v>
      </c>
      <c r="S81" s="37"/>
      <c r="T81" s="41">
        <f>0</f>
        <v>0</v>
      </c>
      <c r="U81" s="37"/>
      <c r="V81" s="41">
        <f t="shared" si="39"/>
        <v>366.29166666666663</v>
      </c>
      <c r="W81" s="37"/>
      <c r="X81" s="41">
        <f t="shared" si="46"/>
        <v>366.29166666666663</v>
      </c>
      <c r="Y81" s="41"/>
      <c r="Z81" s="41">
        <f t="shared" si="47"/>
        <v>14900</v>
      </c>
      <c r="AA81" s="37"/>
      <c r="AB81" s="39">
        <f>0</f>
        <v>0</v>
      </c>
      <c r="AC81" s="39"/>
      <c r="AE81" s="45">
        <v>29</v>
      </c>
      <c r="AF81" s="45"/>
      <c r="AG81" s="49">
        <f t="shared" si="48"/>
        <v>6535.7855133184466</v>
      </c>
      <c r="AH81" s="45"/>
      <c r="AI81" s="49">
        <f t="shared" si="40"/>
        <v>676.38571952936832</v>
      </c>
      <c r="AJ81" s="45"/>
      <c r="AK81" s="49">
        <f t="shared" si="41"/>
        <v>160.67139386907849</v>
      </c>
      <c r="AL81" s="45"/>
      <c r="AM81" s="49">
        <f t="shared" si="36"/>
        <v>837.05711339844686</v>
      </c>
      <c r="AN81" s="49"/>
      <c r="AO81" s="49">
        <f t="shared" si="49"/>
        <v>5859.3997937890781</v>
      </c>
      <c r="AP81" s="45"/>
      <c r="AQ81" s="47">
        <f>0</f>
        <v>0</v>
      </c>
      <c r="AR81" s="47"/>
      <c r="AT81" s="54">
        <v>29</v>
      </c>
      <c r="AU81" s="54"/>
      <c r="AV81" s="58">
        <f t="shared" si="50"/>
        <v>4514.1241064097258</v>
      </c>
      <c r="AW81" s="54"/>
      <c r="AX81" s="58">
        <f t="shared" si="42"/>
        <v>517.48268142425286</v>
      </c>
      <c r="AY81" s="54"/>
      <c r="AZ81" s="58">
        <f t="shared" si="43"/>
        <v>110.97221761590575</v>
      </c>
      <c r="BA81" s="54"/>
      <c r="BB81" s="58">
        <f t="shared" si="37"/>
        <v>628.45489904015858</v>
      </c>
      <c r="BC81" s="58"/>
      <c r="BD81" s="58">
        <f t="shared" si="51"/>
        <v>3996.6414249854729</v>
      </c>
      <c r="BE81" s="54"/>
      <c r="BF81" s="56">
        <f>0</f>
        <v>0</v>
      </c>
      <c r="BG81" s="56"/>
    </row>
    <row r="82" spans="1:59" x14ac:dyDescent="0.25">
      <c r="A82" s="28">
        <v>30</v>
      </c>
      <c r="B82" s="28"/>
      <c r="C82" s="35">
        <f t="shared" si="44"/>
        <v>2897.2222222222281</v>
      </c>
      <c r="D82" s="28"/>
      <c r="E82" s="35">
        <f t="shared" si="38"/>
        <v>413.88888888888891</v>
      </c>
      <c r="F82" s="28"/>
      <c r="G82" s="35">
        <f>C82*Automovil!$E$4</f>
        <v>30.179398148148209</v>
      </c>
      <c r="H82" s="28"/>
      <c r="I82" s="35">
        <f t="shared" si="34"/>
        <v>444.06828703703712</v>
      </c>
      <c r="J82" s="35"/>
      <c r="K82" s="35">
        <f t="shared" si="35"/>
        <v>2483.3333333333394</v>
      </c>
      <c r="L82" s="28"/>
      <c r="M82" s="32">
        <f>0</f>
        <v>0</v>
      </c>
      <c r="N82" s="32"/>
      <c r="P82" s="38">
        <v>30</v>
      </c>
      <c r="Q82" s="38"/>
      <c r="R82" s="43">
        <f t="shared" si="45"/>
        <v>14900</v>
      </c>
      <c r="S82" s="38"/>
      <c r="T82" s="43">
        <f>0</f>
        <v>0</v>
      </c>
      <c r="U82" s="38"/>
      <c r="V82" s="43">
        <f t="shared" si="39"/>
        <v>366.29166666666663</v>
      </c>
      <c r="W82" s="38"/>
      <c r="X82" s="43">
        <f t="shared" si="46"/>
        <v>366.29166666666663</v>
      </c>
      <c r="Y82" s="43"/>
      <c r="Z82" s="43">
        <f t="shared" si="47"/>
        <v>14900</v>
      </c>
      <c r="AA82" s="38"/>
      <c r="AB82" s="40">
        <f>0</f>
        <v>0</v>
      </c>
      <c r="AC82" s="40"/>
      <c r="AE82" s="46">
        <v>30</v>
      </c>
      <c r="AF82" s="46"/>
      <c r="AG82" s="52">
        <f t="shared" si="48"/>
        <v>5859.3997937890781</v>
      </c>
      <c r="AH82" s="46"/>
      <c r="AI82" s="52">
        <f t="shared" si="40"/>
        <v>713.59118917217756</v>
      </c>
      <c r="AJ82" s="46"/>
      <c r="AK82" s="52">
        <f t="shared" si="41"/>
        <v>144.04357826398149</v>
      </c>
      <c r="AL82" s="46"/>
      <c r="AM82" s="52">
        <f t="shared" si="36"/>
        <v>857.634767436159</v>
      </c>
      <c r="AN82" s="52"/>
      <c r="AO82" s="52">
        <f t="shared" si="49"/>
        <v>5145.808604616901</v>
      </c>
      <c r="AP82" s="46"/>
      <c r="AQ82" s="48">
        <f>0</f>
        <v>0</v>
      </c>
      <c r="AR82" s="48"/>
      <c r="AT82" s="55">
        <v>30</v>
      </c>
      <c r="AU82" s="55"/>
      <c r="AV82" s="60">
        <f t="shared" si="50"/>
        <v>3996.6414249854729</v>
      </c>
      <c r="AW82" s="55"/>
      <c r="AX82" s="60">
        <f t="shared" si="42"/>
        <v>530.20413067593233</v>
      </c>
      <c r="AY82" s="55"/>
      <c r="AZ82" s="60">
        <f t="shared" si="43"/>
        <v>98.250768364226204</v>
      </c>
      <c r="BA82" s="55"/>
      <c r="BB82" s="60">
        <f t="shared" si="37"/>
        <v>628.45489904015858</v>
      </c>
      <c r="BC82" s="60"/>
      <c r="BD82" s="60">
        <f t="shared" si="51"/>
        <v>3466.4372943095404</v>
      </c>
      <c r="BE82" s="55"/>
      <c r="BF82" s="57">
        <f>0</f>
        <v>0</v>
      </c>
      <c r="BG82" s="57"/>
    </row>
    <row r="83" spans="1:59" x14ac:dyDescent="0.25">
      <c r="A83" s="27">
        <v>31</v>
      </c>
      <c r="B83" s="27"/>
      <c r="C83" s="33">
        <f t="shared" si="44"/>
        <v>2483.3333333333394</v>
      </c>
      <c r="D83" s="27"/>
      <c r="E83" s="33">
        <f t="shared" si="38"/>
        <v>413.88888888888891</v>
      </c>
      <c r="F83" s="27"/>
      <c r="G83" s="33">
        <f>C83*Automovil!$E$4</f>
        <v>25.868055555555618</v>
      </c>
      <c r="H83" s="27"/>
      <c r="I83" s="33">
        <f t="shared" si="34"/>
        <v>439.75694444444451</v>
      </c>
      <c r="J83" s="33"/>
      <c r="K83" s="33">
        <f t="shared" si="35"/>
        <v>2069.4444444444507</v>
      </c>
      <c r="L83" s="27"/>
      <c r="M83" s="31">
        <f>0</f>
        <v>0</v>
      </c>
      <c r="N83" s="31"/>
      <c r="P83" s="37">
        <v>31</v>
      </c>
      <c r="Q83" s="37"/>
      <c r="R83" s="41">
        <f t="shared" si="45"/>
        <v>14900</v>
      </c>
      <c r="S83" s="37"/>
      <c r="T83" s="41">
        <f>0</f>
        <v>0</v>
      </c>
      <c r="U83" s="37"/>
      <c r="V83" s="41">
        <f t="shared" si="39"/>
        <v>366.29166666666663</v>
      </c>
      <c r="W83" s="37"/>
      <c r="X83" s="41">
        <f t="shared" si="46"/>
        <v>366.29166666666663</v>
      </c>
      <c r="Y83" s="41"/>
      <c r="Z83" s="41">
        <f t="shared" si="47"/>
        <v>14900</v>
      </c>
      <c r="AA83" s="37"/>
      <c r="AB83" s="39">
        <f>0</f>
        <v>0</v>
      </c>
      <c r="AC83" s="39"/>
      <c r="AE83" s="45">
        <v>31</v>
      </c>
      <c r="AF83" s="45"/>
      <c r="AG83" s="49">
        <f t="shared" si="48"/>
        <v>5145.808604616901</v>
      </c>
      <c r="AH83" s="45"/>
      <c r="AI83" s="49">
        <f t="shared" si="40"/>
        <v>752.21716060546589</v>
      </c>
      <c r="AJ83" s="45"/>
      <c r="AK83" s="49">
        <f t="shared" si="41"/>
        <v>126.50112819683214</v>
      </c>
      <c r="AL83" s="45"/>
      <c r="AM83" s="49">
        <f t="shared" si="36"/>
        <v>878.71828880229805</v>
      </c>
      <c r="AN83" s="49"/>
      <c r="AO83" s="49">
        <f t="shared" si="49"/>
        <v>4393.5914440114348</v>
      </c>
      <c r="AP83" s="45"/>
      <c r="AQ83" s="47">
        <f>0</f>
        <v>0</v>
      </c>
      <c r="AR83" s="47"/>
      <c r="AT83" s="54">
        <v>31</v>
      </c>
      <c r="AU83" s="54"/>
      <c r="AV83" s="58">
        <f t="shared" si="50"/>
        <v>3466.4372943095404</v>
      </c>
      <c r="AW83" s="54"/>
      <c r="AX83" s="58">
        <f t="shared" si="42"/>
        <v>543.23831555504898</v>
      </c>
      <c r="AY83" s="54"/>
      <c r="AZ83" s="58">
        <f t="shared" si="43"/>
        <v>85.216583485109538</v>
      </c>
      <c r="BA83" s="54"/>
      <c r="BB83" s="58">
        <f t="shared" si="37"/>
        <v>628.45489904015858</v>
      </c>
      <c r="BC83" s="58"/>
      <c r="BD83" s="58">
        <f t="shared" si="51"/>
        <v>2923.1989787544917</v>
      </c>
      <c r="BE83" s="54"/>
      <c r="BF83" s="56">
        <f>0</f>
        <v>0</v>
      </c>
      <c r="BG83" s="56"/>
    </row>
    <row r="84" spans="1:59" x14ac:dyDescent="0.25">
      <c r="A84" s="28">
        <v>32</v>
      </c>
      <c r="B84" s="28"/>
      <c r="C84" s="35">
        <f t="shared" si="44"/>
        <v>2069.4444444444507</v>
      </c>
      <c r="D84" s="28"/>
      <c r="E84" s="35">
        <f t="shared" si="38"/>
        <v>413.88888888888891</v>
      </c>
      <c r="F84" s="28"/>
      <c r="G84" s="35">
        <f>C84*Automovil!$E$4</f>
        <v>21.556712962963026</v>
      </c>
      <c r="H84" s="28"/>
      <c r="I84" s="35">
        <f t="shared" si="34"/>
        <v>435.44560185185196</v>
      </c>
      <c r="J84" s="35"/>
      <c r="K84" s="35">
        <f t="shared" si="35"/>
        <v>1655.5555555555618</v>
      </c>
      <c r="L84" s="28"/>
      <c r="M84" s="32">
        <f>0</f>
        <v>0</v>
      </c>
      <c r="N84" s="32"/>
      <c r="P84" s="38">
        <v>32</v>
      </c>
      <c r="Q84" s="38"/>
      <c r="R84" s="43">
        <f t="shared" si="45"/>
        <v>14900</v>
      </c>
      <c r="S84" s="38"/>
      <c r="T84" s="43">
        <f>0</f>
        <v>0</v>
      </c>
      <c r="U84" s="38"/>
      <c r="V84" s="43">
        <f t="shared" si="39"/>
        <v>366.29166666666663</v>
      </c>
      <c r="W84" s="38"/>
      <c r="X84" s="43">
        <f t="shared" si="46"/>
        <v>366.29166666666663</v>
      </c>
      <c r="Y84" s="43"/>
      <c r="Z84" s="43">
        <f t="shared" si="47"/>
        <v>14900</v>
      </c>
      <c r="AA84" s="38"/>
      <c r="AB84" s="40">
        <f>0</f>
        <v>0</v>
      </c>
      <c r="AC84" s="40"/>
      <c r="AE84" s="46">
        <v>32</v>
      </c>
      <c r="AF84" s="46"/>
      <c r="AG84" s="52">
        <f t="shared" si="48"/>
        <v>4393.5914440114348</v>
      </c>
      <c r="AH84" s="46"/>
      <c r="AI84" s="52">
        <f t="shared" si="40"/>
        <v>792.31099040340678</v>
      </c>
      <c r="AJ84" s="46"/>
      <c r="AK84" s="52">
        <f t="shared" si="41"/>
        <v>108.00912299861443</v>
      </c>
      <c r="AL84" s="46"/>
      <c r="AM84" s="52">
        <f t="shared" si="36"/>
        <v>900.32011340202121</v>
      </c>
      <c r="AN84" s="52"/>
      <c r="AO84" s="52">
        <f t="shared" si="49"/>
        <v>3601.280453608028</v>
      </c>
      <c r="AP84" s="46"/>
      <c r="AQ84" s="48">
        <f>0</f>
        <v>0</v>
      </c>
      <c r="AR84" s="48"/>
      <c r="AT84" s="55">
        <v>32</v>
      </c>
      <c r="AU84" s="55"/>
      <c r="AV84" s="60">
        <f t="shared" si="50"/>
        <v>2923.1989787544917</v>
      </c>
      <c r="AW84" s="55"/>
      <c r="AX84" s="60">
        <f t="shared" si="42"/>
        <v>556.59292414577737</v>
      </c>
      <c r="AY84" s="55"/>
      <c r="AZ84" s="60">
        <f t="shared" si="43"/>
        <v>71.861974894381248</v>
      </c>
      <c r="BA84" s="55"/>
      <c r="BB84" s="60">
        <f t="shared" si="37"/>
        <v>628.45489904015858</v>
      </c>
      <c r="BC84" s="60"/>
      <c r="BD84" s="60">
        <f t="shared" si="51"/>
        <v>2366.6060546087142</v>
      </c>
      <c r="BE84" s="55"/>
      <c r="BF84" s="57">
        <f>0</f>
        <v>0</v>
      </c>
      <c r="BG84" s="57"/>
    </row>
    <row r="85" spans="1:59" x14ac:dyDescent="0.25">
      <c r="A85" s="27">
        <v>33</v>
      </c>
      <c r="B85" s="27"/>
      <c r="C85" s="33">
        <f t="shared" si="44"/>
        <v>1655.5555555555618</v>
      </c>
      <c r="D85" s="27"/>
      <c r="E85" s="33">
        <f t="shared" si="38"/>
        <v>413.88888888888891</v>
      </c>
      <c r="F85" s="27"/>
      <c r="G85" s="33">
        <f>C85*Automovil!$E$4</f>
        <v>17.245370370370434</v>
      </c>
      <c r="H85" s="27"/>
      <c r="I85" s="33">
        <f t="shared" si="34"/>
        <v>431.13425925925935</v>
      </c>
      <c r="J85" s="33"/>
      <c r="K85" s="33">
        <f t="shared" si="35"/>
        <v>1241.6666666666729</v>
      </c>
      <c r="L85" s="27"/>
      <c r="M85" s="31">
        <f>0</f>
        <v>0</v>
      </c>
      <c r="N85" s="31"/>
      <c r="P85" s="37">
        <v>33</v>
      </c>
      <c r="Q85" s="37"/>
      <c r="R85" s="41">
        <f t="shared" si="45"/>
        <v>14900</v>
      </c>
      <c r="S85" s="37"/>
      <c r="T85" s="41">
        <f>0</f>
        <v>0</v>
      </c>
      <c r="U85" s="37"/>
      <c r="V85" s="41">
        <f t="shared" si="39"/>
        <v>366.29166666666663</v>
      </c>
      <c r="W85" s="37"/>
      <c r="X85" s="41">
        <f t="shared" si="46"/>
        <v>366.29166666666663</v>
      </c>
      <c r="Y85" s="41"/>
      <c r="Z85" s="41">
        <f t="shared" si="47"/>
        <v>14900</v>
      </c>
      <c r="AA85" s="37"/>
      <c r="AB85" s="39">
        <f>0</f>
        <v>0</v>
      </c>
      <c r="AC85" s="39"/>
      <c r="AE85" s="45">
        <v>33</v>
      </c>
      <c r="AF85" s="45"/>
      <c r="AG85" s="49">
        <f t="shared" si="48"/>
        <v>3601.280453608028</v>
      </c>
      <c r="AH85" s="45"/>
      <c r="AI85" s="49">
        <f t="shared" si="40"/>
        <v>833.92150503862354</v>
      </c>
      <c r="AJ85" s="45"/>
      <c r="AK85" s="49">
        <f t="shared" si="41"/>
        <v>88.531477817864015</v>
      </c>
      <c r="AL85" s="45"/>
      <c r="AM85" s="49">
        <f t="shared" si="36"/>
        <v>922.45298285648755</v>
      </c>
      <c r="AN85" s="49"/>
      <c r="AO85" s="49">
        <f t="shared" si="49"/>
        <v>2767.3589485694047</v>
      </c>
      <c r="AP85" s="45"/>
      <c r="AQ85" s="47">
        <f>0</f>
        <v>0</v>
      </c>
      <c r="AR85" s="47"/>
      <c r="AT85" s="54">
        <v>33</v>
      </c>
      <c r="AU85" s="54"/>
      <c r="AV85" s="58">
        <f t="shared" si="50"/>
        <v>2366.6060546087142</v>
      </c>
      <c r="AW85" s="54"/>
      <c r="AX85" s="58">
        <f t="shared" si="42"/>
        <v>570.27583353102773</v>
      </c>
      <c r="AY85" s="54"/>
      <c r="AZ85" s="58">
        <f t="shared" si="43"/>
        <v>58.179065509130886</v>
      </c>
      <c r="BA85" s="54"/>
      <c r="BB85" s="58">
        <f t="shared" si="37"/>
        <v>628.45489904015858</v>
      </c>
      <c r="BC85" s="58"/>
      <c r="BD85" s="58">
        <f t="shared" si="51"/>
        <v>1796.3302210776865</v>
      </c>
      <c r="BE85" s="54"/>
      <c r="BF85" s="56">
        <f>0</f>
        <v>0</v>
      </c>
      <c r="BG85" s="56"/>
    </row>
    <row r="86" spans="1:59" x14ac:dyDescent="0.25">
      <c r="A86" s="28">
        <v>34</v>
      </c>
      <c r="B86" s="28"/>
      <c r="C86" s="35">
        <f t="shared" si="44"/>
        <v>1241.6666666666729</v>
      </c>
      <c r="D86" s="28"/>
      <c r="E86" s="35">
        <f t="shared" si="38"/>
        <v>413.88888888888891</v>
      </c>
      <c r="F86" s="28"/>
      <c r="G86" s="35">
        <f>C86*Automovil!$E$4</f>
        <v>12.934027777777843</v>
      </c>
      <c r="H86" s="28"/>
      <c r="I86" s="35">
        <f t="shared" si="34"/>
        <v>426.82291666666674</v>
      </c>
      <c r="J86" s="35"/>
      <c r="K86" s="35">
        <f t="shared" si="35"/>
        <v>827.77777777778397</v>
      </c>
      <c r="L86" s="28"/>
      <c r="M86" s="32">
        <f>0</f>
        <v>0</v>
      </c>
      <c r="N86" s="32"/>
      <c r="P86" s="38">
        <v>34</v>
      </c>
      <c r="Q86" s="38"/>
      <c r="R86" s="43">
        <f t="shared" si="45"/>
        <v>14900</v>
      </c>
      <c r="S86" s="38"/>
      <c r="T86" s="43">
        <f>0</f>
        <v>0</v>
      </c>
      <c r="U86" s="38"/>
      <c r="V86" s="43">
        <f t="shared" si="39"/>
        <v>366.29166666666663</v>
      </c>
      <c r="W86" s="38"/>
      <c r="X86" s="43">
        <f t="shared" si="46"/>
        <v>366.29166666666663</v>
      </c>
      <c r="Y86" s="43"/>
      <c r="Z86" s="43">
        <f t="shared" si="47"/>
        <v>14900</v>
      </c>
      <c r="AA86" s="38"/>
      <c r="AB86" s="40">
        <f>0</f>
        <v>0</v>
      </c>
      <c r="AC86" s="40"/>
      <c r="AE86" s="46">
        <v>34</v>
      </c>
      <c r="AF86" s="46"/>
      <c r="AG86" s="52">
        <f t="shared" si="48"/>
        <v>2767.3589485694047</v>
      </c>
      <c r="AH86" s="46"/>
      <c r="AI86" s="52">
        <f t="shared" si="40"/>
        <v>877.09904453271167</v>
      </c>
      <c r="AJ86" s="46"/>
      <c r="AK86" s="52">
        <f t="shared" si="41"/>
        <v>68.030907485664528</v>
      </c>
      <c r="AL86" s="46"/>
      <c r="AM86" s="52">
        <f t="shared" si="36"/>
        <v>945.12995201837623</v>
      </c>
      <c r="AN86" s="52"/>
      <c r="AO86" s="52">
        <f t="shared" si="49"/>
        <v>1890.2599040366931</v>
      </c>
      <c r="AP86" s="46"/>
      <c r="AQ86" s="48">
        <f>0</f>
        <v>0</v>
      </c>
      <c r="AR86" s="48"/>
      <c r="AT86" s="55">
        <v>34</v>
      </c>
      <c r="AU86" s="55"/>
      <c r="AV86" s="60">
        <f t="shared" si="50"/>
        <v>1796.3302210776865</v>
      </c>
      <c r="AW86" s="55"/>
      <c r="AX86" s="60">
        <f t="shared" si="42"/>
        <v>584.29511443866545</v>
      </c>
      <c r="AY86" s="55"/>
      <c r="AZ86" s="60">
        <f t="shared" si="43"/>
        <v>44.159784601493122</v>
      </c>
      <c r="BA86" s="55"/>
      <c r="BB86" s="60">
        <f t="shared" si="37"/>
        <v>628.45489904015858</v>
      </c>
      <c r="BC86" s="60"/>
      <c r="BD86" s="60">
        <f t="shared" si="51"/>
        <v>1212.035106639021</v>
      </c>
      <c r="BE86" s="55"/>
      <c r="BF86" s="57">
        <f>0</f>
        <v>0</v>
      </c>
      <c r="BG86" s="57"/>
    </row>
    <row r="87" spans="1:59" x14ac:dyDescent="0.25">
      <c r="A87" s="27">
        <v>35</v>
      </c>
      <c r="B87" s="27"/>
      <c r="C87" s="33">
        <f t="shared" si="44"/>
        <v>827.77777777778397</v>
      </c>
      <c r="D87" s="27"/>
      <c r="E87" s="33">
        <f t="shared" si="38"/>
        <v>413.88888888888891</v>
      </c>
      <c r="F87" s="27"/>
      <c r="G87" s="33">
        <f>C87*Automovil!$E$4</f>
        <v>8.6226851851852491</v>
      </c>
      <c r="H87" s="27"/>
      <c r="I87" s="33">
        <f t="shared" si="34"/>
        <v>422.51157407407419</v>
      </c>
      <c r="J87" s="33"/>
      <c r="K87" s="33">
        <f t="shared" si="35"/>
        <v>413.88888888889505</v>
      </c>
      <c r="L87" s="27"/>
      <c r="M87" s="31">
        <f>0</f>
        <v>0</v>
      </c>
      <c r="N87" s="31"/>
      <c r="P87" s="37">
        <v>35</v>
      </c>
      <c r="Q87" s="37"/>
      <c r="R87" s="41">
        <f t="shared" si="45"/>
        <v>14900</v>
      </c>
      <c r="S87" s="37"/>
      <c r="T87" s="41">
        <f>0</f>
        <v>0</v>
      </c>
      <c r="U87" s="37"/>
      <c r="V87" s="41">
        <f t="shared" si="39"/>
        <v>366.29166666666663</v>
      </c>
      <c r="W87" s="37"/>
      <c r="X87" s="41">
        <f t="shared" si="46"/>
        <v>366.29166666666663</v>
      </c>
      <c r="Y87" s="41"/>
      <c r="Z87" s="41">
        <f t="shared" si="47"/>
        <v>14900</v>
      </c>
      <c r="AA87" s="37"/>
      <c r="AB87" s="39">
        <f>0</f>
        <v>0</v>
      </c>
      <c r="AC87" s="39"/>
      <c r="AE87" s="45">
        <v>35</v>
      </c>
      <c r="AF87" s="45"/>
      <c r="AG87" s="49">
        <f t="shared" si="48"/>
        <v>1890.2599040366931</v>
      </c>
      <c r="AH87" s="45"/>
      <c r="AI87" s="49">
        <f t="shared" si="40"/>
        <v>921.89550736459285</v>
      </c>
      <c r="AJ87" s="45"/>
      <c r="AK87" s="49">
        <f t="shared" si="41"/>
        <v>46.468889307568702</v>
      </c>
      <c r="AL87" s="45"/>
      <c r="AM87" s="49">
        <f t="shared" si="36"/>
        <v>968.36439667216155</v>
      </c>
      <c r="AN87" s="49"/>
      <c r="AO87" s="49">
        <f t="shared" si="49"/>
        <v>968.36439667210027</v>
      </c>
      <c r="AP87" s="45"/>
      <c r="AQ87" s="47">
        <f>0</f>
        <v>0</v>
      </c>
      <c r="AR87" s="47"/>
      <c r="AT87" s="54">
        <v>35</v>
      </c>
      <c r="AU87" s="54"/>
      <c r="AV87" s="58">
        <f t="shared" si="50"/>
        <v>1212.035106639021</v>
      </c>
      <c r="AW87" s="54"/>
      <c r="AX87" s="58">
        <f t="shared" si="42"/>
        <v>598.65903600194929</v>
      </c>
      <c r="AY87" s="54"/>
      <c r="AZ87" s="58">
        <f t="shared" si="43"/>
        <v>29.795863038209266</v>
      </c>
      <c r="BA87" s="54"/>
      <c r="BB87" s="58">
        <f t="shared" si="37"/>
        <v>628.45489904015858</v>
      </c>
      <c r="BC87" s="58"/>
      <c r="BD87" s="58">
        <f t="shared" si="51"/>
        <v>613.37607063707173</v>
      </c>
      <c r="BE87" s="54"/>
      <c r="BF87" s="56">
        <f>0</f>
        <v>0</v>
      </c>
      <c r="BG87" s="56"/>
    </row>
    <row r="88" spans="1:59" x14ac:dyDescent="0.25">
      <c r="A88" s="28">
        <v>36</v>
      </c>
      <c r="B88" s="28"/>
      <c r="C88" s="35">
        <f t="shared" si="44"/>
        <v>413.88888888889505</v>
      </c>
      <c r="D88" s="28"/>
      <c r="E88" s="35">
        <f t="shared" si="38"/>
        <v>413.88888888888891</v>
      </c>
      <c r="F88" s="28"/>
      <c r="G88" s="35">
        <f>C88*Automovil!$E$4</f>
        <v>4.3113425925926565</v>
      </c>
      <c r="H88" s="28"/>
      <c r="I88" s="35">
        <f t="shared" si="34"/>
        <v>418.20023148148158</v>
      </c>
      <c r="J88" s="35"/>
      <c r="K88" s="35">
        <f t="shared" si="35"/>
        <v>6.1390892369672656E-12</v>
      </c>
      <c r="L88" s="28"/>
      <c r="M88" s="32">
        <f>0</f>
        <v>0</v>
      </c>
      <c r="N88" s="32"/>
      <c r="P88" s="38">
        <v>36</v>
      </c>
      <c r="Q88" s="38"/>
      <c r="R88" s="43">
        <f t="shared" si="45"/>
        <v>14900</v>
      </c>
      <c r="S88" s="38"/>
      <c r="T88" s="43">
        <f>C4</f>
        <v>14900</v>
      </c>
      <c r="U88" s="38"/>
      <c r="V88" s="43">
        <f t="shared" si="39"/>
        <v>366.29166666666663</v>
      </c>
      <c r="W88" s="38"/>
      <c r="X88" s="43">
        <f t="shared" si="46"/>
        <v>15266.291666666666</v>
      </c>
      <c r="Y88" s="43"/>
      <c r="Z88" s="43">
        <f t="shared" si="47"/>
        <v>0</v>
      </c>
      <c r="AA88" s="38"/>
      <c r="AB88" s="40">
        <f>0</f>
        <v>0</v>
      </c>
      <c r="AC88" s="40"/>
      <c r="AE88" s="46">
        <v>36</v>
      </c>
      <c r="AF88" s="46"/>
      <c r="AG88" s="52">
        <f t="shared" si="48"/>
        <v>968.36439667210027</v>
      </c>
      <c r="AH88" s="46"/>
      <c r="AI88" s="52">
        <f t="shared" si="40"/>
        <v>968.36439667216302</v>
      </c>
      <c r="AJ88" s="46"/>
      <c r="AK88" s="52">
        <f t="shared" si="41"/>
        <v>23.805624751522465</v>
      </c>
      <c r="AL88" s="46"/>
      <c r="AM88" s="52">
        <f t="shared" si="36"/>
        <v>992.17002142368551</v>
      </c>
      <c r="AN88" s="52"/>
      <c r="AO88" s="52">
        <f t="shared" si="49"/>
        <v>-6.2755134422332048E-11</v>
      </c>
      <c r="AP88" s="46"/>
      <c r="AQ88" s="48">
        <f>0</f>
        <v>0</v>
      </c>
      <c r="AR88" s="48"/>
      <c r="AT88" s="55">
        <v>36</v>
      </c>
      <c r="AU88" s="55"/>
      <c r="AV88" s="60">
        <f t="shared" si="50"/>
        <v>613.37607063707173</v>
      </c>
      <c r="AW88" s="55"/>
      <c r="AX88" s="60">
        <f t="shared" si="42"/>
        <v>613.37607063699727</v>
      </c>
      <c r="AY88" s="55"/>
      <c r="AZ88" s="60">
        <f t="shared" si="43"/>
        <v>15.078828403161346</v>
      </c>
      <c r="BA88" s="55"/>
      <c r="BB88" s="60">
        <f t="shared" si="37"/>
        <v>628.45489904015858</v>
      </c>
      <c r="BC88" s="60"/>
      <c r="BD88" s="60">
        <f t="shared" si="51"/>
        <v>7.4464878707658499E-11</v>
      </c>
      <c r="BE88" s="55"/>
      <c r="BF88" s="57">
        <f>0</f>
        <v>0</v>
      </c>
      <c r="BG88" s="57"/>
    </row>
    <row r="89" spans="1:59" ht="15.75" x14ac:dyDescent="0.3">
      <c r="A89" s="34" t="s">
        <v>38</v>
      </c>
      <c r="B89" s="34"/>
      <c r="C89" s="34"/>
      <c r="D89" s="34"/>
      <c r="E89" s="34"/>
      <c r="F89" s="34"/>
      <c r="G89" s="33">
        <f>SUM(G53:H88)</f>
        <v>2871.3541666666688</v>
      </c>
      <c r="H89" s="27"/>
      <c r="I89" s="33">
        <f>SUM(I53:I88)</f>
        <v>17771.354166666672</v>
      </c>
      <c r="J89" s="27"/>
      <c r="K89" s="5"/>
      <c r="L89" s="5"/>
      <c r="M89" s="27"/>
      <c r="N89" s="27"/>
      <c r="P89" s="42" t="s">
        <v>38</v>
      </c>
      <c r="Q89" s="42"/>
      <c r="R89" s="42"/>
      <c r="S89" s="42"/>
      <c r="T89" s="42"/>
      <c r="U89" s="42"/>
      <c r="V89" s="42"/>
      <c r="W89" s="42"/>
      <c r="X89" s="41">
        <f>SUM(X53:X88)</f>
        <v>28086.499999999993</v>
      </c>
      <c r="Y89" s="37"/>
      <c r="Z89" s="6"/>
      <c r="AA89" s="6"/>
      <c r="AB89" s="39"/>
      <c r="AC89" s="39"/>
      <c r="AE89" s="51" t="s">
        <v>38</v>
      </c>
      <c r="AF89" s="51"/>
      <c r="AG89" s="51"/>
      <c r="AH89" s="51"/>
      <c r="AI89" s="51"/>
      <c r="AJ89" s="51"/>
      <c r="AK89" s="51"/>
      <c r="AL89" s="51"/>
      <c r="AM89" s="49">
        <f>SUM(AM53:AM88)</f>
        <v>24101.581439034911</v>
      </c>
      <c r="AN89" s="45"/>
      <c r="AO89" s="7"/>
      <c r="AP89" s="7"/>
      <c r="AQ89" s="47"/>
      <c r="AR89" s="47"/>
      <c r="AT89" s="59" t="s">
        <v>38</v>
      </c>
      <c r="AU89" s="59"/>
      <c r="AV89" s="59"/>
      <c r="AW89" s="59"/>
      <c r="AX89" s="59"/>
      <c r="AY89" s="59"/>
      <c r="AZ89" s="59"/>
      <c r="BA89" s="59"/>
      <c r="BB89" s="58">
        <f>SUM(BB53:BB88)</f>
        <v>22624.376365445714</v>
      </c>
      <c r="BC89" s="54"/>
      <c r="BD89" s="8"/>
      <c r="BE89" s="54"/>
      <c r="BF89" s="54"/>
      <c r="BG89" s="54"/>
    </row>
    <row r="90" spans="1:59" x14ac:dyDescent="0.25">
      <c r="A90" s="3"/>
      <c r="B90" s="3"/>
      <c r="C90" s="3"/>
      <c r="D90" s="3"/>
      <c r="E90" s="3"/>
      <c r="F90" s="3"/>
      <c r="G90" s="3"/>
      <c r="H90" s="3"/>
      <c r="I90" s="3"/>
      <c r="J90" s="3"/>
      <c r="K90" s="3"/>
      <c r="L90" s="3"/>
      <c r="M90" s="3"/>
      <c r="N90" s="3"/>
      <c r="P90" s="3"/>
      <c r="Q90" s="3"/>
      <c r="R90" s="3"/>
      <c r="S90" s="3"/>
      <c r="T90" s="3"/>
      <c r="U90" s="3"/>
      <c r="V90" s="3"/>
      <c r="W90" s="3"/>
      <c r="X90" s="3"/>
      <c r="Y90" s="3"/>
      <c r="Z90" s="3"/>
      <c r="AA90" s="3"/>
      <c r="AB90" s="72"/>
      <c r="AC90" s="72"/>
      <c r="AE90" s="3"/>
      <c r="AF90" s="3"/>
      <c r="AG90" s="3"/>
      <c r="AH90" s="3"/>
      <c r="AI90" s="3"/>
      <c r="AJ90" s="3"/>
      <c r="AK90" s="3"/>
      <c r="AL90" s="3"/>
      <c r="AM90" s="3"/>
      <c r="AN90" s="3"/>
      <c r="AO90" s="3"/>
      <c r="AP90" s="3"/>
      <c r="AQ90" s="72"/>
      <c r="AR90" s="72"/>
      <c r="AT90" s="3"/>
      <c r="AU90" s="3"/>
      <c r="AV90" s="3"/>
      <c r="AW90" s="3"/>
      <c r="AX90" s="3"/>
      <c r="AY90" s="3"/>
      <c r="AZ90" s="3"/>
      <c r="BA90" s="3"/>
      <c r="BB90" s="3"/>
      <c r="BC90" s="3"/>
      <c r="BD90" s="3"/>
      <c r="BE90" s="3"/>
      <c r="BF90" s="3"/>
      <c r="BG90" s="3"/>
    </row>
    <row r="91" spans="1:59" x14ac:dyDescent="0.25">
      <c r="A91" s="27" t="s">
        <v>42</v>
      </c>
      <c r="B91" s="27"/>
      <c r="C91" s="27"/>
      <c r="D91" s="27"/>
      <c r="E91" s="27"/>
      <c r="F91" s="27"/>
      <c r="G91" s="27"/>
      <c r="H91" s="27"/>
      <c r="I91" s="27"/>
      <c r="J91" s="27"/>
      <c r="K91" s="27"/>
      <c r="L91" s="27"/>
      <c r="M91" s="27"/>
      <c r="N91" s="27"/>
      <c r="P91" s="37" t="s">
        <v>42</v>
      </c>
      <c r="Q91" s="37"/>
      <c r="R91" s="37"/>
      <c r="S91" s="37"/>
      <c r="T91" s="37"/>
      <c r="U91" s="37"/>
      <c r="V91" s="37"/>
      <c r="W91" s="37"/>
      <c r="X91" s="37"/>
      <c r="Y91" s="37"/>
      <c r="Z91" s="37"/>
      <c r="AA91" s="37"/>
      <c r="AB91" s="39"/>
      <c r="AC91" s="39"/>
      <c r="AE91" s="45" t="s">
        <v>42</v>
      </c>
      <c r="AF91" s="45"/>
      <c r="AG91" s="45"/>
      <c r="AH91" s="45"/>
      <c r="AI91" s="45"/>
      <c r="AJ91" s="45"/>
      <c r="AK91" s="45"/>
      <c r="AL91" s="45"/>
      <c r="AM91" s="45"/>
      <c r="AN91" s="45"/>
      <c r="AO91" s="45"/>
      <c r="AP91" s="45"/>
      <c r="AQ91" s="47"/>
      <c r="AR91" s="47"/>
      <c r="AT91" s="54" t="s">
        <v>42</v>
      </c>
      <c r="AU91" s="54"/>
      <c r="AV91" s="54"/>
      <c r="AW91" s="54"/>
      <c r="AX91" s="54"/>
      <c r="AY91" s="54"/>
      <c r="AZ91" s="54"/>
      <c r="BA91" s="54"/>
      <c r="BB91" s="54"/>
      <c r="BC91" s="54"/>
      <c r="BD91" s="54"/>
      <c r="BE91" s="54"/>
      <c r="BF91" s="54"/>
      <c r="BG91" s="54"/>
    </row>
    <row r="92" spans="1:59" x14ac:dyDescent="0.25">
      <c r="A92" s="28" t="s">
        <v>29</v>
      </c>
      <c r="B92" s="28"/>
      <c r="C92" s="28" t="s">
        <v>30</v>
      </c>
      <c r="D92" s="28"/>
      <c r="E92" s="28" t="s">
        <v>31</v>
      </c>
      <c r="F92" s="28"/>
      <c r="G92" s="28" t="s">
        <v>32</v>
      </c>
      <c r="H92" s="28"/>
      <c r="I92" s="28" t="s">
        <v>33</v>
      </c>
      <c r="J92" s="28"/>
      <c r="K92" s="28" t="s">
        <v>34</v>
      </c>
      <c r="L92" s="28"/>
      <c r="M92" s="32" t="s">
        <v>58</v>
      </c>
      <c r="N92" s="32"/>
      <c r="P92" s="38" t="s">
        <v>29</v>
      </c>
      <c r="Q92" s="38"/>
      <c r="R92" s="38" t="s">
        <v>30</v>
      </c>
      <c r="S92" s="38"/>
      <c r="T92" s="38" t="s">
        <v>31</v>
      </c>
      <c r="U92" s="38"/>
      <c r="V92" s="38" t="s">
        <v>32</v>
      </c>
      <c r="W92" s="38"/>
      <c r="X92" s="38" t="s">
        <v>33</v>
      </c>
      <c r="Y92" s="38"/>
      <c r="Z92" s="38" t="s">
        <v>34</v>
      </c>
      <c r="AA92" s="38"/>
      <c r="AB92" s="40" t="s">
        <v>58</v>
      </c>
      <c r="AC92" s="40"/>
      <c r="AE92" s="46" t="s">
        <v>29</v>
      </c>
      <c r="AF92" s="46"/>
      <c r="AG92" s="46" t="s">
        <v>30</v>
      </c>
      <c r="AH92" s="46"/>
      <c r="AI92" s="46" t="s">
        <v>31</v>
      </c>
      <c r="AJ92" s="46"/>
      <c r="AK92" s="46" t="s">
        <v>32</v>
      </c>
      <c r="AL92" s="46"/>
      <c r="AM92" s="46" t="s">
        <v>33</v>
      </c>
      <c r="AN92" s="46"/>
      <c r="AO92" s="46" t="s">
        <v>34</v>
      </c>
      <c r="AP92" s="46"/>
      <c r="AQ92" s="48" t="s">
        <v>58</v>
      </c>
      <c r="AR92" s="48"/>
      <c r="AT92" s="55" t="s">
        <v>29</v>
      </c>
      <c r="AU92" s="55"/>
      <c r="AV92" s="55" t="s">
        <v>30</v>
      </c>
      <c r="AW92" s="55"/>
      <c r="AX92" s="55" t="s">
        <v>31</v>
      </c>
      <c r="AY92" s="55"/>
      <c r="AZ92" s="55" t="s">
        <v>32</v>
      </c>
      <c r="BA92" s="55"/>
      <c r="BB92" s="55" t="s">
        <v>33</v>
      </c>
      <c r="BC92" s="55"/>
      <c r="BD92" s="55" t="s">
        <v>34</v>
      </c>
      <c r="BE92" s="55"/>
      <c r="BF92" s="55" t="s">
        <v>58</v>
      </c>
      <c r="BG92" s="55"/>
    </row>
    <row r="93" spans="1:59" x14ac:dyDescent="0.25">
      <c r="A93" s="27">
        <v>1</v>
      </c>
      <c r="B93" s="27"/>
      <c r="C93" s="31">
        <f>C4-M93</f>
        <v>14900</v>
      </c>
      <c r="D93" s="31"/>
      <c r="E93" s="31">
        <f>$C$4/48</f>
        <v>310.41666666666669</v>
      </c>
      <c r="F93" s="31"/>
      <c r="G93" s="31">
        <f>C4*$E$4</f>
        <v>366.29166666666663</v>
      </c>
      <c r="H93" s="31"/>
      <c r="I93" s="31">
        <f t="shared" ref="I93:I140" si="52">E93+G93</f>
        <v>676.70833333333326</v>
      </c>
      <c r="J93" s="31"/>
      <c r="K93" s="31">
        <f t="shared" ref="K93:K140" si="53">C93-E93</f>
        <v>14589.583333333334</v>
      </c>
      <c r="L93" s="31"/>
      <c r="M93" s="31">
        <f>0</f>
        <v>0</v>
      </c>
      <c r="N93" s="31"/>
      <c r="P93" s="37">
        <v>1</v>
      </c>
      <c r="Q93" s="37"/>
      <c r="R93" s="39">
        <f>C4-AB93</f>
        <v>14900</v>
      </c>
      <c r="S93" s="39"/>
      <c r="T93" s="39">
        <f>0</f>
        <v>0</v>
      </c>
      <c r="U93" s="39"/>
      <c r="V93" s="39">
        <f>R93*$E$4</f>
        <v>366.29166666666663</v>
      </c>
      <c r="W93" s="39"/>
      <c r="X93" s="39">
        <f>T93+V93</f>
        <v>366.29166666666663</v>
      </c>
      <c r="Y93" s="39"/>
      <c r="Z93" s="39">
        <f>R93-T93</f>
        <v>14900</v>
      </c>
      <c r="AA93" s="39"/>
      <c r="AB93" s="39">
        <f>0</f>
        <v>0</v>
      </c>
      <c r="AC93" s="39"/>
      <c r="AE93" s="45">
        <v>1</v>
      </c>
      <c r="AF93" s="45"/>
      <c r="AG93" s="47">
        <f>C4-AQ93</f>
        <v>14900</v>
      </c>
      <c r="AH93" s="47"/>
      <c r="AI93" s="47">
        <f>AM93-AK93</f>
        <v>-48.243923611111029</v>
      </c>
      <c r="AJ93" s="47"/>
      <c r="AK93" s="47">
        <f>AG93*$E$4</f>
        <v>366.29166666666663</v>
      </c>
      <c r="AL93" s="47"/>
      <c r="AM93" s="47">
        <f>($AG$93/48)*((1+$E$4)^AE93)</f>
        <v>318.0477430555556</v>
      </c>
      <c r="AN93" s="47"/>
      <c r="AO93" s="47">
        <f>AG93-AI93</f>
        <v>14948.243923611111</v>
      </c>
      <c r="AP93" s="47"/>
      <c r="AQ93" s="47">
        <f>0</f>
        <v>0</v>
      </c>
      <c r="AR93" s="47"/>
      <c r="AT93" s="54">
        <v>1</v>
      </c>
      <c r="AU93" s="54"/>
      <c r="AV93" s="56">
        <f>C4-BF93</f>
        <v>14900</v>
      </c>
      <c r="AW93" s="56"/>
      <c r="AX93" s="56">
        <f>BB93-AZ93</f>
        <v>165.87331032094369</v>
      </c>
      <c r="AY93" s="56"/>
      <c r="AZ93" s="56">
        <f>AV93*$E$4</f>
        <v>366.29166666666663</v>
      </c>
      <c r="BA93" s="56"/>
      <c r="BB93" s="56">
        <f>$AV$93*($E$4/(1-((1+$E$4)^(-48))))</f>
        <v>532.16497698761032</v>
      </c>
      <c r="BC93" s="56"/>
      <c r="BD93" s="56">
        <f>AV93-AX93</f>
        <v>14734.126689679057</v>
      </c>
      <c r="BE93" s="56"/>
      <c r="BF93" s="56">
        <f>0</f>
        <v>0</v>
      </c>
      <c r="BG93" s="56"/>
    </row>
    <row r="94" spans="1:59" x14ac:dyDescent="0.25">
      <c r="A94" s="28">
        <v>2</v>
      </c>
      <c r="B94" s="28"/>
      <c r="C94" s="32">
        <f t="shared" ref="C94:C140" si="54">K93-M94</f>
        <v>14589.583333333334</v>
      </c>
      <c r="D94" s="32"/>
      <c r="E94" s="32">
        <f t="shared" ref="E94:E140" si="55">$C$4/48</f>
        <v>310.41666666666669</v>
      </c>
      <c r="F94" s="32"/>
      <c r="G94" s="32">
        <f t="shared" ref="G94:G140" si="56">C94*$E$4</f>
        <v>358.66059027777777</v>
      </c>
      <c r="H94" s="32"/>
      <c r="I94" s="32">
        <f t="shared" si="52"/>
        <v>669.07725694444446</v>
      </c>
      <c r="J94" s="32"/>
      <c r="K94" s="32">
        <f t="shared" si="53"/>
        <v>14279.166666666668</v>
      </c>
      <c r="L94" s="32"/>
      <c r="M94" s="32">
        <f>0</f>
        <v>0</v>
      </c>
      <c r="N94" s="32"/>
      <c r="P94" s="38">
        <v>2</v>
      </c>
      <c r="Q94" s="38"/>
      <c r="R94" s="40">
        <f>Z93-AB94</f>
        <v>14900</v>
      </c>
      <c r="S94" s="40"/>
      <c r="T94" s="40">
        <f>0</f>
        <v>0</v>
      </c>
      <c r="U94" s="40"/>
      <c r="V94" s="40">
        <f>R94*$E$4</f>
        <v>366.29166666666663</v>
      </c>
      <c r="W94" s="40"/>
      <c r="X94" s="40">
        <f t="shared" ref="X94:X140" si="57">T94+V94</f>
        <v>366.29166666666663</v>
      </c>
      <c r="Y94" s="40"/>
      <c r="Z94" s="40">
        <f t="shared" ref="Z94:Z140" si="58">R94-T94</f>
        <v>14900</v>
      </c>
      <c r="AA94" s="40"/>
      <c r="AB94" s="40">
        <f>0</f>
        <v>0</v>
      </c>
      <c r="AC94" s="40"/>
      <c r="AE94" s="46">
        <v>2</v>
      </c>
      <c r="AF94" s="46"/>
      <c r="AG94" s="48">
        <f>AO93-AQ94</f>
        <v>14948.243923611111</v>
      </c>
      <c r="AH94" s="48"/>
      <c r="AI94" s="48">
        <f t="shared" ref="AI94:AI140" si="59">AM94-AK94</f>
        <v>-41.611246383101786</v>
      </c>
      <c r="AJ94" s="48"/>
      <c r="AK94" s="48">
        <f>AG94*$E$4</f>
        <v>367.47766312210649</v>
      </c>
      <c r="AL94" s="48"/>
      <c r="AM94" s="48">
        <f t="shared" ref="AM94:AM140" si="60">($AG$93/48)*((1+$E$4)^AE94)</f>
        <v>325.86641673900471</v>
      </c>
      <c r="AN94" s="48"/>
      <c r="AO94" s="48">
        <f t="shared" ref="AO94:AO140" si="61">AG94-AI94</f>
        <v>14989.855169994213</v>
      </c>
      <c r="AP94" s="48"/>
      <c r="AQ94" s="48">
        <f>0</f>
        <v>0</v>
      </c>
      <c r="AR94" s="48"/>
      <c r="AT94" s="55">
        <v>2</v>
      </c>
      <c r="AU94" s="55"/>
      <c r="AV94" s="57">
        <f>BD93-BF94</f>
        <v>14734.126689679057</v>
      </c>
      <c r="AW94" s="57"/>
      <c r="AX94" s="57">
        <f t="shared" ref="AX94:AX140" si="62">BB94-AZ94</f>
        <v>169.95102919966683</v>
      </c>
      <c r="AY94" s="57"/>
      <c r="AZ94" s="57">
        <f>AV94*$E$4</f>
        <v>362.21394778794348</v>
      </c>
      <c r="BA94" s="57"/>
      <c r="BB94" s="57">
        <f t="shared" ref="BB94:BB140" si="63">$AV$93*($E$4/(1-((1+$E$4)^(-48))))</f>
        <v>532.16497698761032</v>
      </c>
      <c r="BC94" s="57"/>
      <c r="BD94" s="57">
        <f t="shared" ref="BD94:BD140" si="64">AV94-AX94</f>
        <v>14564.17566047939</v>
      </c>
      <c r="BE94" s="57"/>
      <c r="BF94" s="57">
        <f>0</f>
        <v>0</v>
      </c>
      <c r="BG94" s="57"/>
    </row>
    <row r="95" spans="1:59" x14ac:dyDescent="0.25">
      <c r="A95" s="27">
        <v>3</v>
      </c>
      <c r="B95" s="27"/>
      <c r="C95" s="31">
        <f t="shared" si="54"/>
        <v>14279.166666666668</v>
      </c>
      <c r="D95" s="31"/>
      <c r="E95" s="31">
        <f t="shared" si="55"/>
        <v>310.41666666666669</v>
      </c>
      <c r="F95" s="31"/>
      <c r="G95" s="31">
        <f t="shared" si="56"/>
        <v>351.02951388888891</v>
      </c>
      <c r="H95" s="31"/>
      <c r="I95" s="31">
        <f t="shared" si="52"/>
        <v>661.44618055555566</v>
      </c>
      <c r="J95" s="31"/>
      <c r="K95" s="31">
        <f t="shared" si="53"/>
        <v>13968.750000000002</v>
      </c>
      <c r="L95" s="31"/>
      <c r="M95" s="31">
        <f>0</f>
        <v>0</v>
      </c>
      <c r="N95" s="31"/>
      <c r="P95" s="37">
        <v>3</v>
      </c>
      <c r="Q95" s="37"/>
      <c r="R95" s="39">
        <f t="shared" ref="R95:R140" si="65">Z94-AB95</f>
        <v>14900</v>
      </c>
      <c r="S95" s="39"/>
      <c r="T95" s="39">
        <f>0</f>
        <v>0</v>
      </c>
      <c r="U95" s="39"/>
      <c r="V95" s="39">
        <f t="shared" ref="V95:V140" si="66">R95*$E$4</f>
        <v>366.29166666666663</v>
      </c>
      <c r="W95" s="39"/>
      <c r="X95" s="39">
        <f t="shared" si="57"/>
        <v>366.29166666666663</v>
      </c>
      <c r="Y95" s="39"/>
      <c r="Z95" s="39">
        <f t="shared" si="58"/>
        <v>14900</v>
      </c>
      <c r="AA95" s="39"/>
      <c r="AB95" s="39">
        <f>0</f>
        <v>0</v>
      </c>
      <c r="AC95" s="39"/>
      <c r="AE95" s="45">
        <v>3</v>
      </c>
      <c r="AF95" s="45"/>
      <c r="AG95" s="47">
        <f t="shared" ref="AG95:AG140" si="67">AO94-AQ95</f>
        <v>14989.855169994213</v>
      </c>
      <c r="AH95" s="47"/>
      <c r="AI95" s="47">
        <f t="shared" si="59"/>
        <v>-34.623306778519122</v>
      </c>
      <c r="AJ95" s="47"/>
      <c r="AK95" s="47">
        <f t="shared" ref="AK95:AK140" si="68">AG95*$E$4</f>
        <v>368.50060626235773</v>
      </c>
      <c r="AL95" s="47"/>
      <c r="AM95" s="47">
        <f t="shared" si="60"/>
        <v>333.87729948383861</v>
      </c>
      <c r="AN95" s="47"/>
      <c r="AO95" s="47">
        <f t="shared" si="61"/>
        <v>15024.478476772732</v>
      </c>
      <c r="AP95" s="47"/>
      <c r="AQ95" s="47">
        <f>0</f>
        <v>0</v>
      </c>
      <c r="AR95" s="47"/>
      <c r="AT95" s="54">
        <v>3</v>
      </c>
      <c r="AU95" s="54"/>
      <c r="AV95" s="56">
        <f t="shared" ref="AV95:AV140" si="69">BD94-BF95</f>
        <v>14564.17566047939</v>
      </c>
      <c r="AW95" s="56"/>
      <c r="AX95" s="56">
        <f t="shared" si="62"/>
        <v>174.12899200082535</v>
      </c>
      <c r="AY95" s="56"/>
      <c r="AZ95" s="56">
        <f t="shared" ref="AZ95:AZ140" si="70">AV95*$E$4</f>
        <v>358.03598498678497</v>
      </c>
      <c r="BA95" s="56"/>
      <c r="BB95" s="56">
        <f t="shared" si="63"/>
        <v>532.16497698761032</v>
      </c>
      <c r="BC95" s="56"/>
      <c r="BD95" s="56">
        <f t="shared" si="64"/>
        <v>14390.046668478564</v>
      </c>
      <c r="BE95" s="56"/>
      <c r="BF95" s="56">
        <f>0</f>
        <v>0</v>
      </c>
      <c r="BG95" s="56"/>
    </row>
    <row r="96" spans="1:59" x14ac:dyDescent="0.25">
      <c r="A96" s="28">
        <v>4</v>
      </c>
      <c r="B96" s="28"/>
      <c r="C96" s="32">
        <f t="shared" si="54"/>
        <v>13968.750000000002</v>
      </c>
      <c r="D96" s="32"/>
      <c r="E96" s="32">
        <f t="shared" si="55"/>
        <v>310.41666666666669</v>
      </c>
      <c r="F96" s="32"/>
      <c r="G96" s="32">
        <f t="shared" si="56"/>
        <v>343.3984375</v>
      </c>
      <c r="H96" s="32"/>
      <c r="I96" s="32">
        <f t="shared" si="52"/>
        <v>653.81510416666674</v>
      </c>
      <c r="J96" s="32"/>
      <c r="K96" s="32">
        <f t="shared" si="53"/>
        <v>13658.333333333336</v>
      </c>
      <c r="L96" s="32"/>
      <c r="M96" s="32">
        <f>0</f>
        <v>0</v>
      </c>
      <c r="N96" s="32"/>
      <c r="P96" s="38">
        <v>4</v>
      </c>
      <c r="Q96" s="38"/>
      <c r="R96" s="40">
        <f t="shared" si="65"/>
        <v>14900</v>
      </c>
      <c r="S96" s="40"/>
      <c r="T96" s="40">
        <f>0</f>
        <v>0</v>
      </c>
      <c r="U96" s="40"/>
      <c r="V96" s="40">
        <f t="shared" si="66"/>
        <v>366.29166666666663</v>
      </c>
      <c r="W96" s="40"/>
      <c r="X96" s="40">
        <f t="shared" si="57"/>
        <v>366.29166666666663</v>
      </c>
      <c r="Y96" s="40"/>
      <c r="Z96" s="40">
        <f t="shared" si="58"/>
        <v>14900</v>
      </c>
      <c r="AA96" s="40"/>
      <c r="AB96" s="40">
        <f>0</f>
        <v>0</v>
      </c>
      <c r="AC96" s="40"/>
      <c r="AE96" s="46">
        <v>4</v>
      </c>
      <c r="AF96" s="46"/>
      <c r="AG96" s="48">
        <f t="shared" si="67"/>
        <v>15024.478476772732</v>
      </c>
      <c r="AH96" s="48"/>
      <c r="AI96" s="48">
        <f t="shared" si="59"/>
        <v>-27.266646124513329</v>
      </c>
      <c r="AJ96" s="48"/>
      <c r="AK96" s="48">
        <f t="shared" si="68"/>
        <v>369.35176255399631</v>
      </c>
      <c r="AL96" s="48"/>
      <c r="AM96" s="48">
        <f t="shared" si="60"/>
        <v>342.08511642948298</v>
      </c>
      <c r="AN96" s="48"/>
      <c r="AO96" s="48">
        <f t="shared" si="61"/>
        <v>15051.745122897246</v>
      </c>
      <c r="AP96" s="48"/>
      <c r="AQ96" s="48">
        <f>0</f>
        <v>0</v>
      </c>
      <c r="AR96" s="48"/>
      <c r="AT96" s="55">
        <v>4</v>
      </c>
      <c r="AU96" s="55"/>
      <c r="AV96" s="57">
        <f t="shared" si="69"/>
        <v>14390.046668478564</v>
      </c>
      <c r="AW96" s="57"/>
      <c r="AX96" s="57">
        <f t="shared" si="62"/>
        <v>178.40966305417896</v>
      </c>
      <c r="AY96" s="57"/>
      <c r="AZ96" s="57">
        <f t="shared" si="70"/>
        <v>353.75531393343135</v>
      </c>
      <c r="BA96" s="57"/>
      <c r="BB96" s="57">
        <f t="shared" si="63"/>
        <v>532.16497698761032</v>
      </c>
      <c r="BC96" s="57"/>
      <c r="BD96" s="57">
        <f t="shared" si="64"/>
        <v>14211.637005424385</v>
      </c>
      <c r="BE96" s="57"/>
      <c r="BF96" s="57">
        <f>0</f>
        <v>0</v>
      </c>
      <c r="BG96" s="57"/>
    </row>
    <row r="97" spans="1:59" x14ac:dyDescent="0.25">
      <c r="A97" s="27">
        <v>5</v>
      </c>
      <c r="B97" s="27"/>
      <c r="C97" s="31">
        <f t="shared" si="54"/>
        <v>13658.333333333336</v>
      </c>
      <c r="D97" s="31"/>
      <c r="E97" s="31">
        <f t="shared" si="55"/>
        <v>310.41666666666669</v>
      </c>
      <c r="F97" s="31"/>
      <c r="G97" s="31">
        <f t="shared" si="56"/>
        <v>335.76736111111114</v>
      </c>
      <c r="H97" s="31"/>
      <c r="I97" s="31">
        <f t="shared" si="52"/>
        <v>646.18402777777783</v>
      </c>
      <c r="J97" s="31"/>
      <c r="K97" s="31">
        <f t="shared" si="53"/>
        <v>13347.91666666667</v>
      </c>
      <c r="L97" s="31"/>
      <c r="M97" s="31">
        <f>0</f>
        <v>0</v>
      </c>
      <c r="N97" s="31"/>
      <c r="P97" s="37">
        <v>5</v>
      </c>
      <c r="Q97" s="37"/>
      <c r="R97" s="39">
        <f t="shared" si="65"/>
        <v>14900</v>
      </c>
      <c r="S97" s="39"/>
      <c r="T97" s="39">
        <f>0</f>
        <v>0</v>
      </c>
      <c r="U97" s="39"/>
      <c r="V97" s="39">
        <f t="shared" si="66"/>
        <v>366.29166666666663</v>
      </c>
      <c r="W97" s="39"/>
      <c r="X97" s="39">
        <f t="shared" si="57"/>
        <v>366.29166666666663</v>
      </c>
      <c r="Y97" s="39"/>
      <c r="Z97" s="39">
        <f t="shared" si="58"/>
        <v>14900</v>
      </c>
      <c r="AA97" s="39"/>
      <c r="AB97" s="39">
        <f>0</f>
        <v>0</v>
      </c>
      <c r="AC97" s="39"/>
      <c r="AE97" s="45">
        <v>5</v>
      </c>
      <c r="AF97" s="45"/>
      <c r="AG97" s="47">
        <f t="shared" si="67"/>
        <v>15051.745122897246</v>
      </c>
      <c r="AH97" s="47"/>
      <c r="AI97" s="47">
        <f t="shared" si="59"/>
        <v>-19.527358729516152</v>
      </c>
      <c r="AJ97" s="47"/>
      <c r="AK97" s="47">
        <f t="shared" si="68"/>
        <v>370.02206760455726</v>
      </c>
      <c r="AL97" s="47"/>
      <c r="AM97" s="47">
        <f t="shared" si="60"/>
        <v>350.49470887504111</v>
      </c>
      <c r="AN97" s="47"/>
      <c r="AO97" s="47">
        <f t="shared" si="61"/>
        <v>15071.272481626762</v>
      </c>
      <c r="AP97" s="47"/>
      <c r="AQ97" s="47">
        <f>0</f>
        <v>0</v>
      </c>
      <c r="AR97" s="47"/>
      <c r="AT97" s="54">
        <v>5</v>
      </c>
      <c r="AU97" s="54"/>
      <c r="AV97" s="56">
        <f t="shared" si="69"/>
        <v>14211.637005424385</v>
      </c>
      <c r="AW97" s="56"/>
      <c r="AX97" s="56">
        <f t="shared" si="62"/>
        <v>182.79556727092751</v>
      </c>
      <c r="AY97" s="56"/>
      <c r="AZ97" s="56">
        <f t="shared" si="70"/>
        <v>349.36940971668281</v>
      </c>
      <c r="BA97" s="56"/>
      <c r="BB97" s="56">
        <f t="shared" si="63"/>
        <v>532.16497698761032</v>
      </c>
      <c r="BC97" s="56"/>
      <c r="BD97" s="56">
        <f t="shared" si="64"/>
        <v>14028.841438153459</v>
      </c>
      <c r="BE97" s="56"/>
      <c r="BF97" s="56">
        <f>0</f>
        <v>0</v>
      </c>
      <c r="BG97" s="56"/>
    </row>
    <row r="98" spans="1:59" x14ac:dyDescent="0.25">
      <c r="A98" s="28">
        <v>6</v>
      </c>
      <c r="B98" s="28"/>
      <c r="C98" s="32">
        <f t="shared" si="54"/>
        <v>13347.91666666667</v>
      </c>
      <c r="D98" s="32"/>
      <c r="E98" s="32">
        <f t="shared" si="55"/>
        <v>310.41666666666669</v>
      </c>
      <c r="F98" s="32"/>
      <c r="G98" s="32">
        <f t="shared" si="56"/>
        <v>328.13628472222229</v>
      </c>
      <c r="H98" s="32"/>
      <c r="I98" s="32">
        <f t="shared" si="52"/>
        <v>638.55295138888891</v>
      </c>
      <c r="J98" s="32"/>
      <c r="K98" s="32">
        <f t="shared" si="53"/>
        <v>13037.500000000004</v>
      </c>
      <c r="L98" s="32"/>
      <c r="M98" s="32">
        <f>0</f>
        <v>0</v>
      </c>
      <c r="N98" s="32"/>
      <c r="P98" s="38">
        <v>6</v>
      </c>
      <c r="Q98" s="38"/>
      <c r="R98" s="40">
        <f t="shared" si="65"/>
        <v>14900</v>
      </c>
      <c r="S98" s="40"/>
      <c r="T98" s="40">
        <f>0</f>
        <v>0</v>
      </c>
      <c r="U98" s="40"/>
      <c r="V98" s="40">
        <f t="shared" si="66"/>
        <v>366.29166666666663</v>
      </c>
      <c r="W98" s="40"/>
      <c r="X98" s="40">
        <f t="shared" si="57"/>
        <v>366.29166666666663</v>
      </c>
      <c r="Y98" s="40"/>
      <c r="Z98" s="40">
        <f t="shared" si="58"/>
        <v>14900</v>
      </c>
      <c r="AA98" s="40"/>
      <c r="AB98" s="40">
        <f>0</f>
        <v>0</v>
      </c>
      <c r="AC98" s="40"/>
      <c r="AE98" s="46">
        <v>6</v>
      </c>
      <c r="AF98" s="46"/>
      <c r="AG98" s="48">
        <f t="shared" si="67"/>
        <v>15071.272481626762</v>
      </c>
      <c r="AH98" s="48"/>
      <c r="AI98" s="48">
        <f t="shared" si="59"/>
        <v>-11.39107803843865</v>
      </c>
      <c r="AJ98" s="48"/>
      <c r="AK98" s="48">
        <f t="shared" si="68"/>
        <v>370.50211517332457</v>
      </c>
      <c r="AL98" s="48"/>
      <c r="AM98" s="48">
        <f t="shared" si="60"/>
        <v>359.11103713488592</v>
      </c>
      <c r="AN98" s="48"/>
      <c r="AO98" s="48">
        <f t="shared" si="61"/>
        <v>15082.663559665201</v>
      </c>
      <c r="AP98" s="48"/>
      <c r="AQ98" s="48">
        <f>0</f>
        <v>0</v>
      </c>
      <c r="AR98" s="48"/>
      <c r="AT98" s="55">
        <v>6</v>
      </c>
      <c r="AU98" s="55"/>
      <c r="AV98" s="57">
        <f t="shared" si="69"/>
        <v>14028.841438153459</v>
      </c>
      <c r="AW98" s="57"/>
      <c r="AX98" s="57">
        <f t="shared" si="62"/>
        <v>187.2892916330045</v>
      </c>
      <c r="AY98" s="57"/>
      <c r="AZ98" s="57">
        <f t="shared" si="70"/>
        <v>344.87568535460582</v>
      </c>
      <c r="BA98" s="57"/>
      <c r="BB98" s="57">
        <f t="shared" si="63"/>
        <v>532.16497698761032</v>
      </c>
      <c r="BC98" s="57"/>
      <c r="BD98" s="57">
        <f t="shared" si="64"/>
        <v>13841.552146520455</v>
      </c>
      <c r="BE98" s="57"/>
      <c r="BF98" s="57">
        <f>0</f>
        <v>0</v>
      </c>
      <c r="BG98" s="57"/>
    </row>
    <row r="99" spans="1:59" x14ac:dyDescent="0.25">
      <c r="A99" s="27">
        <v>7</v>
      </c>
      <c r="B99" s="27"/>
      <c r="C99" s="31">
        <f t="shared" si="54"/>
        <v>13037.500000000004</v>
      </c>
      <c r="D99" s="31"/>
      <c r="E99" s="31">
        <f t="shared" si="55"/>
        <v>310.41666666666669</v>
      </c>
      <c r="F99" s="31"/>
      <c r="G99" s="31">
        <f t="shared" si="56"/>
        <v>320.50520833333343</v>
      </c>
      <c r="H99" s="31"/>
      <c r="I99" s="31">
        <f t="shared" si="52"/>
        <v>630.92187500000011</v>
      </c>
      <c r="J99" s="31"/>
      <c r="K99" s="31">
        <f t="shared" si="53"/>
        <v>12727.083333333338</v>
      </c>
      <c r="L99" s="31"/>
      <c r="M99" s="31">
        <f>0</f>
        <v>0</v>
      </c>
      <c r="N99" s="31"/>
      <c r="P99" s="37">
        <v>7</v>
      </c>
      <c r="Q99" s="37"/>
      <c r="R99" s="39">
        <f t="shared" si="65"/>
        <v>14900</v>
      </c>
      <c r="S99" s="39"/>
      <c r="T99" s="39">
        <f>0</f>
        <v>0</v>
      </c>
      <c r="U99" s="39"/>
      <c r="V99" s="39">
        <f t="shared" si="66"/>
        <v>366.29166666666663</v>
      </c>
      <c r="W99" s="39"/>
      <c r="X99" s="39">
        <f t="shared" si="57"/>
        <v>366.29166666666663</v>
      </c>
      <c r="Y99" s="39"/>
      <c r="Z99" s="39">
        <f t="shared" si="58"/>
        <v>14900</v>
      </c>
      <c r="AA99" s="39"/>
      <c r="AB99" s="39">
        <f>0</f>
        <v>0</v>
      </c>
      <c r="AC99" s="39"/>
      <c r="AE99" s="45">
        <v>7</v>
      </c>
      <c r="AF99" s="45"/>
      <c r="AG99" s="47">
        <f t="shared" si="67"/>
        <v>15082.663559665201</v>
      </c>
      <c r="AH99" s="47"/>
      <c r="AI99" s="47">
        <f t="shared" si="59"/>
        <v>-2.8429623773175763</v>
      </c>
      <c r="AJ99" s="47"/>
      <c r="AK99" s="47">
        <f t="shared" si="68"/>
        <v>370.78214584176953</v>
      </c>
      <c r="AL99" s="47"/>
      <c r="AM99" s="47">
        <f t="shared" si="60"/>
        <v>367.93918346445196</v>
      </c>
      <c r="AN99" s="47"/>
      <c r="AO99" s="47">
        <f t="shared" si="61"/>
        <v>15085.506522042519</v>
      </c>
      <c r="AP99" s="47"/>
      <c r="AQ99" s="47">
        <f>0</f>
        <v>0</v>
      </c>
      <c r="AR99" s="47"/>
      <c r="AT99" s="54">
        <v>7</v>
      </c>
      <c r="AU99" s="54"/>
      <c r="AV99" s="56">
        <f t="shared" si="69"/>
        <v>13841.552146520455</v>
      </c>
      <c r="AW99" s="56"/>
      <c r="AX99" s="56">
        <f t="shared" si="62"/>
        <v>191.8934867189825</v>
      </c>
      <c r="AY99" s="56"/>
      <c r="AZ99" s="56">
        <f t="shared" si="70"/>
        <v>340.27149026862782</v>
      </c>
      <c r="BA99" s="56"/>
      <c r="BB99" s="56">
        <f t="shared" si="63"/>
        <v>532.16497698761032</v>
      </c>
      <c r="BC99" s="56"/>
      <c r="BD99" s="56">
        <f t="shared" si="64"/>
        <v>13649.658659801473</v>
      </c>
      <c r="BE99" s="56"/>
      <c r="BF99" s="56">
        <f>0</f>
        <v>0</v>
      </c>
      <c r="BG99" s="56"/>
    </row>
    <row r="100" spans="1:59" x14ac:dyDescent="0.25">
      <c r="A100" s="28">
        <v>8</v>
      </c>
      <c r="B100" s="28"/>
      <c r="C100" s="32">
        <f t="shared" si="54"/>
        <v>12727.083333333338</v>
      </c>
      <c r="D100" s="32"/>
      <c r="E100" s="32">
        <f t="shared" si="55"/>
        <v>310.41666666666669</v>
      </c>
      <c r="F100" s="32"/>
      <c r="G100" s="32">
        <f t="shared" si="56"/>
        <v>312.87413194444451</v>
      </c>
      <c r="H100" s="32"/>
      <c r="I100" s="32">
        <f t="shared" si="52"/>
        <v>623.2907986111112</v>
      </c>
      <c r="J100" s="32"/>
      <c r="K100" s="32">
        <f t="shared" si="53"/>
        <v>12416.666666666672</v>
      </c>
      <c r="L100" s="32"/>
      <c r="M100" s="32">
        <f>0</f>
        <v>0</v>
      </c>
      <c r="N100" s="32"/>
      <c r="P100" s="38">
        <v>8</v>
      </c>
      <c r="Q100" s="38"/>
      <c r="R100" s="40">
        <f t="shared" si="65"/>
        <v>14900</v>
      </c>
      <c r="S100" s="40"/>
      <c r="T100" s="40">
        <f>0</f>
        <v>0</v>
      </c>
      <c r="U100" s="40"/>
      <c r="V100" s="40">
        <f t="shared" si="66"/>
        <v>366.29166666666663</v>
      </c>
      <c r="W100" s="40"/>
      <c r="X100" s="40">
        <f t="shared" si="57"/>
        <v>366.29166666666663</v>
      </c>
      <c r="Y100" s="40"/>
      <c r="Z100" s="40">
        <f t="shared" si="58"/>
        <v>14900</v>
      </c>
      <c r="AA100" s="40"/>
      <c r="AB100" s="40">
        <f>0</f>
        <v>0</v>
      </c>
      <c r="AC100" s="40"/>
      <c r="AE100" s="46">
        <v>8</v>
      </c>
      <c r="AF100" s="46"/>
      <c r="AG100" s="48">
        <f t="shared" si="67"/>
        <v>15085.506522042519</v>
      </c>
      <c r="AH100" s="48"/>
      <c r="AI100" s="48">
        <f t="shared" si="59"/>
        <v>6.1323197244078074</v>
      </c>
      <c r="AJ100" s="48"/>
      <c r="AK100" s="48">
        <f t="shared" si="68"/>
        <v>370.85203533354525</v>
      </c>
      <c r="AL100" s="48"/>
      <c r="AM100" s="48">
        <f t="shared" si="60"/>
        <v>376.98435505795305</v>
      </c>
      <c r="AN100" s="48"/>
      <c r="AO100" s="48">
        <f t="shared" si="61"/>
        <v>15079.374202318111</v>
      </c>
      <c r="AP100" s="48"/>
      <c r="AQ100" s="48">
        <f>0</f>
        <v>0</v>
      </c>
      <c r="AR100" s="48"/>
      <c r="AT100" s="55">
        <v>8</v>
      </c>
      <c r="AU100" s="55"/>
      <c r="AV100" s="57">
        <f t="shared" si="69"/>
        <v>13649.658659801473</v>
      </c>
      <c r="AW100" s="57"/>
      <c r="AX100" s="57">
        <f t="shared" si="62"/>
        <v>196.61086826749079</v>
      </c>
      <c r="AY100" s="57"/>
      <c r="AZ100" s="57">
        <f t="shared" si="70"/>
        <v>335.55410872011953</v>
      </c>
      <c r="BA100" s="57"/>
      <c r="BB100" s="57">
        <f t="shared" si="63"/>
        <v>532.16497698761032</v>
      </c>
      <c r="BC100" s="57"/>
      <c r="BD100" s="57">
        <f t="shared" si="64"/>
        <v>13453.047791533982</v>
      </c>
      <c r="BE100" s="57"/>
      <c r="BF100" s="57">
        <f>0</f>
        <v>0</v>
      </c>
      <c r="BG100" s="57"/>
    </row>
    <row r="101" spans="1:59" x14ac:dyDescent="0.25">
      <c r="A101" s="27">
        <v>9</v>
      </c>
      <c r="B101" s="27"/>
      <c r="C101" s="31">
        <f t="shared" si="54"/>
        <v>12416.666666666672</v>
      </c>
      <c r="D101" s="31"/>
      <c r="E101" s="31">
        <f t="shared" si="55"/>
        <v>310.41666666666669</v>
      </c>
      <c r="F101" s="31"/>
      <c r="G101" s="31">
        <f t="shared" si="56"/>
        <v>305.24305555555566</v>
      </c>
      <c r="H101" s="31"/>
      <c r="I101" s="31">
        <f t="shared" si="52"/>
        <v>615.6597222222224</v>
      </c>
      <c r="J101" s="31"/>
      <c r="K101" s="31">
        <f t="shared" si="53"/>
        <v>12106.250000000005</v>
      </c>
      <c r="L101" s="31"/>
      <c r="M101" s="31">
        <f>0</f>
        <v>0</v>
      </c>
      <c r="N101" s="31"/>
      <c r="P101" s="37">
        <v>9</v>
      </c>
      <c r="Q101" s="37"/>
      <c r="R101" s="39">
        <f t="shared" si="65"/>
        <v>14900</v>
      </c>
      <c r="S101" s="39"/>
      <c r="T101" s="39">
        <f>0</f>
        <v>0</v>
      </c>
      <c r="U101" s="39"/>
      <c r="V101" s="39">
        <f t="shared" si="66"/>
        <v>366.29166666666663</v>
      </c>
      <c r="W101" s="39"/>
      <c r="X101" s="39">
        <f t="shared" si="57"/>
        <v>366.29166666666663</v>
      </c>
      <c r="Y101" s="39"/>
      <c r="Z101" s="39">
        <f t="shared" si="58"/>
        <v>14900</v>
      </c>
      <c r="AA101" s="39"/>
      <c r="AB101" s="39">
        <f>0</f>
        <v>0</v>
      </c>
      <c r="AC101" s="39"/>
      <c r="AE101" s="45">
        <v>9</v>
      </c>
      <c r="AF101" s="45"/>
      <c r="AG101" s="47">
        <f t="shared" si="67"/>
        <v>15079.374202318111</v>
      </c>
      <c r="AH101" s="47"/>
      <c r="AI101" s="47">
        <f t="shared" si="59"/>
        <v>15.550604646140926</v>
      </c>
      <c r="AJ101" s="47"/>
      <c r="AK101" s="47">
        <f t="shared" si="68"/>
        <v>370.70128247365352</v>
      </c>
      <c r="AL101" s="47"/>
      <c r="AM101" s="47">
        <f t="shared" si="60"/>
        <v>386.25188711979445</v>
      </c>
      <c r="AN101" s="47"/>
      <c r="AO101" s="47">
        <f t="shared" si="61"/>
        <v>15063.82359767197</v>
      </c>
      <c r="AP101" s="47"/>
      <c r="AQ101" s="47">
        <f>0</f>
        <v>0</v>
      </c>
      <c r="AR101" s="47"/>
      <c r="AT101" s="54">
        <v>9</v>
      </c>
      <c r="AU101" s="54"/>
      <c r="AV101" s="56">
        <f t="shared" si="69"/>
        <v>13453.047791533982</v>
      </c>
      <c r="AW101" s="56"/>
      <c r="AX101" s="56">
        <f t="shared" si="62"/>
        <v>201.4442187790666</v>
      </c>
      <c r="AY101" s="56"/>
      <c r="AZ101" s="56">
        <f t="shared" si="70"/>
        <v>330.72075820854371</v>
      </c>
      <c r="BA101" s="56"/>
      <c r="BB101" s="56">
        <f t="shared" si="63"/>
        <v>532.16497698761032</v>
      </c>
      <c r="BC101" s="56"/>
      <c r="BD101" s="56">
        <f t="shared" si="64"/>
        <v>13251.603572754915</v>
      </c>
      <c r="BE101" s="56"/>
      <c r="BF101" s="56">
        <f>0</f>
        <v>0</v>
      </c>
      <c r="BG101" s="56"/>
    </row>
    <row r="102" spans="1:59" x14ac:dyDescent="0.25">
      <c r="A102" s="28">
        <v>10</v>
      </c>
      <c r="B102" s="28"/>
      <c r="C102" s="32">
        <f t="shared" si="54"/>
        <v>12106.250000000005</v>
      </c>
      <c r="D102" s="32"/>
      <c r="E102" s="32">
        <f t="shared" si="55"/>
        <v>310.41666666666669</v>
      </c>
      <c r="F102" s="32"/>
      <c r="G102" s="32">
        <f t="shared" si="56"/>
        <v>297.6119791666668</v>
      </c>
      <c r="H102" s="32"/>
      <c r="I102" s="32">
        <f t="shared" si="52"/>
        <v>608.02864583333348</v>
      </c>
      <c r="J102" s="32"/>
      <c r="K102" s="32">
        <f t="shared" si="53"/>
        <v>11795.833333333339</v>
      </c>
      <c r="L102" s="32"/>
      <c r="M102" s="32">
        <f>0</f>
        <v>0</v>
      </c>
      <c r="N102" s="32"/>
      <c r="P102" s="38">
        <v>10</v>
      </c>
      <c r="Q102" s="38"/>
      <c r="R102" s="40">
        <f t="shared" si="65"/>
        <v>14900</v>
      </c>
      <c r="S102" s="40"/>
      <c r="T102" s="40">
        <f>0</f>
        <v>0</v>
      </c>
      <c r="U102" s="40"/>
      <c r="V102" s="40">
        <f t="shared" si="66"/>
        <v>366.29166666666663</v>
      </c>
      <c r="W102" s="40"/>
      <c r="X102" s="40">
        <f t="shared" si="57"/>
        <v>366.29166666666663</v>
      </c>
      <c r="Y102" s="40"/>
      <c r="Z102" s="40">
        <f t="shared" si="58"/>
        <v>14900</v>
      </c>
      <c r="AA102" s="40"/>
      <c r="AB102" s="40">
        <f>0</f>
        <v>0</v>
      </c>
      <c r="AC102" s="40"/>
      <c r="AE102" s="46">
        <v>10</v>
      </c>
      <c r="AF102" s="46"/>
      <c r="AG102" s="48">
        <f t="shared" si="67"/>
        <v>15063.82359767197</v>
      </c>
      <c r="AH102" s="48"/>
      <c r="AI102" s="48">
        <f t="shared" si="59"/>
        <v>25.428249235386829</v>
      </c>
      <c r="AJ102" s="48"/>
      <c r="AK102" s="48">
        <f t="shared" si="68"/>
        <v>370.31899677610255</v>
      </c>
      <c r="AL102" s="48"/>
      <c r="AM102" s="48">
        <f t="shared" si="60"/>
        <v>395.74724601148938</v>
      </c>
      <c r="AN102" s="48"/>
      <c r="AO102" s="48">
        <f t="shared" si="61"/>
        <v>15038.395348436583</v>
      </c>
      <c r="AP102" s="48"/>
      <c r="AQ102" s="48">
        <f>0</f>
        <v>0</v>
      </c>
      <c r="AR102" s="48"/>
      <c r="AT102" s="55">
        <v>10</v>
      </c>
      <c r="AU102" s="55"/>
      <c r="AV102" s="57">
        <f t="shared" si="69"/>
        <v>13251.603572754915</v>
      </c>
      <c r="AW102" s="57"/>
      <c r="AX102" s="57">
        <f t="shared" si="62"/>
        <v>206.39638915738533</v>
      </c>
      <c r="AY102" s="57"/>
      <c r="AZ102" s="57">
        <f t="shared" si="70"/>
        <v>325.76858783022499</v>
      </c>
      <c r="BA102" s="57"/>
      <c r="BB102" s="57">
        <f t="shared" si="63"/>
        <v>532.16497698761032</v>
      </c>
      <c r="BC102" s="57"/>
      <c r="BD102" s="57">
        <f t="shared" si="64"/>
        <v>13045.207183597529</v>
      </c>
      <c r="BE102" s="57"/>
      <c r="BF102" s="57">
        <f>0</f>
        <v>0</v>
      </c>
      <c r="BG102" s="57"/>
    </row>
    <row r="103" spans="1:59" x14ac:dyDescent="0.25">
      <c r="A103" s="27">
        <v>11</v>
      </c>
      <c r="B103" s="27"/>
      <c r="C103" s="31">
        <f t="shared" si="54"/>
        <v>11795.833333333339</v>
      </c>
      <c r="D103" s="31"/>
      <c r="E103" s="31">
        <f t="shared" si="55"/>
        <v>310.41666666666669</v>
      </c>
      <c r="F103" s="31"/>
      <c r="G103" s="31">
        <f t="shared" si="56"/>
        <v>289.98090277777789</v>
      </c>
      <c r="H103" s="31"/>
      <c r="I103" s="31">
        <f t="shared" si="52"/>
        <v>600.39756944444457</v>
      </c>
      <c r="J103" s="31"/>
      <c r="K103" s="31">
        <f t="shared" si="53"/>
        <v>11485.416666666673</v>
      </c>
      <c r="L103" s="31"/>
      <c r="M103" s="31">
        <f>0</f>
        <v>0</v>
      </c>
      <c r="N103" s="31"/>
      <c r="P103" s="37">
        <v>11</v>
      </c>
      <c r="Q103" s="37"/>
      <c r="R103" s="39">
        <f t="shared" si="65"/>
        <v>14900</v>
      </c>
      <c r="S103" s="39"/>
      <c r="T103" s="39">
        <f>0</f>
        <v>0</v>
      </c>
      <c r="U103" s="39"/>
      <c r="V103" s="39">
        <f t="shared" si="66"/>
        <v>366.29166666666663</v>
      </c>
      <c r="W103" s="39"/>
      <c r="X103" s="39">
        <f t="shared" si="57"/>
        <v>366.29166666666663</v>
      </c>
      <c r="Y103" s="39"/>
      <c r="Z103" s="39">
        <f t="shared" si="58"/>
        <v>14900</v>
      </c>
      <c r="AA103" s="39"/>
      <c r="AB103" s="39">
        <f>0</f>
        <v>0</v>
      </c>
      <c r="AC103" s="39"/>
      <c r="AE103" s="45">
        <v>11</v>
      </c>
      <c r="AF103" s="45"/>
      <c r="AG103" s="47">
        <f t="shared" si="67"/>
        <v>15038.395348436583</v>
      </c>
      <c r="AH103" s="47"/>
      <c r="AI103" s="47">
        <f t="shared" si="59"/>
        <v>35.782146826872577</v>
      </c>
      <c r="AJ103" s="47"/>
      <c r="AK103" s="47">
        <f t="shared" si="68"/>
        <v>369.69388564906598</v>
      </c>
      <c r="AL103" s="47"/>
      <c r="AM103" s="47">
        <f t="shared" si="60"/>
        <v>405.47603247593855</v>
      </c>
      <c r="AN103" s="47"/>
      <c r="AO103" s="47">
        <f t="shared" si="61"/>
        <v>15002.613201609711</v>
      </c>
      <c r="AP103" s="47"/>
      <c r="AQ103" s="47">
        <f>0</f>
        <v>0</v>
      </c>
      <c r="AR103" s="47"/>
      <c r="AT103" s="54">
        <v>11</v>
      </c>
      <c r="AU103" s="54"/>
      <c r="AV103" s="56">
        <f t="shared" si="69"/>
        <v>13045.207183597529</v>
      </c>
      <c r="AW103" s="56"/>
      <c r="AX103" s="56">
        <f t="shared" si="62"/>
        <v>211.47030039083774</v>
      </c>
      <c r="AY103" s="56"/>
      <c r="AZ103" s="56">
        <f t="shared" si="70"/>
        <v>320.69467659677258</v>
      </c>
      <c r="BA103" s="56"/>
      <c r="BB103" s="56">
        <f t="shared" si="63"/>
        <v>532.16497698761032</v>
      </c>
      <c r="BC103" s="56"/>
      <c r="BD103" s="56">
        <f t="shared" si="64"/>
        <v>12833.736883206691</v>
      </c>
      <c r="BE103" s="56"/>
      <c r="BF103" s="56">
        <f>0</f>
        <v>0</v>
      </c>
      <c r="BG103" s="56"/>
    </row>
    <row r="104" spans="1:59" x14ac:dyDescent="0.25">
      <c r="A104" s="28">
        <v>12</v>
      </c>
      <c r="B104" s="28"/>
      <c r="C104" s="32">
        <f t="shared" si="54"/>
        <v>11485.416666666673</v>
      </c>
      <c r="D104" s="32"/>
      <c r="E104" s="32">
        <f t="shared" si="55"/>
        <v>310.41666666666669</v>
      </c>
      <c r="F104" s="32"/>
      <c r="G104" s="32">
        <f t="shared" si="56"/>
        <v>282.34982638888903</v>
      </c>
      <c r="H104" s="32"/>
      <c r="I104" s="32">
        <f t="shared" si="52"/>
        <v>592.76649305555566</v>
      </c>
      <c r="J104" s="32"/>
      <c r="K104" s="32">
        <f t="shared" si="53"/>
        <v>11175.000000000007</v>
      </c>
      <c r="L104" s="32"/>
      <c r="M104" s="32">
        <f>0</f>
        <v>0</v>
      </c>
      <c r="N104" s="32"/>
      <c r="P104" s="38">
        <v>12</v>
      </c>
      <c r="Q104" s="38"/>
      <c r="R104" s="40">
        <f t="shared" si="65"/>
        <v>14900</v>
      </c>
      <c r="S104" s="40"/>
      <c r="T104" s="40">
        <f>0</f>
        <v>0</v>
      </c>
      <c r="U104" s="40"/>
      <c r="V104" s="40">
        <f t="shared" si="66"/>
        <v>366.29166666666663</v>
      </c>
      <c r="W104" s="40"/>
      <c r="X104" s="40">
        <f t="shared" si="57"/>
        <v>366.29166666666663</v>
      </c>
      <c r="Y104" s="40"/>
      <c r="Z104" s="40">
        <f t="shared" si="58"/>
        <v>14900</v>
      </c>
      <c r="AA104" s="40"/>
      <c r="AB104" s="40">
        <f>0</f>
        <v>0</v>
      </c>
      <c r="AC104" s="40"/>
      <c r="AE104" s="46">
        <v>12</v>
      </c>
      <c r="AF104" s="46"/>
      <c r="AG104" s="48">
        <f t="shared" si="67"/>
        <v>15002.613201609711</v>
      </c>
      <c r="AH104" s="48"/>
      <c r="AI104" s="48">
        <f t="shared" si="59"/>
        <v>46.629743734733381</v>
      </c>
      <c r="AJ104" s="48"/>
      <c r="AK104" s="48">
        <f t="shared" si="68"/>
        <v>368.81424120623871</v>
      </c>
      <c r="AL104" s="48"/>
      <c r="AM104" s="48">
        <f t="shared" si="60"/>
        <v>415.44398494097209</v>
      </c>
      <c r="AN104" s="48"/>
      <c r="AO104" s="48">
        <f t="shared" si="61"/>
        <v>14955.983457874978</v>
      </c>
      <c r="AP104" s="48"/>
      <c r="AQ104" s="48">
        <f>0</f>
        <v>0</v>
      </c>
      <c r="AR104" s="48"/>
      <c r="AT104" s="55">
        <v>12</v>
      </c>
      <c r="AU104" s="55"/>
      <c r="AV104" s="57">
        <f t="shared" si="69"/>
        <v>12833.736883206691</v>
      </c>
      <c r="AW104" s="57"/>
      <c r="AX104" s="57">
        <f t="shared" si="62"/>
        <v>216.66894527544582</v>
      </c>
      <c r="AY104" s="57"/>
      <c r="AZ104" s="57">
        <f t="shared" si="70"/>
        <v>315.49603171216449</v>
      </c>
      <c r="BA104" s="57"/>
      <c r="BB104" s="57">
        <f t="shared" si="63"/>
        <v>532.16497698761032</v>
      </c>
      <c r="BC104" s="57"/>
      <c r="BD104" s="57">
        <f t="shared" si="64"/>
        <v>12617.067937931246</v>
      </c>
      <c r="BE104" s="57"/>
      <c r="BF104" s="57">
        <f>0</f>
        <v>0</v>
      </c>
      <c r="BG104" s="57"/>
    </row>
    <row r="105" spans="1:59" x14ac:dyDescent="0.25">
      <c r="A105" s="27">
        <v>13</v>
      </c>
      <c r="B105" s="27"/>
      <c r="C105" s="31">
        <f t="shared" si="54"/>
        <v>11175.000000000007</v>
      </c>
      <c r="D105" s="31"/>
      <c r="E105" s="31">
        <f t="shared" si="55"/>
        <v>310.41666666666669</v>
      </c>
      <c r="F105" s="31"/>
      <c r="G105" s="31">
        <f t="shared" si="56"/>
        <v>274.71875000000017</v>
      </c>
      <c r="H105" s="31"/>
      <c r="I105" s="31">
        <f t="shared" si="52"/>
        <v>585.13541666666686</v>
      </c>
      <c r="J105" s="31"/>
      <c r="K105" s="31">
        <f t="shared" si="53"/>
        <v>10864.583333333341</v>
      </c>
      <c r="L105" s="31"/>
      <c r="M105" s="31">
        <f>0</f>
        <v>0</v>
      </c>
      <c r="N105" s="31"/>
      <c r="P105" s="37">
        <v>13</v>
      </c>
      <c r="Q105" s="37"/>
      <c r="R105" s="39">
        <f t="shared" si="65"/>
        <v>14900</v>
      </c>
      <c r="S105" s="39"/>
      <c r="T105" s="39">
        <f>0</f>
        <v>0</v>
      </c>
      <c r="U105" s="39"/>
      <c r="V105" s="39">
        <f t="shared" si="66"/>
        <v>366.29166666666663</v>
      </c>
      <c r="W105" s="39"/>
      <c r="X105" s="39">
        <f t="shared" si="57"/>
        <v>366.29166666666663</v>
      </c>
      <c r="Y105" s="39"/>
      <c r="Z105" s="39">
        <f t="shared" si="58"/>
        <v>14900</v>
      </c>
      <c r="AA105" s="39"/>
      <c r="AB105" s="39">
        <f>0</f>
        <v>0</v>
      </c>
      <c r="AC105" s="39"/>
      <c r="AE105" s="45">
        <v>13</v>
      </c>
      <c r="AF105" s="45"/>
      <c r="AG105" s="47">
        <f t="shared" si="67"/>
        <v>14955.983457874978</v>
      </c>
      <c r="AH105" s="47"/>
      <c r="AI105" s="47">
        <f t="shared" si="59"/>
        <v>57.989056231344478</v>
      </c>
      <c r="AJ105" s="47"/>
      <c r="AK105" s="47">
        <f t="shared" si="68"/>
        <v>367.66792667275985</v>
      </c>
      <c r="AL105" s="47"/>
      <c r="AM105" s="47">
        <f t="shared" si="60"/>
        <v>425.65698290410432</v>
      </c>
      <c r="AN105" s="47"/>
      <c r="AO105" s="47">
        <f t="shared" si="61"/>
        <v>14897.994401643633</v>
      </c>
      <c r="AP105" s="47"/>
      <c r="AQ105" s="47">
        <f>0</f>
        <v>0</v>
      </c>
      <c r="AR105" s="47"/>
      <c r="AT105" s="54">
        <v>13</v>
      </c>
      <c r="AU105" s="54"/>
      <c r="AV105" s="56">
        <f t="shared" si="69"/>
        <v>12617.067937931246</v>
      </c>
      <c r="AW105" s="56"/>
      <c r="AX105" s="56">
        <f t="shared" si="62"/>
        <v>221.99539018013388</v>
      </c>
      <c r="AY105" s="56"/>
      <c r="AZ105" s="56">
        <f t="shared" si="70"/>
        <v>310.16958680747643</v>
      </c>
      <c r="BA105" s="56"/>
      <c r="BB105" s="56">
        <f t="shared" si="63"/>
        <v>532.16497698761032</v>
      </c>
      <c r="BC105" s="56"/>
      <c r="BD105" s="56">
        <f t="shared" si="64"/>
        <v>12395.072547751111</v>
      </c>
      <c r="BE105" s="56"/>
      <c r="BF105" s="56">
        <f>0</f>
        <v>0</v>
      </c>
      <c r="BG105" s="56"/>
    </row>
    <row r="106" spans="1:59" x14ac:dyDescent="0.25">
      <c r="A106" s="28">
        <v>14</v>
      </c>
      <c r="B106" s="28"/>
      <c r="C106" s="32">
        <f t="shared" si="54"/>
        <v>10864.583333333341</v>
      </c>
      <c r="D106" s="32"/>
      <c r="E106" s="32">
        <f t="shared" si="55"/>
        <v>310.41666666666669</v>
      </c>
      <c r="F106" s="32"/>
      <c r="G106" s="32">
        <f t="shared" si="56"/>
        <v>267.08767361111131</v>
      </c>
      <c r="H106" s="32"/>
      <c r="I106" s="32">
        <f t="shared" si="52"/>
        <v>577.50434027777806</v>
      </c>
      <c r="J106" s="32"/>
      <c r="K106" s="32">
        <f t="shared" si="53"/>
        <v>10554.166666666675</v>
      </c>
      <c r="L106" s="32"/>
      <c r="M106" s="32">
        <f>0</f>
        <v>0</v>
      </c>
      <c r="N106" s="32"/>
      <c r="P106" s="38">
        <v>14</v>
      </c>
      <c r="Q106" s="38"/>
      <c r="R106" s="40">
        <f t="shared" si="65"/>
        <v>14900</v>
      </c>
      <c r="S106" s="40"/>
      <c r="T106" s="40">
        <f>0</f>
        <v>0</v>
      </c>
      <c r="U106" s="40"/>
      <c r="V106" s="40">
        <f t="shared" si="66"/>
        <v>366.29166666666663</v>
      </c>
      <c r="W106" s="40"/>
      <c r="X106" s="40">
        <f t="shared" si="57"/>
        <v>366.29166666666663</v>
      </c>
      <c r="Y106" s="40"/>
      <c r="Z106" s="40">
        <f t="shared" si="58"/>
        <v>14900</v>
      </c>
      <c r="AA106" s="40"/>
      <c r="AB106" s="40">
        <f>0</f>
        <v>0</v>
      </c>
      <c r="AC106" s="40"/>
      <c r="AE106" s="46">
        <v>14</v>
      </c>
      <c r="AF106" s="46"/>
      <c r="AG106" s="48">
        <f t="shared" si="67"/>
        <v>14897.994401643633</v>
      </c>
      <c r="AH106" s="48"/>
      <c r="AI106" s="48">
        <f t="shared" si="59"/>
        <v>69.878688026757686</v>
      </c>
      <c r="AJ106" s="48"/>
      <c r="AK106" s="48">
        <f t="shared" si="68"/>
        <v>366.2423623737393</v>
      </c>
      <c r="AL106" s="48"/>
      <c r="AM106" s="48">
        <f t="shared" si="60"/>
        <v>436.12105040049698</v>
      </c>
      <c r="AN106" s="48"/>
      <c r="AO106" s="48">
        <f t="shared" si="61"/>
        <v>14828.115713616875</v>
      </c>
      <c r="AP106" s="48"/>
      <c r="AQ106" s="48">
        <f>0</f>
        <v>0</v>
      </c>
      <c r="AR106" s="48"/>
      <c r="AT106" s="55">
        <v>14</v>
      </c>
      <c r="AU106" s="55"/>
      <c r="AV106" s="57">
        <f t="shared" si="69"/>
        <v>12395.072547751111</v>
      </c>
      <c r="AW106" s="57"/>
      <c r="AX106" s="57">
        <f t="shared" si="62"/>
        <v>227.45277685539548</v>
      </c>
      <c r="AY106" s="57"/>
      <c r="AZ106" s="57">
        <f t="shared" si="70"/>
        <v>304.71220013221483</v>
      </c>
      <c r="BA106" s="57"/>
      <c r="BB106" s="57">
        <f t="shared" si="63"/>
        <v>532.16497698761032</v>
      </c>
      <c r="BC106" s="57"/>
      <c r="BD106" s="57">
        <f t="shared" si="64"/>
        <v>12167.619770895715</v>
      </c>
      <c r="BE106" s="57"/>
      <c r="BF106" s="57">
        <f>0</f>
        <v>0</v>
      </c>
      <c r="BG106" s="57"/>
    </row>
    <row r="107" spans="1:59" x14ac:dyDescent="0.25">
      <c r="A107" s="27">
        <v>15</v>
      </c>
      <c r="B107" s="27"/>
      <c r="C107" s="31">
        <f t="shared" si="54"/>
        <v>10554.166666666675</v>
      </c>
      <c r="D107" s="31"/>
      <c r="E107" s="31">
        <f t="shared" si="55"/>
        <v>310.41666666666669</v>
      </c>
      <c r="F107" s="31"/>
      <c r="G107" s="31">
        <f t="shared" si="56"/>
        <v>259.4565972222224</v>
      </c>
      <c r="H107" s="31"/>
      <c r="I107" s="31">
        <f t="shared" si="52"/>
        <v>569.87326388888914</v>
      </c>
      <c r="J107" s="31"/>
      <c r="K107" s="31">
        <f t="shared" si="53"/>
        <v>10243.750000000009</v>
      </c>
      <c r="L107" s="31"/>
      <c r="M107" s="31">
        <f>0</f>
        <v>0</v>
      </c>
      <c r="N107" s="31"/>
      <c r="P107" s="37">
        <v>15</v>
      </c>
      <c r="Q107" s="37"/>
      <c r="R107" s="39">
        <f t="shared" si="65"/>
        <v>14900</v>
      </c>
      <c r="S107" s="39"/>
      <c r="T107" s="39">
        <f>0</f>
        <v>0</v>
      </c>
      <c r="U107" s="39"/>
      <c r="V107" s="39">
        <f t="shared" si="66"/>
        <v>366.29166666666663</v>
      </c>
      <c r="W107" s="39"/>
      <c r="X107" s="39">
        <f t="shared" si="57"/>
        <v>366.29166666666663</v>
      </c>
      <c r="Y107" s="39"/>
      <c r="Z107" s="39">
        <f t="shared" si="58"/>
        <v>14900</v>
      </c>
      <c r="AA107" s="39"/>
      <c r="AB107" s="39">
        <f>0</f>
        <v>0</v>
      </c>
      <c r="AC107" s="39"/>
      <c r="AE107" s="45">
        <v>15</v>
      </c>
      <c r="AF107" s="45"/>
      <c r="AG107" s="47">
        <f t="shared" si="67"/>
        <v>14828.115713616875</v>
      </c>
      <c r="AH107" s="47"/>
      <c r="AI107" s="47">
        <f t="shared" si="59"/>
        <v>82.31784826309439</v>
      </c>
      <c r="AJ107" s="47"/>
      <c r="AK107" s="47">
        <f t="shared" si="68"/>
        <v>364.5245112930815</v>
      </c>
      <c r="AL107" s="47"/>
      <c r="AM107" s="47">
        <f t="shared" si="60"/>
        <v>446.84235955617589</v>
      </c>
      <c r="AN107" s="47"/>
      <c r="AO107" s="47">
        <f t="shared" si="61"/>
        <v>14745.797865353781</v>
      </c>
      <c r="AP107" s="47"/>
      <c r="AQ107" s="47">
        <f>0</f>
        <v>0</v>
      </c>
      <c r="AR107" s="47"/>
      <c r="AT107" s="54">
        <v>15</v>
      </c>
      <c r="AU107" s="54"/>
      <c r="AV107" s="56">
        <f t="shared" si="69"/>
        <v>12167.619770895715</v>
      </c>
      <c r="AW107" s="56"/>
      <c r="AX107" s="56">
        <f t="shared" si="62"/>
        <v>233.044324286424</v>
      </c>
      <c r="AY107" s="56"/>
      <c r="AZ107" s="56">
        <f t="shared" si="70"/>
        <v>299.12065270118632</v>
      </c>
      <c r="BA107" s="56"/>
      <c r="BB107" s="56">
        <f t="shared" si="63"/>
        <v>532.16497698761032</v>
      </c>
      <c r="BC107" s="56"/>
      <c r="BD107" s="56">
        <f t="shared" si="64"/>
        <v>11934.575446609291</v>
      </c>
      <c r="BE107" s="56"/>
      <c r="BF107" s="56">
        <f>0</f>
        <v>0</v>
      </c>
      <c r="BG107" s="56"/>
    </row>
    <row r="108" spans="1:59" x14ac:dyDescent="0.25">
      <c r="A108" s="28">
        <v>16</v>
      </c>
      <c r="B108" s="28"/>
      <c r="C108" s="32">
        <f t="shared" si="54"/>
        <v>10243.750000000009</v>
      </c>
      <c r="D108" s="32"/>
      <c r="E108" s="32">
        <f t="shared" si="55"/>
        <v>310.41666666666669</v>
      </c>
      <c r="F108" s="32"/>
      <c r="G108" s="32">
        <f t="shared" si="56"/>
        <v>251.82552083333354</v>
      </c>
      <c r="H108" s="32"/>
      <c r="I108" s="32">
        <f t="shared" si="52"/>
        <v>562.24218750000023</v>
      </c>
      <c r="J108" s="32"/>
      <c r="K108" s="32">
        <f t="shared" si="53"/>
        <v>9933.333333333343</v>
      </c>
      <c r="L108" s="32"/>
      <c r="M108" s="32">
        <f>0</f>
        <v>0</v>
      </c>
      <c r="N108" s="32"/>
      <c r="P108" s="38">
        <v>16</v>
      </c>
      <c r="Q108" s="38"/>
      <c r="R108" s="40">
        <f t="shared" si="65"/>
        <v>14900</v>
      </c>
      <c r="S108" s="40"/>
      <c r="T108" s="40">
        <f>0</f>
        <v>0</v>
      </c>
      <c r="U108" s="40"/>
      <c r="V108" s="40">
        <f t="shared" si="66"/>
        <v>366.29166666666663</v>
      </c>
      <c r="W108" s="40"/>
      <c r="X108" s="40">
        <f t="shared" si="57"/>
        <v>366.29166666666663</v>
      </c>
      <c r="Y108" s="40"/>
      <c r="Z108" s="40">
        <f t="shared" si="58"/>
        <v>14900</v>
      </c>
      <c r="AA108" s="40"/>
      <c r="AB108" s="40">
        <f>0</f>
        <v>0</v>
      </c>
      <c r="AC108" s="40"/>
      <c r="AE108" s="46">
        <v>16</v>
      </c>
      <c r="AF108" s="46"/>
      <c r="AG108" s="48">
        <f t="shared" si="67"/>
        <v>14745.797865353781</v>
      </c>
      <c r="AH108" s="48"/>
      <c r="AI108" s="48">
        <f t="shared" si="59"/>
        <v>95.326370038651476</v>
      </c>
      <c r="AJ108" s="48"/>
      <c r="AK108" s="48">
        <f t="shared" si="68"/>
        <v>362.50086418994709</v>
      </c>
      <c r="AL108" s="48"/>
      <c r="AM108" s="48">
        <f t="shared" si="60"/>
        <v>457.82723422859857</v>
      </c>
      <c r="AN108" s="48"/>
      <c r="AO108" s="48">
        <f t="shared" si="61"/>
        <v>14650.471495315131</v>
      </c>
      <c r="AP108" s="48"/>
      <c r="AQ108" s="48">
        <f>0</f>
        <v>0</v>
      </c>
      <c r="AR108" s="48"/>
      <c r="AT108" s="55">
        <v>16</v>
      </c>
      <c r="AU108" s="55"/>
      <c r="AV108" s="57">
        <f t="shared" si="69"/>
        <v>11934.575446609291</v>
      </c>
      <c r="AW108" s="57"/>
      <c r="AX108" s="57">
        <f t="shared" si="62"/>
        <v>238.77333059179858</v>
      </c>
      <c r="AY108" s="57"/>
      <c r="AZ108" s="57">
        <f t="shared" si="70"/>
        <v>293.39164639581173</v>
      </c>
      <c r="BA108" s="57"/>
      <c r="BB108" s="57">
        <f t="shared" si="63"/>
        <v>532.16497698761032</v>
      </c>
      <c r="BC108" s="57"/>
      <c r="BD108" s="57">
        <f t="shared" si="64"/>
        <v>11695.802116017492</v>
      </c>
      <c r="BE108" s="57"/>
      <c r="BF108" s="57">
        <f>0</f>
        <v>0</v>
      </c>
      <c r="BG108" s="57"/>
    </row>
    <row r="109" spans="1:59" x14ac:dyDescent="0.25">
      <c r="A109" s="27">
        <v>17</v>
      </c>
      <c r="B109" s="27"/>
      <c r="C109" s="31">
        <f t="shared" si="54"/>
        <v>9933.333333333343</v>
      </c>
      <c r="D109" s="31"/>
      <c r="E109" s="31">
        <f t="shared" si="55"/>
        <v>310.41666666666669</v>
      </c>
      <c r="F109" s="31"/>
      <c r="G109" s="31">
        <f t="shared" si="56"/>
        <v>244.19444444444466</v>
      </c>
      <c r="H109" s="31"/>
      <c r="I109" s="31">
        <f t="shared" si="52"/>
        <v>554.61111111111131</v>
      </c>
      <c r="J109" s="31"/>
      <c r="K109" s="31">
        <f t="shared" si="53"/>
        <v>9622.916666666677</v>
      </c>
      <c r="L109" s="31"/>
      <c r="M109" s="31">
        <f>0</f>
        <v>0</v>
      </c>
      <c r="N109" s="31"/>
      <c r="P109" s="37">
        <v>17</v>
      </c>
      <c r="Q109" s="37"/>
      <c r="R109" s="39">
        <f t="shared" si="65"/>
        <v>14900</v>
      </c>
      <c r="S109" s="39"/>
      <c r="T109" s="39">
        <f>0</f>
        <v>0</v>
      </c>
      <c r="U109" s="39"/>
      <c r="V109" s="39">
        <f t="shared" si="66"/>
        <v>366.29166666666663</v>
      </c>
      <c r="W109" s="39"/>
      <c r="X109" s="39">
        <f t="shared" si="57"/>
        <v>366.29166666666663</v>
      </c>
      <c r="Y109" s="39"/>
      <c r="Z109" s="39">
        <f t="shared" si="58"/>
        <v>14900</v>
      </c>
      <c r="AA109" s="39"/>
      <c r="AB109" s="39">
        <f>0</f>
        <v>0</v>
      </c>
      <c r="AC109" s="39"/>
      <c r="AE109" s="45">
        <v>17</v>
      </c>
      <c r="AF109" s="45"/>
      <c r="AG109" s="47">
        <f t="shared" si="67"/>
        <v>14650.471495315131</v>
      </c>
      <c r="AH109" s="47"/>
      <c r="AI109" s="47">
        <f t="shared" si="59"/>
        <v>108.92472947688805</v>
      </c>
      <c r="AJ109" s="47"/>
      <c r="AK109" s="47">
        <f t="shared" si="68"/>
        <v>360.15742425983029</v>
      </c>
      <c r="AL109" s="47"/>
      <c r="AM109" s="47">
        <f t="shared" si="60"/>
        <v>469.08215373671834</v>
      </c>
      <c r="AN109" s="47"/>
      <c r="AO109" s="47">
        <f t="shared" si="61"/>
        <v>14541.546765838242</v>
      </c>
      <c r="AP109" s="47"/>
      <c r="AQ109" s="47">
        <f>0</f>
        <v>0</v>
      </c>
      <c r="AR109" s="47"/>
      <c r="AT109" s="54">
        <v>17</v>
      </c>
      <c r="AU109" s="54"/>
      <c r="AV109" s="56">
        <f t="shared" si="69"/>
        <v>11695.802116017492</v>
      </c>
      <c r="AW109" s="56"/>
      <c r="AX109" s="56">
        <f t="shared" si="62"/>
        <v>244.64317496884701</v>
      </c>
      <c r="AY109" s="56"/>
      <c r="AZ109" s="56">
        <f t="shared" si="70"/>
        <v>287.52180201876331</v>
      </c>
      <c r="BA109" s="56"/>
      <c r="BB109" s="56">
        <f t="shared" si="63"/>
        <v>532.16497698761032</v>
      </c>
      <c r="BC109" s="56"/>
      <c r="BD109" s="56">
        <f t="shared" si="64"/>
        <v>11451.158941048645</v>
      </c>
      <c r="BE109" s="56"/>
      <c r="BF109" s="56">
        <f>0</f>
        <v>0</v>
      </c>
      <c r="BG109" s="56"/>
    </row>
    <row r="110" spans="1:59" x14ac:dyDescent="0.25">
      <c r="A110" s="28">
        <v>18</v>
      </c>
      <c r="B110" s="28"/>
      <c r="C110" s="32">
        <f t="shared" si="54"/>
        <v>9622.916666666677</v>
      </c>
      <c r="D110" s="32"/>
      <c r="E110" s="32">
        <f t="shared" si="55"/>
        <v>310.41666666666669</v>
      </c>
      <c r="F110" s="32"/>
      <c r="G110" s="32">
        <f t="shared" si="56"/>
        <v>236.5633680555558</v>
      </c>
      <c r="H110" s="32"/>
      <c r="I110" s="32">
        <f t="shared" si="52"/>
        <v>546.98003472222251</v>
      </c>
      <c r="J110" s="32"/>
      <c r="K110" s="32">
        <f t="shared" si="53"/>
        <v>9312.5000000000109</v>
      </c>
      <c r="L110" s="32"/>
      <c r="M110" s="32">
        <f>0</f>
        <v>0</v>
      </c>
      <c r="N110" s="32"/>
      <c r="P110" s="38">
        <v>18</v>
      </c>
      <c r="Q110" s="38"/>
      <c r="R110" s="40">
        <f t="shared" si="65"/>
        <v>14900</v>
      </c>
      <c r="S110" s="40"/>
      <c r="T110" s="40">
        <f>0</f>
        <v>0</v>
      </c>
      <c r="U110" s="40"/>
      <c r="V110" s="40">
        <f t="shared" si="66"/>
        <v>366.29166666666663</v>
      </c>
      <c r="W110" s="40"/>
      <c r="X110" s="40">
        <f t="shared" si="57"/>
        <v>366.29166666666663</v>
      </c>
      <c r="Y110" s="40"/>
      <c r="Z110" s="40">
        <f t="shared" si="58"/>
        <v>14900</v>
      </c>
      <c r="AA110" s="40"/>
      <c r="AB110" s="40">
        <f>0</f>
        <v>0</v>
      </c>
      <c r="AC110" s="40"/>
      <c r="AE110" s="46">
        <v>18</v>
      </c>
      <c r="AF110" s="46"/>
      <c r="AG110" s="48">
        <f t="shared" si="67"/>
        <v>14541.546765838242</v>
      </c>
      <c r="AH110" s="48"/>
      <c r="AI110" s="48">
        <f t="shared" si="59"/>
        <v>123.13406535588922</v>
      </c>
      <c r="AJ110" s="48"/>
      <c r="AK110" s="48">
        <f t="shared" si="68"/>
        <v>357.47969132685677</v>
      </c>
      <c r="AL110" s="48"/>
      <c r="AM110" s="48">
        <f t="shared" si="60"/>
        <v>480.61375668274599</v>
      </c>
      <c r="AN110" s="48"/>
      <c r="AO110" s="48">
        <f t="shared" si="61"/>
        <v>14418.412700482353</v>
      </c>
      <c r="AP110" s="48"/>
      <c r="AQ110" s="48">
        <f>0</f>
        <v>0</v>
      </c>
      <c r="AR110" s="48"/>
      <c r="AT110" s="55">
        <v>18</v>
      </c>
      <c r="AU110" s="55"/>
      <c r="AV110" s="57">
        <f t="shared" si="69"/>
        <v>11451.158941048645</v>
      </c>
      <c r="AW110" s="57"/>
      <c r="AX110" s="57">
        <f t="shared" si="62"/>
        <v>250.65731968683116</v>
      </c>
      <c r="AY110" s="57"/>
      <c r="AZ110" s="57">
        <f t="shared" si="70"/>
        <v>281.50765730077916</v>
      </c>
      <c r="BA110" s="57"/>
      <c r="BB110" s="57">
        <f t="shared" si="63"/>
        <v>532.16497698761032</v>
      </c>
      <c r="BC110" s="57"/>
      <c r="BD110" s="57">
        <f t="shared" si="64"/>
        <v>11200.501621361815</v>
      </c>
      <c r="BE110" s="57"/>
      <c r="BF110" s="57">
        <f>0</f>
        <v>0</v>
      </c>
      <c r="BG110" s="57"/>
    </row>
    <row r="111" spans="1:59" x14ac:dyDescent="0.25">
      <c r="A111" s="27">
        <v>19</v>
      </c>
      <c r="B111" s="27"/>
      <c r="C111" s="31">
        <f t="shared" si="54"/>
        <v>9312.5000000000109</v>
      </c>
      <c r="D111" s="31"/>
      <c r="E111" s="31">
        <f t="shared" si="55"/>
        <v>310.41666666666669</v>
      </c>
      <c r="F111" s="31"/>
      <c r="G111" s="31">
        <f t="shared" si="56"/>
        <v>228.93229166666691</v>
      </c>
      <c r="H111" s="31"/>
      <c r="I111" s="31">
        <f t="shared" si="52"/>
        <v>539.3489583333336</v>
      </c>
      <c r="J111" s="31"/>
      <c r="K111" s="31">
        <f t="shared" si="53"/>
        <v>9002.0833333333449</v>
      </c>
      <c r="L111" s="31"/>
      <c r="M111" s="31">
        <f>0</f>
        <v>0</v>
      </c>
      <c r="N111" s="31"/>
      <c r="P111" s="37">
        <v>19</v>
      </c>
      <c r="Q111" s="37"/>
      <c r="R111" s="39">
        <f t="shared" si="65"/>
        <v>14900</v>
      </c>
      <c r="S111" s="39"/>
      <c r="T111" s="39">
        <f>0</f>
        <v>0</v>
      </c>
      <c r="U111" s="39"/>
      <c r="V111" s="39">
        <f t="shared" si="66"/>
        <v>366.29166666666663</v>
      </c>
      <c r="W111" s="39"/>
      <c r="X111" s="39">
        <f t="shared" si="57"/>
        <v>366.29166666666663</v>
      </c>
      <c r="Y111" s="39"/>
      <c r="Z111" s="39">
        <f t="shared" si="58"/>
        <v>14900</v>
      </c>
      <c r="AA111" s="39"/>
      <c r="AB111" s="39">
        <f>0</f>
        <v>0</v>
      </c>
      <c r="AC111" s="39"/>
      <c r="AE111" s="45">
        <v>19</v>
      </c>
      <c r="AF111" s="45"/>
      <c r="AG111" s="47">
        <f t="shared" si="67"/>
        <v>14418.412700482353</v>
      </c>
      <c r="AH111" s="47"/>
      <c r="AI111" s="47">
        <f t="shared" si="59"/>
        <v>137.97619931433906</v>
      </c>
      <c r="AJ111" s="47"/>
      <c r="AK111" s="47">
        <f t="shared" si="68"/>
        <v>354.45264555352452</v>
      </c>
      <c r="AL111" s="47"/>
      <c r="AM111" s="47">
        <f t="shared" si="60"/>
        <v>492.42884486786357</v>
      </c>
      <c r="AN111" s="47"/>
      <c r="AO111" s="47">
        <f t="shared" si="61"/>
        <v>14280.436501168015</v>
      </c>
      <c r="AP111" s="47"/>
      <c r="AQ111" s="47">
        <f>0</f>
        <v>0</v>
      </c>
      <c r="AR111" s="47"/>
      <c r="AT111" s="54">
        <v>19</v>
      </c>
      <c r="AU111" s="54"/>
      <c r="AV111" s="56">
        <f t="shared" si="69"/>
        <v>11200.501621361815</v>
      </c>
      <c r="AW111" s="56"/>
      <c r="AX111" s="56">
        <f t="shared" si="62"/>
        <v>256.81931212913241</v>
      </c>
      <c r="AY111" s="56"/>
      <c r="AZ111" s="56">
        <f t="shared" si="70"/>
        <v>275.3456648584779</v>
      </c>
      <c r="BA111" s="56"/>
      <c r="BB111" s="56">
        <f t="shared" si="63"/>
        <v>532.16497698761032</v>
      </c>
      <c r="BC111" s="56"/>
      <c r="BD111" s="56">
        <f t="shared" si="64"/>
        <v>10943.682309232681</v>
      </c>
      <c r="BE111" s="56"/>
      <c r="BF111" s="56">
        <f>0</f>
        <v>0</v>
      </c>
      <c r="BG111" s="56"/>
    </row>
    <row r="112" spans="1:59" x14ac:dyDescent="0.25">
      <c r="A112" s="28">
        <v>20</v>
      </c>
      <c r="B112" s="28"/>
      <c r="C112" s="32">
        <f t="shared" si="54"/>
        <v>9002.0833333333449</v>
      </c>
      <c r="D112" s="32"/>
      <c r="E112" s="32">
        <f t="shared" si="55"/>
        <v>310.41666666666669</v>
      </c>
      <c r="F112" s="32"/>
      <c r="G112" s="32">
        <f t="shared" si="56"/>
        <v>221.30121527777806</v>
      </c>
      <c r="H112" s="32"/>
      <c r="I112" s="32">
        <f t="shared" si="52"/>
        <v>531.7178819444448</v>
      </c>
      <c r="J112" s="32"/>
      <c r="K112" s="32">
        <f t="shared" si="53"/>
        <v>8691.6666666666788</v>
      </c>
      <c r="L112" s="32"/>
      <c r="M112" s="32">
        <f>0</f>
        <v>0</v>
      </c>
      <c r="N112" s="32"/>
      <c r="P112" s="38">
        <v>20</v>
      </c>
      <c r="Q112" s="38"/>
      <c r="R112" s="40">
        <f t="shared" si="65"/>
        <v>14900</v>
      </c>
      <c r="S112" s="40"/>
      <c r="T112" s="40">
        <f>0</f>
        <v>0</v>
      </c>
      <c r="U112" s="40"/>
      <c r="V112" s="40">
        <f t="shared" si="66"/>
        <v>366.29166666666663</v>
      </c>
      <c r="W112" s="40"/>
      <c r="X112" s="40">
        <f t="shared" si="57"/>
        <v>366.29166666666663</v>
      </c>
      <c r="Y112" s="40"/>
      <c r="Z112" s="40">
        <f t="shared" si="58"/>
        <v>14900</v>
      </c>
      <c r="AA112" s="40"/>
      <c r="AB112" s="40">
        <f>0</f>
        <v>0</v>
      </c>
      <c r="AC112" s="40"/>
      <c r="AE112" s="46">
        <v>20</v>
      </c>
      <c r="AF112" s="46"/>
      <c r="AG112" s="48">
        <f t="shared" si="67"/>
        <v>14280.436501168015</v>
      </c>
      <c r="AH112" s="48"/>
      <c r="AI112" s="48">
        <f t="shared" si="59"/>
        <v>153.47365665048494</v>
      </c>
      <c r="AJ112" s="48"/>
      <c r="AK112" s="48">
        <f t="shared" si="68"/>
        <v>351.06073065371368</v>
      </c>
      <c r="AL112" s="48"/>
      <c r="AM112" s="48">
        <f t="shared" si="60"/>
        <v>504.53438730419862</v>
      </c>
      <c r="AN112" s="48"/>
      <c r="AO112" s="48">
        <f t="shared" si="61"/>
        <v>14126.962844517529</v>
      </c>
      <c r="AP112" s="48"/>
      <c r="AQ112" s="48">
        <f>0</f>
        <v>0</v>
      </c>
      <c r="AR112" s="48"/>
      <c r="AT112" s="55">
        <v>20</v>
      </c>
      <c r="AU112" s="55"/>
      <c r="AV112" s="57">
        <f t="shared" si="69"/>
        <v>10943.682309232681</v>
      </c>
      <c r="AW112" s="57"/>
      <c r="AX112" s="57">
        <f t="shared" si="62"/>
        <v>263.13278688564026</v>
      </c>
      <c r="AY112" s="57"/>
      <c r="AZ112" s="57">
        <f t="shared" si="70"/>
        <v>269.03219010197006</v>
      </c>
      <c r="BA112" s="57"/>
      <c r="BB112" s="57">
        <f t="shared" si="63"/>
        <v>532.16497698761032</v>
      </c>
      <c r="BC112" s="57"/>
      <c r="BD112" s="57">
        <f t="shared" si="64"/>
        <v>10680.549522347041</v>
      </c>
      <c r="BE112" s="57"/>
      <c r="BF112" s="57">
        <f>0</f>
        <v>0</v>
      </c>
      <c r="BG112" s="57"/>
    </row>
    <row r="113" spans="1:59" x14ac:dyDescent="0.25">
      <c r="A113" s="27">
        <v>21</v>
      </c>
      <c r="B113" s="27"/>
      <c r="C113" s="31">
        <f t="shared" si="54"/>
        <v>8691.6666666666788</v>
      </c>
      <c r="D113" s="31"/>
      <c r="E113" s="31">
        <f t="shared" si="55"/>
        <v>310.41666666666669</v>
      </c>
      <c r="F113" s="31"/>
      <c r="G113" s="31">
        <f t="shared" si="56"/>
        <v>213.67013888888917</v>
      </c>
      <c r="H113" s="31"/>
      <c r="I113" s="31">
        <f t="shared" si="52"/>
        <v>524.08680555555588</v>
      </c>
      <c r="J113" s="31"/>
      <c r="K113" s="31">
        <f t="shared" si="53"/>
        <v>8381.2500000000127</v>
      </c>
      <c r="L113" s="31"/>
      <c r="M113" s="31">
        <f>0</f>
        <v>0</v>
      </c>
      <c r="N113" s="31"/>
      <c r="P113" s="37">
        <v>21</v>
      </c>
      <c r="Q113" s="37"/>
      <c r="R113" s="39">
        <f t="shared" si="65"/>
        <v>14900</v>
      </c>
      <c r="S113" s="39"/>
      <c r="T113" s="39">
        <f>0</f>
        <v>0</v>
      </c>
      <c r="U113" s="39"/>
      <c r="V113" s="39">
        <f t="shared" si="66"/>
        <v>366.29166666666663</v>
      </c>
      <c r="W113" s="39"/>
      <c r="X113" s="39">
        <f t="shared" si="57"/>
        <v>366.29166666666663</v>
      </c>
      <c r="Y113" s="39"/>
      <c r="Z113" s="39">
        <f t="shared" si="58"/>
        <v>14900</v>
      </c>
      <c r="AA113" s="39"/>
      <c r="AB113" s="39">
        <f>0</f>
        <v>0</v>
      </c>
      <c r="AC113" s="39"/>
      <c r="AE113" s="45">
        <v>21</v>
      </c>
      <c r="AF113" s="45"/>
      <c r="AG113" s="47">
        <f t="shared" si="67"/>
        <v>14126.962844517529</v>
      </c>
      <c r="AH113" s="47"/>
      <c r="AI113" s="47">
        <f t="shared" si="59"/>
        <v>169.64968773103755</v>
      </c>
      <c r="AJ113" s="47"/>
      <c r="AK113" s="47">
        <f t="shared" si="68"/>
        <v>347.28783659438926</v>
      </c>
      <c r="AL113" s="47"/>
      <c r="AM113" s="47">
        <f t="shared" si="60"/>
        <v>516.93752432542681</v>
      </c>
      <c r="AN113" s="47"/>
      <c r="AO113" s="47">
        <f t="shared" si="61"/>
        <v>13957.313156786491</v>
      </c>
      <c r="AP113" s="47"/>
      <c r="AQ113" s="47">
        <f>0</f>
        <v>0</v>
      </c>
      <c r="AR113" s="47"/>
      <c r="AT113" s="54">
        <v>21</v>
      </c>
      <c r="AU113" s="54"/>
      <c r="AV113" s="56">
        <f t="shared" si="69"/>
        <v>10680.549522347041</v>
      </c>
      <c r="AW113" s="56"/>
      <c r="AX113" s="56">
        <f t="shared" si="62"/>
        <v>269.60146789657892</v>
      </c>
      <c r="AY113" s="56"/>
      <c r="AZ113" s="56">
        <f t="shared" si="70"/>
        <v>262.56350909103139</v>
      </c>
      <c r="BA113" s="56"/>
      <c r="BB113" s="56">
        <f t="shared" si="63"/>
        <v>532.16497698761032</v>
      </c>
      <c r="BC113" s="56"/>
      <c r="BD113" s="56">
        <f t="shared" si="64"/>
        <v>10410.948054450462</v>
      </c>
      <c r="BE113" s="56"/>
      <c r="BF113" s="56">
        <f>0</f>
        <v>0</v>
      </c>
      <c r="BG113" s="56"/>
    </row>
    <row r="114" spans="1:59" x14ac:dyDescent="0.25">
      <c r="A114" s="28">
        <v>22</v>
      </c>
      <c r="B114" s="28"/>
      <c r="C114" s="32">
        <f t="shared" si="54"/>
        <v>8381.2500000000127</v>
      </c>
      <c r="D114" s="32"/>
      <c r="E114" s="32">
        <f t="shared" si="55"/>
        <v>310.41666666666669</v>
      </c>
      <c r="F114" s="32"/>
      <c r="G114" s="32">
        <f t="shared" si="56"/>
        <v>206.03906250000031</v>
      </c>
      <c r="H114" s="32"/>
      <c r="I114" s="32">
        <f t="shared" si="52"/>
        <v>516.45572916666697</v>
      </c>
      <c r="J114" s="32"/>
      <c r="K114" s="32">
        <f t="shared" si="53"/>
        <v>8070.8333333333458</v>
      </c>
      <c r="L114" s="32"/>
      <c r="M114" s="32">
        <f>0</f>
        <v>0</v>
      </c>
      <c r="N114" s="32"/>
      <c r="P114" s="38">
        <v>22</v>
      </c>
      <c r="Q114" s="38"/>
      <c r="R114" s="40">
        <f t="shared" si="65"/>
        <v>14900</v>
      </c>
      <c r="S114" s="40"/>
      <c r="T114" s="40">
        <f>0</f>
        <v>0</v>
      </c>
      <c r="U114" s="40"/>
      <c r="V114" s="40">
        <f t="shared" si="66"/>
        <v>366.29166666666663</v>
      </c>
      <c r="W114" s="40"/>
      <c r="X114" s="40">
        <f t="shared" si="57"/>
        <v>366.29166666666663</v>
      </c>
      <c r="Y114" s="40"/>
      <c r="Z114" s="40">
        <f t="shared" si="58"/>
        <v>14900</v>
      </c>
      <c r="AA114" s="40"/>
      <c r="AB114" s="40">
        <f>0</f>
        <v>0</v>
      </c>
      <c r="AC114" s="40"/>
      <c r="AE114" s="46">
        <v>22</v>
      </c>
      <c r="AF114" s="46"/>
      <c r="AG114" s="48">
        <f t="shared" si="67"/>
        <v>13957.313156786491</v>
      </c>
      <c r="AH114" s="48"/>
      <c r="AI114" s="48">
        <f t="shared" si="59"/>
        <v>186.52829002742578</v>
      </c>
      <c r="AJ114" s="48"/>
      <c r="AK114" s="48">
        <f t="shared" si="68"/>
        <v>343.11728177100122</v>
      </c>
      <c r="AL114" s="48"/>
      <c r="AM114" s="48">
        <f t="shared" si="60"/>
        <v>529.645571798427</v>
      </c>
      <c r="AN114" s="48"/>
      <c r="AO114" s="48">
        <f t="shared" si="61"/>
        <v>13770.784866759066</v>
      </c>
      <c r="AP114" s="48"/>
      <c r="AQ114" s="48">
        <f>0</f>
        <v>0</v>
      </c>
      <c r="AR114" s="48"/>
      <c r="AT114" s="55">
        <v>22</v>
      </c>
      <c r="AU114" s="55"/>
      <c r="AV114" s="57">
        <f t="shared" si="69"/>
        <v>10410.948054450462</v>
      </c>
      <c r="AW114" s="57"/>
      <c r="AX114" s="57">
        <f t="shared" si="62"/>
        <v>276.22917064903646</v>
      </c>
      <c r="AY114" s="57"/>
      <c r="AZ114" s="57">
        <f t="shared" si="70"/>
        <v>255.93580633857385</v>
      </c>
      <c r="BA114" s="57"/>
      <c r="BB114" s="57">
        <f t="shared" si="63"/>
        <v>532.16497698761032</v>
      </c>
      <c r="BC114" s="57"/>
      <c r="BD114" s="57">
        <f t="shared" si="64"/>
        <v>10134.718883801426</v>
      </c>
      <c r="BE114" s="57"/>
      <c r="BF114" s="57">
        <f>0</f>
        <v>0</v>
      </c>
      <c r="BG114" s="57"/>
    </row>
    <row r="115" spans="1:59" x14ac:dyDescent="0.25">
      <c r="A115" s="27">
        <v>23</v>
      </c>
      <c r="B115" s="27"/>
      <c r="C115" s="31">
        <f t="shared" si="54"/>
        <v>8070.8333333333458</v>
      </c>
      <c r="D115" s="31"/>
      <c r="E115" s="31">
        <f t="shared" si="55"/>
        <v>310.41666666666669</v>
      </c>
      <c r="F115" s="31"/>
      <c r="G115" s="31">
        <f t="shared" si="56"/>
        <v>198.4079861111114</v>
      </c>
      <c r="H115" s="31"/>
      <c r="I115" s="31">
        <f t="shared" si="52"/>
        <v>508.82465277777806</v>
      </c>
      <c r="J115" s="31"/>
      <c r="K115" s="31">
        <f t="shared" si="53"/>
        <v>7760.4166666666788</v>
      </c>
      <c r="L115" s="31"/>
      <c r="M115" s="31">
        <f>0</f>
        <v>0</v>
      </c>
      <c r="N115" s="31"/>
      <c r="P115" s="37">
        <v>23</v>
      </c>
      <c r="Q115" s="37"/>
      <c r="R115" s="39">
        <f t="shared" si="65"/>
        <v>14900</v>
      </c>
      <c r="S115" s="39"/>
      <c r="T115" s="39">
        <f>0</f>
        <v>0</v>
      </c>
      <c r="U115" s="39"/>
      <c r="V115" s="39">
        <f t="shared" si="66"/>
        <v>366.29166666666663</v>
      </c>
      <c r="W115" s="39"/>
      <c r="X115" s="39">
        <f t="shared" si="57"/>
        <v>366.29166666666663</v>
      </c>
      <c r="Y115" s="39"/>
      <c r="Z115" s="39">
        <f t="shared" si="58"/>
        <v>14900</v>
      </c>
      <c r="AA115" s="39"/>
      <c r="AB115" s="39">
        <f>0</f>
        <v>0</v>
      </c>
      <c r="AC115" s="39"/>
      <c r="AE115" s="45">
        <v>23</v>
      </c>
      <c r="AF115" s="45"/>
      <c r="AG115" s="47">
        <f t="shared" si="67"/>
        <v>13770.784866759066</v>
      </c>
      <c r="AH115" s="47"/>
      <c r="AI115" s="47">
        <f t="shared" si="59"/>
        <v>204.13423079731137</v>
      </c>
      <c r="AJ115" s="47"/>
      <c r="AK115" s="47">
        <f t="shared" si="68"/>
        <v>338.53179464116033</v>
      </c>
      <c r="AL115" s="47"/>
      <c r="AM115" s="47">
        <f t="shared" si="60"/>
        <v>542.66602543847171</v>
      </c>
      <c r="AN115" s="47"/>
      <c r="AO115" s="47">
        <f t="shared" si="61"/>
        <v>13566.650635961754</v>
      </c>
      <c r="AP115" s="47"/>
      <c r="AQ115" s="47">
        <f>0</f>
        <v>0</v>
      </c>
      <c r="AR115" s="47"/>
      <c r="AT115" s="54">
        <v>23</v>
      </c>
      <c r="AU115" s="54"/>
      <c r="AV115" s="56">
        <f t="shared" si="69"/>
        <v>10134.718883801426</v>
      </c>
      <c r="AW115" s="56"/>
      <c r="AX115" s="56">
        <f t="shared" si="62"/>
        <v>283.01980442749192</v>
      </c>
      <c r="AY115" s="56"/>
      <c r="AZ115" s="56">
        <f t="shared" si="70"/>
        <v>249.1451725601184</v>
      </c>
      <c r="BA115" s="56"/>
      <c r="BB115" s="56">
        <f t="shared" si="63"/>
        <v>532.16497698761032</v>
      </c>
      <c r="BC115" s="56"/>
      <c r="BD115" s="56">
        <f t="shared" si="64"/>
        <v>9851.6990793739351</v>
      </c>
      <c r="BE115" s="56"/>
      <c r="BF115" s="56">
        <f>0</f>
        <v>0</v>
      </c>
      <c r="BG115" s="56"/>
    </row>
    <row r="116" spans="1:59" x14ac:dyDescent="0.25">
      <c r="A116" s="28">
        <v>24</v>
      </c>
      <c r="B116" s="28"/>
      <c r="C116" s="32">
        <f t="shared" si="54"/>
        <v>7760.4166666666788</v>
      </c>
      <c r="D116" s="32"/>
      <c r="E116" s="32">
        <f t="shared" si="55"/>
        <v>310.41666666666669</v>
      </c>
      <c r="F116" s="32"/>
      <c r="G116" s="32">
        <f t="shared" si="56"/>
        <v>190.77690972222251</v>
      </c>
      <c r="H116" s="32"/>
      <c r="I116" s="32">
        <f t="shared" si="52"/>
        <v>501.1935763888892</v>
      </c>
      <c r="J116" s="32"/>
      <c r="K116" s="32">
        <f t="shared" si="53"/>
        <v>7450.0000000000118</v>
      </c>
      <c r="L116" s="32"/>
      <c r="M116" s="32">
        <f>0</f>
        <v>0</v>
      </c>
      <c r="N116" s="32"/>
      <c r="P116" s="38">
        <v>24</v>
      </c>
      <c r="Q116" s="38"/>
      <c r="R116" s="40">
        <f t="shared" si="65"/>
        <v>14900</v>
      </c>
      <c r="S116" s="40"/>
      <c r="T116" s="40">
        <f>0</f>
        <v>0</v>
      </c>
      <c r="U116" s="40"/>
      <c r="V116" s="40">
        <f t="shared" si="66"/>
        <v>366.29166666666663</v>
      </c>
      <c r="W116" s="40"/>
      <c r="X116" s="40">
        <f t="shared" si="57"/>
        <v>366.29166666666663</v>
      </c>
      <c r="Y116" s="40"/>
      <c r="Z116" s="40">
        <f t="shared" si="58"/>
        <v>14900</v>
      </c>
      <c r="AA116" s="40"/>
      <c r="AB116" s="40">
        <f>0</f>
        <v>0</v>
      </c>
      <c r="AC116" s="40"/>
      <c r="AE116" s="46">
        <v>24</v>
      </c>
      <c r="AF116" s="46"/>
      <c r="AG116" s="48">
        <f t="shared" si="67"/>
        <v>13566.650635961754</v>
      </c>
      <c r="AH116" s="48"/>
      <c r="AI116" s="48">
        <f t="shared" si="59"/>
        <v>222.49307042977443</v>
      </c>
      <c r="AJ116" s="48"/>
      <c r="AK116" s="48">
        <f t="shared" si="68"/>
        <v>333.51349480072645</v>
      </c>
      <c r="AL116" s="48"/>
      <c r="AM116" s="48">
        <f t="shared" si="60"/>
        <v>556.00656523050088</v>
      </c>
      <c r="AN116" s="48"/>
      <c r="AO116" s="48">
        <f t="shared" si="61"/>
        <v>13344.157565531979</v>
      </c>
      <c r="AP116" s="48"/>
      <c r="AQ116" s="48">
        <f>0</f>
        <v>0</v>
      </c>
      <c r="AR116" s="48"/>
      <c r="AT116" s="55">
        <v>24</v>
      </c>
      <c r="AU116" s="55"/>
      <c r="AV116" s="57">
        <f t="shared" si="69"/>
        <v>9851.6990793739351</v>
      </c>
      <c r="AW116" s="57"/>
      <c r="AX116" s="57">
        <f t="shared" si="62"/>
        <v>289.97737461966778</v>
      </c>
      <c r="AY116" s="57"/>
      <c r="AZ116" s="57">
        <f t="shared" si="70"/>
        <v>242.18760236794256</v>
      </c>
      <c r="BA116" s="57"/>
      <c r="BB116" s="57">
        <f t="shared" si="63"/>
        <v>532.16497698761032</v>
      </c>
      <c r="BC116" s="57"/>
      <c r="BD116" s="57">
        <f t="shared" si="64"/>
        <v>9561.7217047542672</v>
      </c>
      <c r="BE116" s="57"/>
      <c r="BF116" s="57">
        <f>0</f>
        <v>0</v>
      </c>
      <c r="BG116" s="57"/>
    </row>
    <row r="117" spans="1:59" x14ac:dyDescent="0.25">
      <c r="A117" s="27">
        <v>25</v>
      </c>
      <c r="B117" s="27"/>
      <c r="C117" s="31">
        <f t="shared" si="54"/>
        <v>7450.0000000000118</v>
      </c>
      <c r="D117" s="31"/>
      <c r="E117" s="31">
        <f t="shared" si="55"/>
        <v>310.41666666666669</v>
      </c>
      <c r="F117" s="31"/>
      <c r="G117" s="31">
        <f t="shared" si="56"/>
        <v>183.14583333333363</v>
      </c>
      <c r="H117" s="31"/>
      <c r="I117" s="31">
        <f t="shared" si="52"/>
        <v>493.56250000000034</v>
      </c>
      <c r="J117" s="31"/>
      <c r="K117" s="31">
        <f t="shared" si="53"/>
        <v>7139.5833333333449</v>
      </c>
      <c r="L117" s="31"/>
      <c r="M117" s="31">
        <f>0</f>
        <v>0</v>
      </c>
      <c r="N117" s="31"/>
      <c r="P117" s="37">
        <v>25</v>
      </c>
      <c r="Q117" s="37"/>
      <c r="R117" s="39">
        <f t="shared" si="65"/>
        <v>14900</v>
      </c>
      <c r="S117" s="39"/>
      <c r="T117" s="39">
        <f>0</f>
        <v>0</v>
      </c>
      <c r="U117" s="39"/>
      <c r="V117" s="39">
        <f t="shared" si="66"/>
        <v>366.29166666666663</v>
      </c>
      <c r="W117" s="39"/>
      <c r="X117" s="39">
        <f t="shared" si="57"/>
        <v>366.29166666666663</v>
      </c>
      <c r="Y117" s="39"/>
      <c r="Z117" s="39">
        <f t="shared" si="58"/>
        <v>14900</v>
      </c>
      <c r="AA117" s="39"/>
      <c r="AB117" s="39">
        <f>0</f>
        <v>0</v>
      </c>
      <c r="AC117" s="39"/>
      <c r="AE117" s="45">
        <v>25</v>
      </c>
      <c r="AF117" s="45"/>
      <c r="AG117" s="47">
        <f t="shared" si="67"/>
        <v>13344.157565531979</v>
      </c>
      <c r="AH117" s="47"/>
      <c r="AI117" s="47">
        <f t="shared" si="59"/>
        <v>241.63118647308954</v>
      </c>
      <c r="AJ117" s="47"/>
      <c r="AK117" s="47">
        <f t="shared" si="68"/>
        <v>328.04387348599448</v>
      </c>
      <c r="AL117" s="47"/>
      <c r="AM117" s="47">
        <f t="shared" si="60"/>
        <v>569.67505995908402</v>
      </c>
      <c r="AN117" s="47"/>
      <c r="AO117" s="47">
        <f t="shared" si="61"/>
        <v>13102.526379058891</v>
      </c>
      <c r="AP117" s="47"/>
      <c r="AQ117" s="47">
        <f>0</f>
        <v>0</v>
      </c>
      <c r="AR117" s="47"/>
      <c r="AT117" s="54">
        <v>25</v>
      </c>
      <c r="AU117" s="54"/>
      <c r="AV117" s="56">
        <f t="shared" si="69"/>
        <v>9561.7217047542672</v>
      </c>
      <c r="AW117" s="56"/>
      <c r="AX117" s="56">
        <f t="shared" si="62"/>
        <v>297.10598507906792</v>
      </c>
      <c r="AY117" s="56"/>
      <c r="AZ117" s="56">
        <f t="shared" si="70"/>
        <v>235.0589919085424</v>
      </c>
      <c r="BA117" s="56"/>
      <c r="BB117" s="56">
        <f t="shared" si="63"/>
        <v>532.16497698761032</v>
      </c>
      <c r="BC117" s="56"/>
      <c r="BD117" s="56">
        <f t="shared" si="64"/>
        <v>9264.6157196751992</v>
      </c>
      <c r="BE117" s="56"/>
      <c r="BF117" s="56">
        <f>0</f>
        <v>0</v>
      </c>
      <c r="BG117" s="56"/>
    </row>
    <row r="118" spans="1:59" x14ac:dyDescent="0.25">
      <c r="A118" s="28">
        <v>26</v>
      </c>
      <c r="B118" s="28"/>
      <c r="C118" s="32">
        <f t="shared" si="54"/>
        <v>7139.5833333333449</v>
      </c>
      <c r="D118" s="32"/>
      <c r="E118" s="32">
        <f t="shared" si="55"/>
        <v>310.41666666666669</v>
      </c>
      <c r="F118" s="32"/>
      <c r="G118" s="32">
        <f t="shared" si="56"/>
        <v>175.51475694444471</v>
      </c>
      <c r="H118" s="32"/>
      <c r="I118" s="32">
        <f t="shared" si="52"/>
        <v>485.93142361111143</v>
      </c>
      <c r="J118" s="32"/>
      <c r="K118" s="32">
        <f t="shared" si="53"/>
        <v>6829.1666666666779</v>
      </c>
      <c r="L118" s="32"/>
      <c r="M118" s="32">
        <f>0</f>
        <v>0</v>
      </c>
      <c r="N118" s="32"/>
      <c r="P118" s="38">
        <v>26</v>
      </c>
      <c r="Q118" s="38"/>
      <c r="R118" s="40">
        <f t="shared" si="65"/>
        <v>14900</v>
      </c>
      <c r="S118" s="40"/>
      <c r="T118" s="40">
        <f>0</f>
        <v>0</v>
      </c>
      <c r="U118" s="40"/>
      <c r="V118" s="40">
        <f t="shared" si="66"/>
        <v>366.29166666666663</v>
      </c>
      <c r="W118" s="40"/>
      <c r="X118" s="40">
        <f t="shared" si="57"/>
        <v>366.29166666666663</v>
      </c>
      <c r="Y118" s="40"/>
      <c r="Z118" s="40">
        <f t="shared" si="58"/>
        <v>14900</v>
      </c>
      <c r="AA118" s="40"/>
      <c r="AB118" s="40">
        <f>0</f>
        <v>0</v>
      </c>
      <c r="AC118" s="40"/>
      <c r="AE118" s="46">
        <v>26</v>
      </c>
      <c r="AF118" s="46"/>
      <c r="AG118" s="48">
        <f t="shared" si="67"/>
        <v>13102.526379058891</v>
      </c>
      <c r="AH118" s="48"/>
      <c r="AI118" s="48">
        <f t="shared" si="59"/>
        <v>261.57579836454704</v>
      </c>
      <c r="AJ118" s="48"/>
      <c r="AK118" s="48">
        <f t="shared" si="68"/>
        <v>322.10377348519773</v>
      </c>
      <c r="AL118" s="48"/>
      <c r="AM118" s="48">
        <f t="shared" si="60"/>
        <v>583.67957184974478</v>
      </c>
      <c r="AN118" s="48"/>
      <c r="AO118" s="48">
        <f t="shared" si="61"/>
        <v>12840.950580694343</v>
      </c>
      <c r="AP118" s="48"/>
      <c r="AQ118" s="48">
        <f>0</f>
        <v>0</v>
      </c>
      <c r="AR118" s="48"/>
      <c r="AT118" s="55">
        <v>26</v>
      </c>
      <c r="AU118" s="55"/>
      <c r="AV118" s="57">
        <f t="shared" si="69"/>
        <v>9264.6157196751992</v>
      </c>
      <c r="AW118" s="57"/>
      <c r="AX118" s="57">
        <f t="shared" si="62"/>
        <v>304.40984054559499</v>
      </c>
      <c r="AY118" s="57"/>
      <c r="AZ118" s="57">
        <f t="shared" si="70"/>
        <v>227.7551364420153</v>
      </c>
      <c r="BA118" s="57"/>
      <c r="BB118" s="57">
        <f t="shared" si="63"/>
        <v>532.16497698761032</v>
      </c>
      <c r="BC118" s="57"/>
      <c r="BD118" s="57">
        <f t="shared" si="64"/>
        <v>8960.205879129604</v>
      </c>
      <c r="BE118" s="57"/>
      <c r="BF118" s="57">
        <f>0</f>
        <v>0</v>
      </c>
      <c r="BG118" s="57"/>
    </row>
    <row r="119" spans="1:59" x14ac:dyDescent="0.25">
      <c r="A119" s="27">
        <v>27</v>
      </c>
      <c r="B119" s="27"/>
      <c r="C119" s="31">
        <f t="shared" si="54"/>
        <v>6829.1666666666779</v>
      </c>
      <c r="D119" s="31"/>
      <c r="E119" s="31">
        <f t="shared" si="55"/>
        <v>310.41666666666669</v>
      </c>
      <c r="F119" s="31"/>
      <c r="G119" s="31">
        <f t="shared" si="56"/>
        <v>167.88368055555583</v>
      </c>
      <c r="H119" s="31"/>
      <c r="I119" s="31">
        <f t="shared" si="52"/>
        <v>478.30034722222251</v>
      </c>
      <c r="J119" s="31"/>
      <c r="K119" s="31">
        <f t="shared" si="53"/>
        <v>6518.7500000000109</v>
      </c>
      <c r="L119" s="31"/>
      <c r="M119" s="31">
        <f>0</f>
        <v>0</v>
      </c>
      <c r="N119" s="31"/>
      <c r="P119" s="37">
        <v>27</v>
      </c>
      <c r="Q119" s="37"/>
      <c r="R119" s="39">
        <f t="shared" si="65"/>
        <v>14900</v>
      </c>
      <c r="S119" s="39"/>
      <c r="T119" s="39">
        <f>0</f>
        <v>0</v>
      </c>
      <c r="U119" s="39"/>
      <c r="V119" s="39">
        <f t="shared" si="66"/>
        <v>366.29166666666663</v>
      </c>
      <c r="W119" s="39"/>
      <c r="X119" s="39">
        <f t="shared" si="57"/>
        <v>366.29166666666663</v>
      </c>
      <c r="Y119" s="39"/>
      <c r="Z119" s="39">
        <f t="shared" si="58"/>
        <v>14900</v>
      </c>
      <c r="AA119" s="39"/>
      <c r="AB119" s="39">
        <f>0</f>
        <v>0</v>
      </c>
      <c r="AC119" s="39"/>
      <c r="AE119" s="45">
        <v>27</v>
      </c>
      <c r="AF119" s="45"/>
      <c r="AG119" s="47">
        <f t="shared" si="67"/>
        <v>12840.950580694343</v>
      </c>
      <c r="AH119" s="47"/>
      <c r="AI119" s="47">
        <f t="shared" si="59"/>
        <v>282.35499288231523</v>
      </c>
      <c r="AJ119" s="47"/>
      <c r="AK119" s="47">
        <f t="shared" si="68"/>
        <v>315.67336844206926</v>
      </c>
      <c r="AL119" s="47"/>
      <c r="AM119" s="47">
        <f t="shared" si="60"/>
        <v>598.02836132438449</v>
      </c>
      <c r="AN119" s="47"/>
      <c r="AO119" s="47">
        <f t="shared" si="61"/>
        <v>12558.595587812028</v>
      </c>
      <c r="AP119" s="47"/>
      <c r="AQ119" s="47">
        <f>0</f>
        <v>0</v>
      </c>
      <c r="AR119" s="47"/>
      <c r="AT119" s="54">
        <v>27</v>
      </c>
      <c r="AU119" s="54"/>
      <c r="AV119" s="56">
        <f t="shared" si="69"/>
        <v>8960.205879129604</v>
      </c>
      <c r="AW119" s="56"/>
      <c r="AX119" s="56">
        <f t="shared" si="62"/>
        <v>311.89324912567423</v>
      </c>
      <c r="AY119" s="56"/>
      <c r="AZ119" s="56">
        <f t="shared" si="70"/>
        <v>220.27172786193609</v>
      </c>
      <c r="BA119" s="56"/>
      <c r="BB119" s="56">
        <f t="shared" si="63"/>
        <v>532.16497698761032</v>
      </c>
      <c r="BC119" s="56"/>
      <c r="BD119" s="56">
        <f t="shared" si="64"/>
        <v>8648.3126300039294</v>
      </c>
      <c r="BE119" s="56"/>
      <c r="BF119" s="56">
        <f>0</f>
        <v>0</v>
      </c>
      <c r="BG119" s="56"/>
    </row>
    <row r="120" spans="1:59" x14ac:dyDescent="0.25">
      <c r="A120" s="28">
        <v>28</v>
      </c>
      <c r="B120" s="28"/>
      <c r="C120" s="32">
        <f t="shared" si="54"/>
        <v>6518.7500000000109</v>
      </c>
      <c r="D120" s="32"/>
      <c r="E120" s="32">
        <f t="shared" si="55"/>
        <v>310.41666666666669</v>
      </c>
      <c r="F120" s="32"/>
      <c r="G120" s="32">
        <f t="shared" si="56"/>
        <v>160.25260416666691</v>
      </c>
      <c r="H120" s="32"/>
      <c r="I120" s="32">
        <f t="shared" si="52"/>
        <v>470.6692708333336</v>
      </c>
      <c r="J120" s="32"/>
      <c r="K120" s="32">
        <f t="shared" si="53"/>
        <v>6208.3333333333439</v>
      </c>
      <c r="L120" s="32"/>
      <c r="M120" s="32">
        <f>0</f>
        <v>0</v>
      </c>
      <c r="N120" s="32"/>
      <c r="P120" s="38">
        <v>28</v>
      </c>
      <c r="Q120" s="38"/>
      <c r="R120" s="40">
        <f t="shared" si="65"/>
        <v>14900</v>
      </c>
      <c r="S120" s="40"/>
      <c r="T120" s="40">
        <f>0</f>
        <v>0</v>
      </c>
      <c r="U120" s="40"/>
      <c r="V120" s="40">
        <f t="shared" si="66"/>
        <v>366.29166666666663</v>
      </c>
      <c r="W120" s="40"/>
      <c r="X120" s="40">
        <f t="shared" si="57"/>
        <v>366.29166666666663</v>
      </c>
      <c r="Y120" s="40"/>
      <c r="Z120" s="40">
        <f t="shared" si="58"/>
        <v>14900</v>
      </c>
      <c r="AA120" s="40"/>
      <c r="AB120" s="40">
        <f>0</f>
        <v>0</v>
      </c>
      <c r="AC120" s="40"/>
      <c r="AE120" s="46">
        <v>28</v>
      </c>
      <c r="AF120" s="46"/>
      <c r="AG120" s="48">
        <f t="shared" si="67"/>
        <v>12558.595587812028</v>
      </c>
      <c r="AH120" s="48"/>
      <c r="AI120" s="48">
        <f t="shared" si="59"/>
        <v>303.99775033989675</v>
      </c>
      <c r="AJ120" s="48"/>
      <c r="AK120" s="48">
        <f t="shared" si="68"/>
        <v>308.73214153371231</v>
      </c>
      <c r="AL120" s="48"/>
      <c r="AM120" s="48">
        <f t="shared" si="60"/>
        <v>612.72989187360906</v>
      </c>
      <c r="AN120" s="48"/>
      <c r="AO120" s="48">
        <f t="shared" si="61"/>
        <v>12254.597837472131</v>
      </c>
      <c r="AP120" s="48"/>
      <c r="AQ120" s="48">
        <f>0</f>
        <v>0</v>
      </c>
      <c r="AR120" s="48"/>
      <c r="AT120" s="55">
        <v>28</v>
      </c>
      <c r="AU120" s="55"/>
      <c r="AV120" s="57">
        <f t="shared" si="69"/>
        <v>8648.3126300039294</v>
      </c>
      <c r="AW120" s="57"/>
      <c r="AX120" s="57">
        <f t="shared" si="62"/>
        <v>319.56062483334711</v>
      </c>
      <c r="AY120" s="57"/>
      <c r="AZ120" s="57">
        <f t="shared" si="70"/>
        <v>212.60435215426324</v>
      </c>
      <c r="BA120" s="57"/>
      <c r="BB120" s="57">
        <f t="shared" si="63"/>
        <v>532.16497698761032</v>
      </c>
      <c r="BC120" s="57"/>
      <c r="BD120" s="57">
        <f t="shared" si="64"/>
        <v>8328.7520051705815</v>
      </c>
      <c r="BE120" s="57"/>
      <c r="BF120" s="57">
        <f>0</f>
        <v>0</v>
      </c>
      <c r="BG120" s="57"/>
    </row>
    <row r="121" spans="1:59" x14ac:dyDescent="0.25">
      <c r="A121" s="27">
        <v>29</v>
      </c>
      <c r="B121" s="27"/>
      <c r="C121" s="31">
        <f t="shared" si="54"/>
        <v>6208.3333333333439</v>
      </c>
      <c r="D121" s="31"/>
      <c r="E121" s="31">
        <f t="shared" si="55"/>
        <v>310.41666666666669</v>
      </c>
      <c r="F121" s="31"/>
      <c r="G121" s="31">
        <f t="shared" si="56"/>
        <v>152.62152777777803</v>
      </c>
      <c r="H121" s="31"/>
      <c r="I121" s="31">
        <f t="shared" si="52"/>
        <v>463.03819444444468</v>
      </c>
      <c r="J121" s="31"/>
      <c r="K121" s="31">
        <f t="shared" si="53"/>
        <v>5897.916666666677</v>
      </c>
      <c r="L121" s="31"/>
      <c r="M121" s="31">
        <f>0</f>
        <v>0</v>
      </c>
      <c r="N121" s="31"/>
      <c r="P121" s="37">
        <v>29</v>
      </c>
      <c r="Q121" s="37"/>
      <c r="R121" s="39">
        <f t="shared" si="65"/>
        <v>14900</v>
      </c>
      <c r="S121" s="39"/>
      <c r="T121" s="39">
        <f>0</f>
        <v>0</v>
      </c>
      <c r="U121" s="39"/>
      <c r="V121" s="39">
        <f t="shared" si="66"/>
        <v>366.29166666666663</v>
      </c>
      <c r="W121" s="39"/>
      <c r="X121" s="39">
        <f t="shared" si="57"/>
        <v>366.29166666666663</v>
      </c>
      <c r="Y121" s="39"/>
      <c r="Z121" s="39">
        <f t="shared" si="58"/>
        <v>14900</v>
      </c>
      <c r="AA121" s="39"/>
      <c r="AB121" s="39">
        <f>0</f>
        <v>0</v>
      </c>
      <c r="AC121" s="39"/>
      <c r="AE121" s="45">
        <v>29</v>
      </c>
      <c r="AF121" s="45"/>
      <c r="AG121" s="47">
        <f t="shared" si="67"/>
        <v>12254.597837472131</v>
      </c>
      <c r="AH121" s="47"/>
      <c r="AI121" s="47">
        <f t="shared" si="59"/>
        <v>326.53397154431195</v>
      </c>
      <c r="AJ121" s="47"/>
      <c r="AK121" s="47">
        <f t="shared" si="68"/>
        <v>301.25886350452322</v>
      </c>
      <c r="AL121" s="47"/>
      <c r="AM121" s="47">
        <f t="shared" si="60"/>
        <v>627.79283504883517</v>
      </c>
      <c r="AN121" s="47"/>
      <c r="AO121" s="47">
        <f t="shared" si="61"/>
        <v>11928.063865927819</v>
      </c>
      <c r="AP121" s="47"/>
      <c r="AQ121" s="47">
        <f>0</f>
        <v>0</v>
      </c>
      <c r="AR121" s="47"/>
      <c r="AT121" s="54">
        <v>29</v>
      </c>
      <c r="AU121" s="54"/>
      <c r="AV121" s="56">
        <f t="shared" si="69"/>
        <v>8328.7520051705815</v>
      </c>
      <c r="AW121" s="56"/>
      <c r="AX121" s="56">
        <f t="shared" si="62"/>
        <v>327.41649019383351</v>
      </c>
      <c r="AY121" s="56"/>
      <c r="AZ121" s="56">
        <f t="shared" si="70"/>
        <v>204.74848679377678</v>
      </c>
      <c r="BA121" s="56"/>
      <c r="BB121" s="56">
        <f t="shared" si="63"/>
        <v>532.16497698761032</v>
      </c>
      <c r="BC121" s="56"/>
      <c r="BD121" s="56">
        <f t="shared" si="64"/>
        <v>8001.3355149767476</v>
      </c>
      <c r="BE121" s="56"/>
      <c r="BF121" s="56">
        <f>0</f>
        <v>0</v>
      </c>
      <c r="BG121" s="56"/>
    </row>
    <row r="122" spans="1:59" x14ac:dyDescent="0.25">
      <c r="A122" s="28">
        <v>30</v>
      </c>
      <c r="B122" s="28"/>
      <c r="C122" s="32">
        <f t="shared" si="54"/>
        <v>5897.916666666677</v>
      </c>
      <c r="D122" s="32"/>
      <c r="E122" s="32">
        <f t="shared" si="55"/>
        <v>310.41666666666669</v>
      </c>
      <c r="F122" s="32"/>
      <c r="G122" s="32">
        <f t="shared" si="56"/>
        <v>144.99045138888914</v>
      </c>
      <c r="H122" s="32"/>
      <c r="I122" s="32">
        <f t="shared" si="52"/>
        <v>455.40711805555583</v>
      </c>
      <c r="J122" s="32"/>
      <c r="K122" s="32">
        <f t="shared" si="53"/>
        <v>5587.50000000001</v>
      </c>
      <c r="L122" s="32"/>
      <c r="M122" s="32">
        <f>0</f>
        <v>0</v>
      </c>
      <c r="N122" s="32"/>
      <c r="P122" s="38">
        <v>30</v>
      </c>
      <c r="Q122" s="38"/>
      <c r="R122" s="40">
        <f t="shared" si="65"/>
        <v>14900</v>
      </c>
      <c r="S122" s="40"/>
      <c r="T122" s="40">
        <f>0</f>
        <v>0</v>
      </c>
      <c r="U122" s="40"/>
      <c r="V122" s="40">
        <f t="shared" si="66"/>
        <v>366.29166666666663</v>
      </c>
      <c r="W122" s="40"/>
      <c r="X122" s="40">
        <f t="shared" si="57"/>
        <v>366.29166666666663</v>
      </c>
      <c r="Y122" s="40"/>
      <c r="Z122" s="40">
        <f t="shared" si="58"/>
        <v>14900</v>
      </c>
      <c r="AA122" s="40"/>
      <c r="AB122" s="40">
        <f>0</f>
        <v>0</v>
      </c>
      <c r="AC122" s="40"/>
      <c r="AE122" s="46">
        <v>30</v>
      </c>
      <c r="AF122" s="46"/>
      <c r="AG122" s="48">
        <f t="shared" si="67"/>
        <v>11928.063865927819</v>
      </c>
      <c r="AH122" s="48"/>
      <c r="AI122" s="48">
        <f t="shared" si="59"/>
        <v>349.99450553972702</v>
      </c>
      <c r="AJ122" s="48"/>
      <c r="AK122" s="48">
        <f t="shared" si="68"/>
        <v>293.2315700373922</v>
      </c>
      <c r="AL122" s="48"/>
      <c r="AM122" s="48">
        <f t="shared" si="60"/>
        <v>643.22607557711922</v>
      </c>
      <c r="AN122" s="48"/>
      <c r="AO122" s="48">
        <f t="shared" si="61"/>
        <v>11578.069360388092</v>
      </c>
      <c r="AP122" s="48"/>
      <c r="AQ122" s="48">
        <f>0</f>
        <v>0</v>
      </c>
      <c r="AR122" s="48"/>
      <c r="AT122" s="55">
        <v>30</v>
      </c>
      <c r="AU122" s="55"/>
      <c r="AV122" s="57">
        <f t="shared" si="69"/>
        <v>8001.3355149767476</v>
      </c>
      <c r="AW122" s="57"/>
      <c r="AX122" s="57">
        <f t="shared" si="62"/>
        <v>335.46547891109861</v>
      </c>
      <c r="AY122" s="57"/>
      <c r="AZ122" s="57">
        <f t="shared" si="70"/>
        <v>196.6994980765117</v>
      </c>
      <c r="BA122" s="57"/>
      <c r="BB122" s="57">
        <f t="shared" si="63"/>
        <v>532.16497698761032</v>
      </c>
      <c r="BC122" s="57"/>
      <c r="BD122" s="57">
        <f t="shared" si="64"/>
        <v>7665.8700360656494</v>
      </c>
      <c r="BE122" s="57"/>
      <c r="BF122" s="57">
        <f>0</f>
        <v>0</v>
      </c>
      <c r="BG122" s="57"/>
    </row>
    <row r="123" spans="1:59" x14ac:dyDescent="0.25">
      <c r="A123" s="27">
        <v>31</v>
      </c>
      <c r="B123" s="27"/>
      <c r="C123" s="31">
        <f t="shared" si="54"/>
        <v>5587.50000000001</v>
      </c>
      <c r="D123" s="31"/>
      <c r="E123" s="31">
        <f t="shared" si="55"/>
        <v>310.41666666666669</v>
      </c>
      <c r="F123" s="31"/>
      <c r="G123" s="31">
        <f t="shared" si="56"/>
        <v>137.35937500000023</v>
      </c>
      <c r="H123" s="31"/>
      <c r="I123" s="31">
        <f t="shared" si="52"/>
        <v>447.77604166666691</v>
      </c>
      <c r="J123" s="31"/>
      <c r="K123" s="31">
        <f t="shared" si="53"/>
        <v>5277.083333333343</v>
      </c>
      <c r="L123" s="31"/>
      <c r="M123" s="31">
        <f>0</f>
        <v>0</v>
      </c>
      <c r="N123" s="31"/>
      <c r="P123" s="37">
        <v>31</v>
      </c>
      <c r="Q123" s="37"/>
      <c r="R123" s="39">
        <f t="shared" si="65"/>
        <v>14900</v>
      </c>
      <c r="S123" s="39"/>
      <c r="T123" s="39">
        <f>0</f>
        <v>0</v>
      </c>
      <c r="U123" s="39"/>
      <c r="V123" s="39">
        <f t="shared" si="66"/>
        <v>366.29166666666663</v>
      </c>
      <c r="W123" s="39"/>
      <c r="X123" s="39">
        <f t="shared" si="57"/>
        <v>366.29166666666663</v>
      </c>
      <c r="Y123" s="39"/>
      <c r="Z123" s="39">
        <f t="shared" si="58"/>
        <v>14900</v>
      </c>
      <c r="AA123" s="39"/>
      <c r="AB123" s="39">
        <f>0</f>
        <v>0</v>
      </c>
      <c r="AC123" s="39"/>
      <c r="AE123" s="45">
        <v>31</v>
      </c>
      <c r="AF123" s="45"/>
      <c r="AG123" s="47">
        <f t="shared" si="67"/>
        <v>11578.069360388092</v>
      </c>
      <c r="AH123" s="47"/>
      <c r="AI123" s="47">
        <f t="shared" si="59"/>
        <v>374.41117815884962</v>
      </c>
      <c r="AJ123" s="47"/>
      <c r="AK123" s="47">
        <f t="shared" si="68"/>
        <v>284.62753844287391</v>
      </c>
      <c r="AL123" s="47"/>
      <c r="AM123" s="47">
        <f t="shared" si="60"/>
        <v>659.03871660172354</v>
      </c>
      <c r="AN123" s="47"/>
      <c r="AO123" s="47">
        <f t="shared" si="61"/>
        <v>11203.658182229243</v>
      </c>
      <c r="AP123" s="47"/>
      <c r="AQ123" s="47">
        <f>0</f>
        <v>0</v>
      </c>
      <c r="AR123" s="47"/>
      <c r="AT123" s="54">
        <v>31</v>
      </c>
      <c r="AU123" s="54"/>
      <c r="AV123" s="56">
        <f t="shared" si="69"/>
        <v>7665.8700360656494</v>
      </c>
      <c r="AW123" s="56"/>
      <c r="AX123" s="56">
        <f t="shared" si="62"/>
        <v>343.71233860099642</v>
      </c>
      <c r="AY123" s="56"/>
      <c r="AZ123" s="56">
        <f t="shared" si="70"/>
        <v>188.45263838661387</v>
      </c>
      <c r="BA123" s="56"/>
      <c r="BB123" s="56">
        <f t="shared" si="63"/>
        <v>532.16497698761032</v>
      </c>
      <c r="BC123" s="56"/>
      <c r="BD123" s="56">
        <f t="shared" si="64"/>
        <v>7322.1576974646532</v>
      </c>
      <c r="BE123" s="56"/>
      <c r="BF123" s="56">
        <f>0</f>
        <v>0</v>
      </c>
      <c r="BG123" s="56"/>
    </row>
    <row r="124" spans="1:59" x14ac:dyDescent="0.25">
      <c r="A124" s="28">
        <v>32</v>
      </c>
      <c r="B124" s="28"/>
      <c r="C124" s="32">
        <f t="shared" si="54"/>
        <v>5277.083333333343</v>
      </c>
      <c r="D124" s="32"/>
      <c r="E124" s="32">
        <f t="shared" si="55"/>
        <v>310.41666666666669</v>
      </c>
      <c r="F124" s="32"/>
      <c r="G124" s="32">
        <f t="shared" si="56"/>
        <v>129.72829861111134</v>
      </c>
      <c r="H124" s="32"/>
      <c r="I124" s="32">
        <f t="shared" si="52"/>
        <v>440.14496527777806</v>
      </c>
      <c r="J124" s="32"/>
      <c r="K124" s="32">
        <f t="shared" si="53"/>
        <v>4966.6666666666761</v>
      </c>
      <c r="L124" s="32"/>
      <c r="M124" s="32">
        <f>0</f>
        <v>0</v>
      </c>
      <c r="N124" s="32"/>
      <c r="P124" s="38">
        <v>32</v>
      </c>
      <c r="Q124" s="38"/>
      <c r="R124" s="40">
        <f t="shared" si="65"/>
        <v>14900</v>
      </c>
      <c r="S124" s="40"/>
      <c r="T124" s="40">
        <f>0</f>
        <v>0</v>
      </c>
      <c r="U124" s="40"/>
      <c r="V124" s="40">
        <f t="shared" si="66"/>
        <v>366.29166666666663</v>
      </c>
      <c r="W124" s="40"/>
      <c r="X124" s="40">
        <f t="shared" si="57"/>
        <v>366.29166666666663</v>
      </c>
      <c r="Y124" s="40"/>
      <c r="Z124" s="40">
        <f t="shared" si="58"/>
        <v>14900</v>
      </c>
      <c r="AA124" s="40"/>
      <c r="AB124" s="40">
        <f>0</f>
        <v>0</v>
      </c>
      <c r="AC124" s="40"/>
      <c r="AE124" s="46">
        <v>32</v>
      </c>
      <c r="AF124" s="46"/>
      <c r="AG124" s="48">
        <f t="shared" si="67"/>
        <v>11203.658182229243</v>
      </c>
      <c r="AH124" s="48"/>
      <c r="AI124" s="48">
        <f t="shared" si="59"/>
        <v>399.81682140504699</v>
      </c>
      <c r="AJ124" s="48"/>
      <c r="AK124" s="48">
        <f t="shared" si="68"/>
        <v>275.42326364646885</v>
      </c>
      <c r="AL124" s="48"/>
      <c r="AM124" s="48">
        <f t="shared" si="60"/>
        <v>675.24008505151585</v>
      </c>
      <c r="AN124" s="48"/>
      <c r="AO124" s="48">
        <f t="shared" si="61"/>
        <v>10803.841360824195</v>
      </c>
      <c r="AP124" s="48"/>
      <c r="AQ124" s="48">
        <f>0</f>
        <v>0</v>
      </c>
      <c r="AR124" s="48"/>
      <c r="AT124" s="55">
        <v>32</v>
      </c>
      <c r="AU124" s="55"/>
      <c r="AV124" s="57">
        <f t="shared" si="69"/>
        <v>7322.1576974646532</v>
      </c>
      <c r="AW124" s="57"/>
      <c r="AX124" s="57">
        <f t="shared" si="62"/>
        <v>352.16193359160428</v>
      </c>
      <c r="AY124" s="57"/>
      <c r="AZ124" s="57">
        <f t="shared" si="70"/>
        <v>180.00304339600603</v>
      </c>
      <c r="BA124" s="57"/>
      <c r="BB124" s="57">
        <f t="shared" si="63"/>
        <v>532.16497698761032</v>
      </c>
      <c r="BC124" s="57"/>
      <c r="BD124" s="57">
        <f t="shared" si="64"/>
        <v>6969.9957638730493</v>
      </c>
      <c r="BE124" s="57"/>
      <c r="BF124" s="57">
        <f>0</f>
        <v>0</v>
      </c>
      <c r="BG124" s="57"/>
    </row>
    <row r="125" spans="1:59" x14ac:dyDescent="0.25">
      <c r="A125" s="27">
        <v>33</v>
      </c>
      <c r="B125" s="27"/>
      <c r="C125" s="31">
        <f t="shared" si="54"/>
        <v>4966.6666666666761</v>
      </c>
      <c r="D125" s="31"/>
      <c r="E125" s="31">
        <f t="shared" si="55"/>
        <v>310.41666666666669</v>
      </c>
      <c r="F125" s="31"/>
      <c r="G125" s="31">
        <f t="shared" si="56"/>
        <v>122.09722222222244</v>
      </c>
      <c r="H125" s="31"/>
      <c r="I125" s="31">
        <f t="shared" si="52"/>
        <v>432.51388888888914</v>
      </c>
      <c r="J125" s="31"/>
      <c r="K125" s="31">
        <f t="shared" si="53"/>
        <v>4656.2500000000091</v>
      </c>
      <c r="L125" s="31"/>
      <c r="M125" s="31">
        <f>0</f>
        <v>0</v>
      </c>
      <c r="N125" s="31"/>
      <c r="P125" s="37">
        <v>33</v>
      </c>
      <c r="Q125" s="37"/>
      <c r="R125" s="39">
        <f t="shared" si="65"/>
        <v>14900</v>
      </c>
      <c r="S125" s="39"/>
      <c r="T125" s="39">
        <f>0</f>
        <v>0</v>
      </c>
      <c r="U125" s="39"/>
      <c r="V125" s="39">
        <f t="shared" si="66"/>
        <v>366.29166666666663</v>
      </c>
      <c r="W125" s="39"/>
      <c r="X125" s="39">
        <f t="shared" si="57"/>
        <v>366.29166666666663</v>
      </c>
      <c r="Y125" s="39"/>
      <c r="Z125" s="39">
        <f t="shared" si="58"/>
        <v>14900</v>
      </c>
      <c r="AA125" s="39"/>
      <c r="AB125" s="39">
        <f>0</f>
        <v>0</v>
      </c>
      <c r="AC125" s="39"/>
      <c r="AE125" s="45">
        <v>33</v>
      </c>
      <c r="AF125" s="45"/>
      <c r="AG125" s="47">
        <f t="shared" si="67"/>
        <v>10803.841360824195</v>
      </c>
      <c r="AH125" s="47"/>
      <c r="AI125" s="47">
        <f t="shared" si="59"/>
        <v>426.24530368877095</v>
      </c>
      <c r="AJ125" s="47"/>
      <c r="AK125" s="47">
        <f t="shared" si="68"/>
        <v>265.59443345359477</v>
      </c>
      <c r="AL125" s="47"/>
      <c r="AM125" s="47">
        <f t="shared" si="60"/>
        <v>691.83973714236572</v>
      </c>
      <c r="AN125" s="47"/>
      <c r="AO125" s="47">
        <f t="shared" si="61"/>
        <v>10377.596057135424</v>
      </c>
      <c r="AP125" s="47"/>
      <c r="AQ125" s="47">
        <f>0</f>
        <v>0</v>
      </c>
      <c r="AR125" s="47"/>
      <c r="AT125" s="54">
        <v>33</v>
      </c>
      <c r="AU125" s="54"/>
      <c r="AV125" s="56">
        <f t="shared" si="69"/>
        <v>6969.9957638730493</v>
      </c>
      <c r="AW125" s="56"/>
      <c r="AX125" s="56">
        <f t="shared" si="62"/>
        <v>360.81924779239785</v>
      </c>
      <c r="AY125" s="56"/>
      <c r="AZ125" s="56">
        <f t="shared" si="70"/>
        <v>171.34572919521244</v>
      </c>
      <c r="BA125" s="56"/>
      <c r="BB125" s="56">
        <f t="shared" si="63"/>
        <v>532.16497698761032</v>
      </c>
      <c r="BC125" s="56"/>
      <c r="BD125" s="56">
        <f t="shared" si="64"/>
        <v>6609.1765160806517</v>
      </c>
      <c r="BE125" s="56"/>
      <c r="BF125" s="56">
        <f>0</f>
        <v>0</v>
      </c>
      <c r="BG125" s="56"/>
    </row>
    <row r="126" spans="1:59" x14ac:dyDescent="0.25">
      <c r="A126" s="28">
        <v>34</v>
      </c>
      <c r="B126" s="28"/>
      <c r="C126" s="32">
        <f t="shared" si="54"/>
        <v>4656.2500000000091</v>
      </c>
      <c r="D126" s="32"/>
      <c r="E126" s="32">
        <f t="shared" si="55"/>
        <v>310.41666666666669</v>
      </c>
      <c r="F126" s="32"/>
      <c r="G126" s="32">
        <f t="shared" si="56"/>
        <v>114.46614583333356</v>
      </c>
      <c r="H126" s="32"/>
      <c r="I126" s="32">
        <f t="shared" si="52"/>
        <v>424.88281250000023</v>
      </c>
      <c r="J126" s="32"/>
      <c r="K126" s="32">
        <f t="shared" si="53"/>
        <v>4345.8333333333421</v>
      </c>
      <c r="L126" s="32"/>
      <c r="M126" s="32">
        <f>0</f>
        <v>0</v>
      </c>
      <c r="N126" s="32"/>
      <c r="P126" s="38">
        <v>34</v>
      </c>
      <c r="Q126" s="38"/>
      <c r="R126" s="40">
        <f t="shared" si="65"/>
        <v>14900</v>
      </c>
      <c r="S126" s="40"/>
      <c r="T126" s="40">
        <f>0</f>
        <v>0</v>
      </c>
      <c r="U126" s="40"/>
      <c r="V126" s="40">
        <f t="shared" si="66"/>
        <v>366.29166666666663</v>
      </c>
      <c r="W126" s="40"/>
      <c r="X126" s="40">
        <f t="shared" si="57"/>
        <v>366.29166666666663</v>
      </c>
      <c r="Y126" s="40"/>
      <c r="Z126" s="40">
        <f t="shared" si="58"/>
        <v>14900</v>
      </c>
      <c r="AA126" s="40"/>
      <c r="AB126" s="40">
        <f>0</f>
        <v>0</v>
      </c>
      <c r="AC126" s="40"/>
      <c r="AE126" s="46">
        <v>34</v>
      </c>
      <c r="AF126" s="46"/>
      <c r="AG126" s="48">
        <f t="shared" si="67"/>
        <v>10377.596057135424</v>
      </c>
      <c r="AH126" s="48"/>
      <c r="AI126" s="48">
        <f t="shared" si="59"/>
        <v>453.73156094253636</v>
      </c>
      <c r="AJ126" s="48"/>
      <c r="AK126" s="48">
        <f t="shared" si="68"/>
        <v>255.11590307124584</v>
      </c>
      <c r="AL126" s="48"/>
      <c r="AM126" s="48">
        <f t="shared" si="60"/>
        <v>708.8474640137822</v>
      </c>
      <c r="AN126" s="48"/>
      <c r="AO126" s="48">
        <f t="shared" si="61"/>
        <v>9923.8644961928876</v>
      </c>
      <c r="AP126" s="48"/>
      <c r="AQ126" s="48">
        <f>0</f>
        <v>0</v>
      </c>
      <c r="AR126" s="48"/>
      <c r="AT126" s="55">
        <v>34</v>
      </c>
      <c r="AU126" s="55"/>
      <c r="AV126" s="57">
        <f t="shared" si="69"/>
        <v>6609.1765160806517</v>
      </c>
      <c r="AW126" s="57"/>
      <c r="AX126" s="57">
        <f t="shared" si="62"/>
        <v>369.68938763396096</v>
      </c>
      <c r="AY126" s="57"/>
      <c r="AZ126" s="57">
        <f t="shared" si="70"/>
        <v>162.47558935364935</v>
      </c>
      <c r="BA126" s="57"/>
      <c r="BB126" s="57">
        <f t="shared" si="63"/>
        <v>532.16497698761032</v>
      </c>
      <c r="BC126" s="57"/>
      <c r="BD126" s="57">
        <f t="shared" si="64"/>
        <v>6239.4871284466908</v>
      </c>
      <c r="BE126" s="57"/>
      <c r="BF126" s="57">
        <f>0</f>
        <v>0</v>
      </c>
      <c r="BG126" s="57"/>
    </row>
    <row r="127" spans="1:59" x14ac:dyDescent="0.25">
      <c r="A127" s="27">
        <v>35</v>
      </c>
      <c r="B127" s="27"/>
      <c r="C127" s="31">
        <f t="shared" si="54"/>
        <v>4345.8333333333421</v>
      </c>
      <c r="D127" s="31"/>
      <c r="E127" s="31">
        <f t="shared" si="55"/>
        <v>310.41666666666669</v>
      </c>
      <c r="F127" s="31"/>
      <c r="G127" s="31">
        <f t="shared" si="56"/>
        <v>106.83506944444466</v>
      </c>
      <c r="H127" s="31"/>
      <c r="I127" s="31">
        <f t="shared" si="52"/>
        <v>417.25173611111131</v>
      </c>
      <c r="J127" s="31"/>
      <c r="K127" s="31">
        <f t="shared" si="53"/>
        <v>4035.4166666666756</v>
      </c>
      <c r="L127" s="31"/>
      <c r="M127" s="31">
        <f>0</f>
        <v>0</v>
      </c>
      <c r="N127" s="31"/>
      <c r="P127" s="37">
        <v>35</v>
      </c>
      <c r="Q127" s="37"/>
      <c r="R127" s="39">
        <f t="shared" si="65"/>
        <v>14900</v>
      </c>
      <c r="S127" s="39"/>
      <c r="T127" s="39">
        <f>0</f>
        <v>0</v>
      </c>
      <c r="U127" s="39"/>
      <c r="V127" s="39">
        <f t="shared" si="66"/>
        <v>366.29166666666663</v>
      </c>
      <c r="W127" s="39"/>
      <c r="X127" s="39">
        <f t="shared" si="57"/>
        <v>366.29166666666663</v>
      </c>
      <c r="Y127" s="39"/>
      <c r="Z127" s="39">
        <f t="shared" si="58"/>
        <v>14900</v>
      </c>
      <c r="AA127" s="39"/>
      <c r="AB127" s="39">
        <f>0</f>
        <v>0</v>
      </c>
      <c r="AC127" s="39"/>
      <c r="AE127" s="45">
        <v>35</v>
      </c>
      <c r="AF127" s="45"/>
      <c r="AG127" s="47">
        <f t="shared" si="67"/>
        <v>9923.8644961928876</v>
      </c>
      <c r="AH127" s="47"/>
      <c r="AI127" s="47">
        <f t="shared" si="59"/>
        <v>482.31162863937936</v>
      </c>
      <c r="AJ127" s="47"/>
      <c r="AK127" s="47">
        <f t="shared" si="68"/>
        <v>243.9616688647418</v>
      </c>
      <c r="AL127" s="47"/>
      <c r="AM127" s="47">
        <f t="shared" si="60"/>
        <v>726.27329750412116</v>
      </c>
      <c r="AN127" s="47"/>
      <c r="AO127" s="47">
        <f t="shared" si="61"/>
        <v>9441.5528675535079</v>
      </c>
      <c r="AP127" s="47"/>
      <c r="AQ127" s="47">
        <f>0</f>
        <v>0</v>
      </c>
      <c r="AR127" s="47"/>
      <c r="AT127" s="54">
        <v>35</v>
      </c>
      <c r="AU127" s="54"/>
      <c r="AV127" s="56">
        <f t="shared" si="69"/>
        <v>6239.4871284466908</v>
      </c>
      <c r="AW127" s="56"/>
      <c r="AX127" s="56">
        <f t="shared" si="62"/>
        <v>378.77758507996248</v>
      </c>
      <c r="AY127" s="56"/>
      <c r="AZ127" s="56">
        <f t="shared" si="70"/>
        <v>153.38739190764781</v>
      </c>
      <c r="BA127" s="56"/>
      <c r="BB127" s="56">
        <f t="shared" si="63"/>
        <v>532.16497698761032</v>
      </c>
      <c r="BC127" s="56"/>
      <c r="BD127" s="56">
        <f t="shared" si="64"/>
        <v>5860.7095433667282</v>
      </c>
      <c r="BE127" s="56"/>
      <c r="BF127" s="56">
        <f>0</f>
        <v>0</v>
      </c>
      <c r="BG127" s="56"/>
    </row>
    <row r="128" spans="1:59" x14ac:dyDescent="0.25">
      <c r="A128" s="28">
        <v>36</v>
      </c>
      <c r="B128" s="28"/>
      <c r="C128" s="32">
        <f t="shared" si="54"/>
        <v>4035.4166666666756</v>
      </c>
      <c r="D128" s="32"/>
      <c r="E128" s="32">
        <f t="shared" si="55"/>
        <v>310.41666666666669</v>
      </c>
      <c r="F128" s="32"/>
      <c r="G128" s="32">
        <f t="shared" si="56"/>
        <v>99.20399305555577</v>
      </c>
      <c r="H128" s="32"/>
      <c r="I128" s="32">
        <f t="shared" si="52"/>
        <v>409.62065972222246</v>
      </c>
      <c r="J128" s="32"/>
      <c r="K128" s="32">
        <f t="shared" si="53"/>
        <v>3725.0000000000091</v>
      </c>
      <c r="L128" s="32"/>
      <c r="M128" s="32">
        <f>0</f>
        <v>0</v>
      </c>
      <c r="N128" s="32"/>
      <c r="P128" s="38">
        <v>36</v>
      </c>
      <c r="Q128" s="38"/>
      <c r="R128" s="40">
        <f t="shared" si="65"/>
        <v>14900</v>
      </c>
      <c r="S128" s="40"/>
      <c r="T128" s="40">
        <f>0</f>
        <v>0</v>
      </c>
      <c r="U128" s="40"/>
      <c r="V128" s="40">
        <f t="shared" si="66"/>
        <v>366.29166666666663</v>
      </c>
      <c r="W128" s="40"/>
      <c r="X128" s="40">
        <f t="shared" si="57"/>
        <v>366.29166666666663</v>
      </c>
      <c r="Y128" s="40"/>
      <c r="Z128" s="40">
        <f t="shared" si="58"/>
        <v>14900</v>
      </c>
      <c r="AA128" s="40"/>
      <c r="AB128" s="40">
        <f>0</f>
        <v>0</v>
      </c>
      <c r="AC128" s="40"/>
      <c r="AE128" s="46">
        <v>36</v>
      </c>
      <c r="AF128" s="46"/>
      <c r="AG128" s="48">
        <f t="shared" si="67"/>
        <v>9441.5528675535079</v>
      </c>
      <c r="AH128" s="48"/>
      <c r="AI128" s="48">
        <f t="shared" si="59"/>
        <v>512.02267474040718</v>
      </c>
      <c r="AJ128" s="48"/>
      <c r="AK128" s="48">
        <f t="shared" si="68"/>
        <v>232.10484132735706</v>
      </c>
      <c r="AL128" s="48"/>
      <c r="AM128" s="48">
        <f t="shared" si="60"/>
        <v>744.12751606776419</v>
      </c>
      <c r="AN128" s="48"/>
      <c r="AO128" s="48">
        <f t="shared" si="61"/>
        <v>8929.5301928131012</v>
      </c>
      <c r="AP128" s="48"/>
      <c r="AQ128" s="48">
        <f>0</f>
        <v>0</v>
      </c>
      <c r="AR128" s="48"/>
      <c r="AT128" s="55">
        <v>36</v>
      </c>
      <c r="AU128" s="55"/>
      <c r="AV128" s="57">
        <f t="shared" si="69"/>
        <v>5860.7095433667282</v>
      </c>
      <c r="AW128" s="57"/>
      <c r="AX128" s="57">
        <f t="shared" si="62"/>
        <v>388.08920071317823</v>
      </c>
      <c r="AY128" s="57"/>
      <c r="AZ128" s="57">
        <f t="shared" si="70"/>
        <v>144.07577627443206</v>
      </c>
      <c r="BA128" s="57"/>
      <c r="BB128" s="57">
        <f t="shared" si="63"/>
        <v>532.16497698761032</v>
      </c>
      <c r="BC128" s="57"/>
      <c r="BD128" s="57">
        <f t="shared" si="64"/>
        <v>5472.6203426535503</v>
      </c>
      <c r="BE128" s="57"/>
      <c r="BF128" s="57">
        <f>0</f>
        <v>0</v>
      </c>
      <c r="BG128" s="57"/>
    </row>
    <row r="129" spans="1:59" x14ac:dyDescent="0.25">
      <c r="A129" s="27">
        <v>37</v>
      </c>
      <c r="B129" s="27"/>
      <c r="C129" s="31">
        <f t="shared" si="54"/>
        <v>3725.0000000000091</v>
      </c>
      <c r="D129" s="31"/>
      <c r="E129" s="31">
        <f t="shared" si="55"/>
        <v>310.41666666666669</v>
      </c>
      <c r="F129" s="31"/>
      <c r="G129" s="31">
        <f t="shared" si="56"/>
        <v>91.572916666666885</v>
      </c>
      <c r="H129" s="31"/>
      <c r="I129" s="31">
        <f t="shared" si="52"/>
        <v>401.9895833333336</v>
      </c>
      <c r="J129" s="31"/>
      <c r="K129" s="31">
        <f t="shared" si="53"/>
        <v>3414.5833333333426</v>
      </c>
      <c r="L129" s="31"/>
      <c r="M129" s="31">
        <f>0</f>
        <v>0</v>
      </c>
      <c r="N129" s="31"/>
      <c r="P129" s="37">
        <v>37</v>
      </c>
      <c r="Q129" s="37"/>
      <c r="R129" s="39">
        <f t="shared" si="65"/>
        <v>14900</v>
      </c>
      <c r="S129" s="39"/>
      <c r="T129" s="39">
        <f>0</f>
        <v>0</v>
      </c>
      <c r="U129" s="39"/>
      <c r="V129" s="39">
        <f t="shared" si="66"/>
        <v>366.29166666666663</v>
      </c>
      <c r="W129" s="39"/>
      <c r="X129" s="39">
        <f t="shared" si="57"/>
        <v>366.29166666666663</v>
      </c>
      <c r="Y129" s="39"/>
      <c r="Z129" s="39">
        <f t="shared" si="58"/>
        <v>14900</v>
      </c>
      <c r="AA129" s="39"/>
      <c r="AB129" s="39">
        <f>0</f>
        <v>0</v>
      </c>
      <c r="AC129" s="39"/>
      <c r="AE129" s="45">
        <v>37</v>
      </c>
      <c r="AF129" s="45"/>
      <c r="AG129" s="47">
        <f t="shared" si="67"/>
        <v>8929.5301928131012</v>
      </c>
      <c r="AH129" s="47"/>
      <c r="AI129" s="47">
        <f t="shared" si="59"/>
        <v>542.90303359777477</v>
      </c>
      <c r="AJ129" s="47"/>
      <c r="AK129" s="47">
        <f t="shared" si="68"/>
        <v>219.51761723998874</v>
      </c>
      <c r="AL129" s="47"/>
      <c r="AM129" s="47">
        <f t="shared" si="60"/>
        <v>762.42065083776345</v>
      </c>
      <c r="AN129" s="47"/>
      <c r="AO129" s="47">
        <f t="shared" si="61"/>
        <v>8386.6271592153262</v>
      </c>
      <c r="AP129" s="47"/>
      <c r="AQ129" s="47">
        <f>0</f>
        <v>0</v>
      </c>
      <c r="AR129" s="47"/>
      <c r="AT129" s="54">
        <v>37</v>
      </c>
      <c r="AU129" s="54"/>
      <c r="AV129" s="56">
        <f t="shared" si="69"/>
        <v>5472.6203426535503</v>
      </c>
      <c r="AW129" s="56"/>
      <c r="AX129" s="56">
        <f t="shared" si="62"/>
        <v>397.62972689737722</v>
      </c>
      <c r="AY129" s="56"/>
      <c r="AZ129" s="56">
        <f t="shared" si="70"/>
        <v>134.53525009023309</v>
      </c>
      <c r="BA129" s="56"/>
      <c r="BB129" s="56">
        <f t="shared" si="63"/>
        <v>532.16497698761032</v>
      </c>
      <c r="BC129" s="56"/>
      <c r="BD129" s="56">
        <f t="shared" si="64"/>
        <v>5074.9906157561727</v>
      </c>
      <c r="BE129" s="56"/>
      <c r="BF129" s="56">
        <f>0</f>
        <v>0</v>
      </c>
      <c r="BG129" s="56"/>
    </row>
    <row r="130" spans="1:59" x14ac:dyDescent="0.25">
      <c r="A130" s="28">
        <v>38</v>
      </c>
      <c r="B130" s="28"/>
      <c r="C130" s="32">
        <f t="shared" si="54"/>
        <v>3414.5833333333426</v>
      </c>
      <c r="D130" s="32"/>
      <c r="E130" s="32">
        <f t="shared" si="55"/>
        <v>310.41666666666669</v>
      </c>
      <c r="F130" s="32"/>
      <c r="G130" s="32">
        <f t="shared" si="56"/>
        <v>83.941840277777999</v>
      </c>
      <c r="H130" s="32"/>
      <c r="I130" s="32">
        <f t="shared" si="52"/>
        <v>394.35850694444468</v>
      </c>
      <c r="J130" s="32"/>
      <c r="K130" s="32">
        <f t="shared" si="53"/>
        <v>3104.1666666666761</v>
      </c>
      <c r="L130" s="32"/>
      <c r="M130" s="32">
        <f>0</f>
        <v>0</v>
      </c>
      <c r="N130" s="32"/>
      <c r="P130" s="38">
        <v>38</v>
      </c>
      <c r="Q130" s="38"/>
      <c r="R130" s="40">
        <f t="shared" si="65"/>
        <v>14900</v>
      </c>
      <c r="S130" s="40"/>
      <c r="T130" s="40">
        <f>0</f>
        <v>0</v>
      </c>
      <c r="U130" s="40"/>
      <c r="V130" s="40">
        <f t="shared" si="66"/>
        <v>366.29166666666663</v>
      </c>
      <c r="W130" s="40"/>
      <c r="X130" s="40">
        <f t="shared" si="57"/>
        <v>366.29166666666663</v>
      </c>
      <c r="Y130" s="40"/>
      <c r="Z130" s="40">
        <f t="shared" si="58"/>
        <v>14900</v>
      </c>
      <c r="AA130" s="40"/>
      <c r="AB130" s="40">
        <f>0</f>
        <v>0</v>
      </c>
      <c r="AC130" s="40"/>
      <c r="AE130" s="46">
        <v>38</v>
      </c>
      <c r="AF130" s="46"/>
      <c r="AG130" s="48">
        <f t="shared" si="67"/>
        <v>8386.6271592153262</v>
      </c>
      <c r="AH130" s="48"/>
      <c r="AI130" s="48">
        <f t="shared" si="59"/>
        <v>574.99224084014838</v>
      </c>
      <c r="AJ130" s="48"/>
      <c r="AK130" s="48">
        <f t="shared" si="68"/>
        <v>206.17125099737675</v>
      </c>
      <c r="AL130" s="48"/>
      <c r="AM130" s="48">
        <f t="shared" si="60"/>
        <v>781.16349183752516</v>
      </c>
      <c r="AN130" s="48"/>
      <c r="AO130" s="48">
        <f t="shared" si="61"/>
        <v>7811.6349183751781</v>
      </c>
      <c r="AP130" s="48"/>
      <c r="AQ130" s="48">
        <f>0</f>
        <v>0</v>
      </c>
      <c r="AR130" s="48"/>
      <c r="AT130" s="55">
        <v>38</v>
      </c>
      <c r="AU130" s="55"/>
      <c r="AV130" s="57">
        <f t="shared" si="69"/>
        <v>5074.9906157561727</v>
      </c>
      <c r="AW130" s="57"/>
      <c r="AX130" s="57">
        <f t="shared" si="62"/>
        <v>407.40479101693774</v>
      </c>
      <c r="AY130" s="57"/>
      <c r="AZ130" s="57">
        <f t="shared" si="70"/>
        <v>124.76018597067257</v>
      </c>
      <c r="BA130" s="57"/>
      <c r="BB130" s="57">
        <f t="shared" si="63"/>
        <v>532.16497698761032</v>
      </c>
      <c r="BC130" s="57"/>
      <c r="BD130" s="57">
        <f t="shared" si="64"/>
        <v>4667.5858247392352</v>
      </c>
      <c r="BE130" s="57"/>
      <c r="BF130" s="57">
        <f>0</f>
        <v>0</v>
      </c>
      <c r="BG130" s="57"/>
    </row>
    <row r="131" spans="1:59" x14ac:dyDescent="0.25">
      <c r="A131" s="27">
        <v>39</v>
      </c>
      <c r="B131" s="27"/>
      <c r="C131" s="31">
        <f t="shared" si="54"/>
        <v>3104.1666666666761</v>
      </c>
      <c r="D131" s="31"/>
      <c r="E131" s="31">
        <f t="shared" si="55"/>
        <v>310.41666666666669</v>
      </c>
      <c r="F131" s="31"/>
      <c r="G131" s="31">
        <f t="shared" si="56"/>
        <v>76.310763888889113</v>
      </c>
      <c r="H131" s="31"/>
      <c r="I131" s="31">
        <f t="shared" si="52"/>
        <v>386.72743055555577</v>
      </c>
      <c r="J131" s="31"/>
      <c r="K131" s="31">
        <f t="shared" si="53"/>
        <v>2793.7500000000095</v>
      </c>
      <c r="L131" s="31"/>
      <c r="M131" s="31">
        <f>0</f>
        <v>0</v>
      </c>
      <c r="N131" s="31"/>
      <c r="P131" s="37">
        <v>39</v>
      </c>
      <c r="Q131" s="37"/>
      <c r="R131" s="39">
        <f t="shared" si="65"/>
        <v>14900</v>
      </c>
      <c r="S131" s="39"/>
      <c r="T131" s="39">
        <f>0</f>
        <v>0</v>
      </c>
      <c r="U131" s="39"/>
      <c r="V131" s="39">
        <f t="shared" si="66"/>
        <v>366.29166666666663</v>
      </c>
      <c r="W131" s="39"/>
      <c r="X131" s="39">
        <f t="shared" si="57"/>
        <v>366.29166666666663</v>
      </c>
      <c r="Y131" s="39"/>
      <c r="Z131" s="39">
        <f t="shared" si="58"/>
        <v>14900</v>
      </c>
      <c r="AA131" s="39"/>
      <c r="AB131" s="39">
        <f>0</f>
        <v>0</v>
      </c>
      <c r="AC131" s="39"/>
      <c r="AE131" s="45">
        <v>39</v>
      </c>
      <c r="AF131" s="45"/>
      <c r="AG131" s="47">
        <f t="shared" si="67"/>
        <v>7811.6349183751781</v>
      </c>
      <c r="AH131" s="47"/>
      <c r="AI131" s="47">
        <f t="shared" si="59"/>
        <v>608.33106926847461</v>
      </c>
      <c r="AJ131" s="47"/>
      <c r="AK131" s="47">
        <f t="shared" si="68"/>
        <v>192.03602507672312</v>
      </c>
      <c r="AL131" s="47"/>
      <c r="AM131" s="47">
        <f t="shared" si="60"/>
        <v>800.36709434519776</v>
      </c>
      <c r="AN131" s="47"/>
      <c r="AO131" s="47">
        <f t="shared" si="61"/>
        <v>7203.3038491067036</v>
      </c>
      <c r="AP131" s="47"/>
      <c r="AQ131" s="47">
        <f>0</f>
        <v>0</v>
      </c>
      <c r="AR131" s="47"/>
      <c r="AT131" s="54">
        <v>39</v>
      </c>
      <c r="AU131" s="54"/>
      <c r="AV131" s="56">
        <f t="shared" si="69"/>
        <v>4667.5858247392352</v>
      </c>
      <c r="AW131" s="56"/>
      <c r="AX131" s="56">
        <f t="shared" si="62"/>
        <v>417.42015879610415</v>
      </c>
      <c r="AY131" s="56"/>
      <c r="AZ131" s="56">
        <f t="shared" si="70"/>
        <v>114.7448181915062</v>
      </c>
      <c r="BA131" s="56"/>
      <c r="BB131" s="56">
        <f t="shared" si="63"/>
        <v>532.16497698761032</v>
      </c>
      <c r="BC131" s="56"/>
      <c r="BD131" s="56">
        <f t="shared" si="64"/>
        <v>4250.165665943131</v>
      </c>
      <c r="BE131" s="56"/>
      <c r="BF131" s="56">
        <f>0</f>
        <v>0</v>
      </c>
      <c r="BG131" s="56"/>
    </row>
    <row r="132" spans="1:59" x14ac:dyDescent="0.25">
      <c r="A132" s="28">
        <v>40</v>
      </c>
      <c r="B132" s="28"/>
      <c r="C132" s="32">
        <f t="shared" si="54"/>
        <v>2793.7500000000095</v>
      </c>
      <c r="D132" s="32"/>
      <c r="E132" s="32">
        <f t="shared" si="55"/>
        <v>310.41666666666669</v>
      </c>
      <c r="F132" s="32"/>
      <c r="G132" s="32">
        <f t="shared" si="56"/>
        <v>68.679687500000227</v>
      </c>
      <c r="H132" s="32"/>
      <c r="I132" s="32">
        <f t="shared" si="52"/>
        <v>379.09635416666691</v>
      </c>
      <c r="J132" s="32"/>
      <c r="K132" s="32">
        <f t="shared" si="53"/>
        <v>2483.333333333343</v>
      </c>
      <c r="L132" s="32"/>
      <c r="M132" s="32">
        <f>0</f>
        <v>0</v>
      </c>
      <c r="N132" s="32"/>
      <c r="P132" s="38">
        <v>40</v>
      </c>
      <c r="Q132" s="38"/>
      <c r="R132" s="40">
        <f t="shared" si="65"/>
        <v>14900</v>
      </c>
      <c r="S132" s="40"/>
      <c r="T132" s="40">
        <f>0</f>
        <v>0</v>
      </c>
      <c r="U132" s="40"/>
      <c r="V132" s="40">
        <f t="shared" si="66"/>
        <v>366.29166666666663</v>
      </c>
      <c r="W132" s="40"/>
      <c r="X132" s="40">
        <f t="shared" si="57"/>
        <v>366.29166666666663</v>
      </c>
      <c r="Y132" s="40"/>
      <c r="Z132" s="40">
        <f t="shared" si="58"/>
        <v>14900</v>
      </c>
      <c r="AA132" s="40"/>
      <c r="AB132" s="40">
        <f>0</f>
        <v>0</v>
      </c>
      <c r="AC132" s="40"/>
      <c r="AE132" s="46">
        <v>40</v>
      </c>
      <c r="AF132" s="46"/>
      <c r="AG132" s="48">
        <f t="shared" si="67"/>
        <v>7203.3038491067036</v>
      </c>
      <c r="AH132" s="48"/>
      <c r="AI132" s="48">
        <f t="shared" si="59"/>
        <v>642.96156579064404</v>
      </c>
      <c r="AJ132" s="48"/>
      <c r="AK132" s="48">
        <f t="shared" si="68"/>
        <v>177.08121962387312</v>
      </c>
      <c r="AL132" s="48"/>
      <c r="AM132" s="48">
        <f t="shared" si="60"/>
        <v>820.0427854145172</v>
      </c>
      <c r="AN132" s="48"/>
      <c r="AO132" s="48">
        <f t="shared" si="61"/>
        <v>6560.3422833160594</v>
      </c>
      <c r="AP132" s="48"/>
      <c r="AQ132" s="48">
        <f>0</f>
        <v>0</v>
      </c>
      <c r="AR132" s="48"/>
      <c r="AT132" s="55">
        <v>40</v>
      </c>
      <c r="AU132" s="55"/>
      <c r="AV132" s="57">
        <f t="shared" si="69"/>
        <v>4250.165665943131</v>
      </c>
      <c r="AW132" s="57"/>
      <c r="AX132" s="57">
        <f t="shared" si="62"/>
        <v>427.68173769984168</v>
      </c>
      <c r="AY132" s="57"/>
      <c r="AZ132" s="57">
        <f t="shared" si="70"/>
        <v>104.48323928776863</v>
      </c>
      <c r="BA132" s="57"/>
      <c r="BB132" s="57">
        <f t="shared" si="63"/>
        <v>532.16497698761032</v>
      </c>
      <c r="BC132" s="57"/>
      <c r="BD132" s="57">
        <f t="shared" si="64"/>
        <v>3822.4839282432895</v>
      </c>
      <c r="BE132" s="57"/>
      <c r="BF132" s="57">
        <f>0</f>
        <v>0</v>
      </c>
      <c r="BG132" s="57"/>
    </row>
    <row r="133" spans="1:59" x14ac:dyDescent="0.25">
      <c r="A133" s="27">
        <v>41</v>
      </c>
      <c r="B133" s="27"/>
      <c r="C133" s="31">
        <f t="shared" si="54"/>
        <v>2483.333333333343</v>
      </c>
      <c r="D133" s="31"/>
      <c r="E133" s="31">
        <f t="shared" si="55"/>
        <v>310.41666666666669</v>
      </c>
      <c r="F133" s="31"/>
      <c r="G133" s="31">
        <f t="shared" si="56"/>
        <v>61.048611111111349</v>
      </c>
      <c r="H133" s="31"/>
      <c r="I133" s="31">
        <f t="shared" si="52"/>
        <v>371.46527777777806</v>
      </c>
      <c r="J133" s="31"/>
      <c r="K133" s="31">
        <f t="shared" si="53"/>
        <v>2172.9166666666765</v>
      </c>
      <c r="L133" s="31"/>
      <c r="M133" s="31">
        <f>0</f>
        <v>0</v>
      </c>
      <c r="N133" s="31"/>
      <c r="P133" s="37">
        <v>41</v>
      </c>
      <c r="Q133" s="37"/>
      <c r="R133" s="39">
        <f t="shared" si="65"/>
        <v>14900</v>
      </c>
      <c r="S133" s="39"/>
      <c r="T133" s="39">
        <f>0</f>
        <v>0</v>
      </c>
      <c r="U133" s="39"/>
      <c r="V133" s="39">
        <f t="shared" si="66"/>
        <v>366.29166666666663</v>
      </c>
      <c r="W133" s="39"/>
      <c r="X133" s="39">
        <f t="shared" si="57"/>
        <v>366.29166666666663</v>
      </c>
      <c r="Y133" s="39"/>
      <c r="Z133" s="39">
        <f t="shared" si="58"/>
        <v>14900</v>
      </c>
      <c r="AA133" s="39"/>
      <c r="AB133" s="39">
        <f>0</f>
        <v>0</v>
      </c>
      <c r="AC133" s="39"/>
      <c r="AE133" s="45">
        <v>41</v>
      </c>
      <c r="AF133" s="45"/>
      <c r="AG133" s="47">
        <f t="shared" si="67"/>
        <v>6560.3422833160594</v>
      </c>
      <c r="AH133" s="47"/>
      <c r="AI133" s="47">
        <f t="shared" si="59"/>
        <v>678.92708942443778</v>
      </c>
      <c r="AJ133" s="47"/>
      <c r="AK133" s="47">
        <f t="shared" si="68"/>
        <v>161.27508113151978</v>
      </c>
      <c r="AL133" s="47"/>
      <c r="AM133" s="47">
        <f t="shared" si="60"/>
        <v>840.20217055595754</v>
      </c>
      <c r="AN133" s="47"/>
      <c r="AO133" s="47">
        <f t="shared" si="61"/>
        <v>5881.415193891622</v>
      </c>
      <c r="AP133" s="47"/>
      <c r="AQ133" s="47">
        <f>0</f>
        <v>0</v>
      </c>
      <c r="AR133" s="47"/>
      <c r="AT133" s="54">
        <v>41</v>
      </c>
      <c r="AU133" s="54"/>
      <c r="AV133" s="56">
        <f t="shared" si="69"/>
        <v>3822.4839282432895</v>
      </c>
      <c r="AW133" s="56"/>
      <c r="AX133" s="56">
        <f t="shared" si="62"/>
        <v>438.19558041829612</v>
      </c>
      <c r="AY133" s="56"/>
      <c r="AZ133" s="56">
        <f t="shared" si="70"/>
        <v>93.969396569314199</v>
      </c>
      <c r="BA133" s="56"/>
      <c r="BB133" s="56">
        <f t="shared" si="63"/>
        <v>532.16497698761032</v>
      </c>
      <c r="BC133" s="56"/>
      <c r="BD133" s="56">
        <f t="shared" si="64"/>
        <v>3384.2883478249933</v>
      </c>
      <c r="BE133" s="56"/>
      <c r="BF133" s="56">
        <f>0</f>
        <v>0</v>
      </c>
      <c r="BG133" s="56"/>
    </row>
    <row r="134" spans="1:59" x14ac:dyDescent="0.25">
      <c r="A134" s="28">
        <v>42</v>
      </c>
      <c r="B134" s="28"/>
      <c r="C134" s="32">
        <f t="shared" si="54"/>
        <v>2172.9166666666765</v>
      </c>
      <c r="D134" s="32"/>
      <c r="E134" s="32">
        <f t="shared" si="55"/>
        <v>310.41666666666669</v>
      </c>
      <c r="F134" s="32"/>
      <c r="G134" s="32">
        <f t="shared" si="56"/>
        <v>53.417534722222463</v>
      </c>
      <c r="H134" s="32"/>
      <c r="I134" s="32">
        <f t="shared" si="52"/>
        <v>363.83420138888914</v>
      </c>
      <c r="J134" s="32"/>
      <c r="K134" s="32">
        <f t="shared" si="53"/>
        <v>1862.5000000000098</v>
      </c>
      <c r="L134" s="32"/>
      <c r="M134" s="32">
        <f>0</f>
        <v>0</v>
      </c>
      <c r="N134" s="32"/>
      <c r="P134" s="38">
        <v>42</v>
      </c>
      <c r="Q134" s="38"/>
      <c r="R134" s="40">
        <f t="shared" si="65"/>
        <v>14900</v>
      </c>
      <c r="S134" s="40"/>
      <c r="T134" s="40">
        <f>0</f>
        <v>0</v>
      </c>
      <c r="U134" s="40"/>
      <c r="V134" s="40">
        <f t="shared" si="66"/>
        <v>366.29166666666663</v>
      </c>
      <c r="W134" s="40"/>
      <c r="X134" s="40">
        <f t="shared" si="57"/>
        <v>366.29166666666663</v>
      </c>
      <c r="Y134" s="40"/>
      <c r="Z134" s="40">
        <f t="shared" si="58"/>
        <v>14900</v>
      </c>
      <c r="AA134" s="40"/>
      <c r="AB134" s="40">
        <f>0</f>
        <v>0</v>
      </c>
      <c r="AC134" s="40"/>
      <c r="AE134" s="46">
        <v>42</v>
      </c>
      <c r="AF134" s="46"/>
      <c r="AG134" s="48">
        <f t="shared" si="67"/>
        <v>5881.415193891622</v>
      </c>
      <c r="AH134" s="48"/>
      <c r="AI134" s="48">
        <f t="shared" si="59"/>
        <v>716.27235039895572</v>
      </c>
      <c r="AJ134" s="48"/>
      <c r="AK134" s="48">
        <f t="shared" si="68"/>
        <v>144.58479018316905</v>
      </c>
      <c r="AL134" s="48"/>
      <c r="AM134" s="48">
        <f t="shared" si="60"/>
        <v>860.85714058212477</v>
      </c>
      <c r="AN134" s="48"/>
      <c r="AO134" s="48">
        <f t="shared" si="61"/>
        <v>5165.1428434926665</v>
      </c>
      <c r="AP134" s="48"/>
      <c r="AQ134" s="48">
        <f>0</f>
        <v>0</v>
      </c>
      <c r="AR134" s="48"/>
      <c r="AT134" s="55">
        <v>42</v>
      </c>
      <c r="AU134" s="55"/>
      <c r="AV134" s="57">
        <f t="shared" si="69"/>
        <v>3384.2883478249933</v>
      </c>
      <c r="AW134" s="57"/>
      <c r="AX134" s="57">
        <f t="shared" si="62"/>
        <v>448.96788843691257</v>
      </c>
      <c r="AY134" s="57"/>
      <c r="AZ134" s="57">
        <f t="shared" si="70"/>
        <v>83.197088550697742</v>
      </c>
      <c r="BA134" s="57"/>
      <c r="BB134" s="57">
        <f t="shared" si="63"/>
        <v>532.16497698761032</v>
      </c>
      <c r="BC134" s="57"/>
      <c r="BD134" s="57">
        <f t="shared" si="64"/>
        <v>2935.3204593880805</v>
      </c>
      <c r="BE134" s="57"/>
      <c r="BF134" s="57">
        <f>0</f>
        <v>0</v>
      </c>
      <c r="BG134" s="57"/>
    </row>
    <row r="135" spans="1:59" x14ac:dyDescent="0.25">
      <c r="A135" s="27">
        <v>43</v>
      </c>
      <c r="B135" s="27"/>
      <c r="C135" s="31">
        <f t="shared" si="54"/>
        <v>1862.5000000000098</v>
      </c>
      <c r="D135" s="31"/>
      <c r="E135" s="31">
        <f t="shared" si="55"/>
        <v>310.41666666666669</v>
      </c>
      <c r="F135" s="31"/>
      <c r="G135" s="31">
        <f t="shared" si="56"/>
        <v>45.78645833333357</v>
      </c>
      <c r="H135" s="31"/>
      <c r="I135" s="31">
        <f t="shared" si="52"/>
        <v>356.20312500000023</v>
      </c>
      <c r="J135" s="31"/>
      <c r="K135" s="31">
        <f t="shared" si="53"/>
        <v>1552.083333333343</v>
      </c>
      <c r="L135" s="31"/>
      <c r="M135" s="31">
        <f>0</f>
        <v>0</v>
      </c>
      <c r="N135" s="31"/>
      <c r="P135" s="37">
        <v>43</v>
      </c>
      <c r="Q135" s="37"/>
      <c r="R135" s="39">
        <f t="shared" si="65"/>
        <v>14900</v>
      </c>
      <c r="S135" s="39"/>
      <c r="T135" s="39">
        <f>0</f>
        <v>0</v>
      </c>
      <c r="U135" s="39"/>
      <c r="V135" s="39">
        <f t="shared" si="66"/>
        <v>366.29166666666663</v>
      </c>
      <c r="W135" s="39"/>
      <c r="X135" s="39">
        <f t="shared" si="57"/>
        <v>366.29166666666663</v>
      </c>
      <c r="Y135" s="39"/>
      <c r="Z135" s="39">
        <f t="shared" si="58"/>
        <v>14900</v>
      </c>
      <c r="AA135" s="39"/>
      <c r="AB135" s="39">
        <f>0</f>
        <v>0</v>
      </c>
      <c r="AC135" s="39"/>
      <c r="AE135" s="45">
        <v>43</v>
      </c>
      <c r="AF135" s="45"/>
      <c r="AG135" s="47">
        <f t="shared" si="67"/>
        <v>5165.1428434926665</v>
      </c>
      <c r="AH135" s="47"/>
      <c r="AI135" s="47">
        <f t="shared" si="59"/>
        <v>755.04345038557403</v>
      </c>
      <c r="AJ135" s="47"/>
      <c r="AK135" s="47">
        <f t="shared" si="68"/>
        <v>126.97642823586138</v>
      </c>
      <c r="AL135" s="47"/>
      <c r="AM135" s="47">
        <f t="shared" si="60"/>
        <v>882.0198786214354</v>
      </c>
      <c r="AN135" s="47"/>
      <c r="AO135" s="47">
        <f t="shared" si="61"/>
        <v>4410.0993931070925</v>
      </c>
      <c r="AP135" s="47"/>
      <c r="AQ135" s="47">
        <f>0</f>
        <v>0</v>
      </c>
      <c r="AR135" s="47"/>
      <c r="AT135" s="54">
        <v>43</v>
      </c>
      <c r="AU135" s="54"/>
      <c r="AV135" s="56">
        <f t="shared" si="69"/>
        <v>2935.3204593880805</v>
      </c>
      <c r="AW135" s="56"/>
      <c r="AX135" s="56">
        <f t="shared" si="62"/>
        <v>460.00501569432004</v>
      </c>
      <c r="AY135" s="56"/>
      <c r="AZ135" s="56">
        <f t="shared" si="70"/>
        <v>72.159961293290309</v>
      </c>
      <c r="BA135" s="56"/>
      <c r="BB135" s="56">
        <f t="shared" si="63"/>
        <v>532.16497698761032</v>
      </c>
      <c r="BC135" s="56"/>
      <c r="BD135" s="56">
        <f t="shared" si="64"/>
        <v>2475.3154436937602</v>
      </c>
      <c r="BE135" s="56"/>
      <c r="BF135" s="56">
        <f>0</f>
        <v>0</v>
      </c>
      <c r="BG135" s="56"/>
    </row>
    <row r="136" spans="1:59" x14ac:dyDescent="0.25">
      <c r="A136" s="28">
        <v>44</v>
      </c>
      <c r="B136" s="28"/>
      <c r="C136" s="32">
        <f t="shared" si="54"/>
        <v>1552.083333333343</v>
      </c>
      <c r="D136" s="32"/>
      <c r="E136" s="32">
        <f t="shared" si="55"/>
        <v>310.41666666666669</v>
      </c>
      <c r="F136" s="32"/>
      <c r="G136" s="32">
        <f t="shared" si="56"/>
        <v>38.155381944444684</v>
      </c>
      <c r="H136" s="32"/>
      <c r="I136" s="32">
        <f t="shared" si="52"/>
        <v>348.57204861111137</v>
      </c>
      <c r="J136" s="32"/>
      <c r="K136" s="32">
        <f t="shared" si="53"/>
        <v>1241.6666666666763</v>
      </c>
      <c r="L136" s="32"/>
      <c r="M136" s="32">
        <f>0</f>
        <v>0</v>
      </c>
      <c r="N136" s="32"/>
      <c r="P136" s="38">
        <v>44</v>
      </c>
      <c r="Q136" s="38"/>
      <c r="R136" s="40">
        <f t="shared" si="65"/>
        <v>14900</v>
      </c>
      <c r="S136" s="40"/>
      <c r="T136" s="40">
        <f>0</f>
        <v>0</v>
      </c>
      <c r="U136" s="40"/>
      <c r="V136" s="40">
        <f t="shared" si="66"/>
        <v>366.29166666666663</v>
      </c>
      <c r="W136" s="40"/>
      <c r="X136" s="40">
        <f t="shared" si="57"/>
        <v>366.29166666666663</v>
      </c>
      <c r="Y136" s="40"/>
      <c r="Z136" s="40">
        <f t="shared" si="58"/>
        <v>14900</v>
      </c>
      <c r="AA136" s="40"/>
      <c r="AB136" s="40">
        <f>0</f>
        <v>0</v>
      </c>
      <c r="AC136" s="40"/>
      <c r="AE136" s="46">
        <v>44</v>
      </c>
      <c r="AF136" s="46"/>
      <c r="AG136" s="48">
        <f t="shared" si="67"/>
        <v>4410.0993931070925</v>
      </c>
      <c r="AH136" s="48"/>
      <c r="AI136" s="48">
        <f t="shared" si="59"/>
        <v>795.28792389032992</v>
      </c>
      <c r="AJ136" s="48"/>
      <c r="AK136" s="48">
        <f t="shared" si="68"/>
        <v>108.41494341388268</v>
      </c>
      <c r="AL136" s="48"/>
      <c r="AM136" s="48">
        <f t="shared" si="60"/>
        <v>903.70286730421265</v>
      </c>
      <c r="AN136" s="48"/>
      <c r="AO136" s="48">
        <f t="shared" si="61"/>
        <v>3614.8114692167628</v>
      </c>
      <c r="AP136" s="48"/>
      <c r="AQ136" s="48">
        <f>0</f>
        <v>0</v>
      </c>
      <c r="AR136" s="48"/>
      <c r="AT136" s="55">
        <v>44</v>
      </c>
      <c r="AU136" s="55"/>
      <c r="AV136" s="57">
        <f t="shared" si="69"/>
        <v>2475.3154436937602</v>
      </c>
      <c r="AW136" s="57"/>
      <c r="AX136" s="57">
        <f t="shared" si="62"/>
        <v>471.31347233013872</v>
      </c>
      <c r="AY136" s="57"/>
      <c r="AZ136" s="57">
        <f t="shared" si="70"/>
        <v>60.851504657471601</v>
      </c>
      <c r="BA136" s="57"/>
      <c r="BB136" s="57">
        <f t="shared" si="63"/>
        <v>532.16497698761032</v>
      </c>
      <c r="BC136" s="57"/>
      <c r="BD136" s="57">
        <f t="shared" si="64"/>
        <v>2004.0019713636216</v>
      </c>
      <c r="BE136" s="57"/>
      <c r="BF136" s="57">
        <f>0</f>
        <v>0</v>
      </c>
      <c r="BG136" s="57"/>
    </row>
    <row r="137" spans="1:59" x14ac:dyDescent="0.25">
      <c r="A137" s="27">
        <v>45</v>
      </c>
      <c r="B137" s="27"/>
      <c r="C137" s="31">
        <f t="shared" si="54"/>
        <v>1241.6666666666763</v>
      </c>
      <c r="D137" s="31"/>
      <c r="E137" s="31">
        <f t="shared" si="55"/>
        <v>310.41666666666669</v>
      </c>
      <c r="F137" s="31"/>
      <c r="G137" s="31">
        <f t="shared" si="56"/>
        <v>30.524305555555792</v>
      </c>
      <c r="H137" s="31"/>
      <c r="I137" s="31">
        <f t="shared" si="52"/>
        <v>340.94097222222246</v>
      </c>
      <c r="J137" s="31"/>
      <c r="K137" s="31">
        <f t="shared" si="53"/>
        <v>931.25000000000955</v>
      </c>
      <c r="L137" s="31"/>
      <c r="M137" s="31">
        <f>0</f>
        <v>0</v>
      </c>
      <c r="N137" s="31"/>
      <c r="P137" s="37">
        <v>45</v>
      </c>
      <c r="Q137" s="37"/>
      <c r="R137" s="39">
        <f t="shared" si="65"/>
        <v>14900</v>
      </c>
      <c r="S137" s="39"/>
      <c r="T137" s="39">
        <f>0</f>
        <v>0</v>
      </c>
      <c r="U137" s="39"/>
      <c r="V137" s="39">
        <f t="shared" si="66"/>
        <v>366.29166666666663</v>
      </c>
      <c r="W137" s="39"/>
      <c r="X137" s="39">
        <f t="shared" si="57"/>
        <v>366.29166666666663</v>
      </c>
      <c r="Y137" s="39"/>
      <c r="Z137" s="39">
        <f t="shared" si="58"/>
        <v>14900</v>
      </c>
      <c r="AA137" s="39"/>
      <c r="AB137" s="39">
        <f>0</f>
        <v>0</v>
      </c>
      <c r="AC137" s="39"/>
      <c r="AE137" s="45">
        <v>45</v>
      </c>
      <c r="AF137" s="45"/>
      <c r="AG137" s="47">
        <f t="shared" si="67"/>
        <v>3614.8114692167628</v>
      </c>
      <c r="AH137" s="47"/>
      <c r="AI137" s="47">
        <f t="shared" si="59"/>
        <v>837.05478084052913</v>
      </c>
      <c r="AJ137" s="47"/>
      <c r="AK137" s="47">
        <f t="shared" si="68"/>
        <v>88.864115284912074</v>
      </c>
      <c r="AL137" s="47"/>
      <c r="AM137" s="47">
        <f t="shared" si="60"/>
        <v>925.91889612544117</v>
      </c>
      <c r="AN137" s="47"/>
      <c r="AO137" s="47">
        <f t="shared" si="61"/>
        <v>2777.7566883762338</v>
      </c>
      <c r="AP137" s="47"/>
      <c r="AQ137" s="47">
        <f>0</f>
        <v>0</v>
      </c>
      <c r="AR137" s="47"/>
      <c r="AT137" s="54">
        <v>45</v>
      </c>
      <c r="AU137" s="54"/>
      <c r="AV137" s="56">
        <f t="shared" si="69"/>
        <v>2004.0019713636216</v>
      </c>
      <c r="AW137" s="56"/>
      <c r="AX137" s="56">
        <f t="shared" si="62"/>
        <v>482.89992852492128</v>
      </c>
      <c r="AY137" s="56"/>
      <c r="AZ137" s="56">
        <f t="shared" si="70"/>
        <v>49.26504846268903</v>
      </c>
      <c r="BA137" s="56"/>
      <c r="BB137" s="56">
        <f t="shared" si="63"/>
        <v>532.16497698761032</v>
      </c>
      <c r="BC137" s="56"/>
      <c r="BD137" s="56">
        <f t="shared" si="64"/>
        <v>1521.1020428387003</v>
      </c>
      <c r="BE137" s="56"/>
      <c r="BF137" s="56">
        <f>0</f>
        <v>0</v>
      </c>
      <c r="BG137" s="56"/>
    </row>
    <row r="138" spans="1:59" x14ac:dyDescent="0.25">
      <c r="A138" s="28">
        <v>46</v>
      </c>
      <c r="B138" s="28"/>
      <c r="C138" s="32">
        <f t="shared" si="54"/>
        <v>931.25000000000955</v>
      </c>
      <c r="D138" s="32"/>
      <c r="E138" s="32">
        <f t="shared" si="55"/>
        <v>310.41666666666669</v>
      </c>
      <c r="F138" s="32"/>
      <c r="G138" s="32">
        <f t="shared" si="56"/>
        <v>22.893229166666899</v>
      </c>
      <c r="H138" s="32"/>
      <c r="I138" s="32">
        <f t="shared" si="52"/>
        <v>333.3098958333336</v>
      </c>
      <c r="J138" s="32"/>
      <c r="K138" s="32">
        <f t="shared" si="53"/>
        <v>620.83333333334281</v>
      </c>
      <c r="L138" s="32"/>
      <c r="M138" s="32">
        <f>0</f>
        <v>0</v>
      </c>
      <c r="N138" s="32"/>
      <c r="P138" s="38">
        <v>46</v>
      </c>
      <c r="Q138" s="38"/>
      <c r="R138" s="40">
        <f t="shared" si="65"/>
        <v>14900</v>
      </c>
      <c r="S138" s="40"/>
      <c r="T138" s="40">
        <f>0</f>
        <v>0</v>
      </c>
      <c r="U138" s="40"/>
      <c r="V138" s="40">
        <f t="shared" si="66"/>
        <v>366.29166666666663</v>
      </c>
      <c r="W138" s="40"/>
      <c r="X138" s="40">
        <f t="shared" si="57"/>
        <v>366.29166666666663</v>
      </c>
      <c r="Y138" s="40"/>
      <c r="Z138" s="40">
        <f t="shared" si="58"/>
        <v>14900</v>
      </c>
      <c r="AA138" s="40"/>
      <c r="AB138" s="40">
        <f>0</f>
        <v>0</v>
      </c>
      <c r="AC138" s="40"/>
      <c r="AE138" s="46">
        <v>46</v>
      </c>
      <c r="AF138" s="46"/>
      <c r="AG138" s="48">
        <f t="shared" si="67"/>
        <v>2777.7566883762338</v>
      </c>
      <c r="AH138" s="48"/>
      <c r="AI138" s="48">
        <f t="shared" si="59"/>
        <v>880.394550399276</v>
      </c>
      <c r="AJ138" s="48"/>
      <c r="AK138" s="48">
        <f t="shared" si="68"/>
        <v>68.286518589249084</v>
      </c>
      <c r="AL138" s="48"/>
      <c r="AM138" s="48">
        <f t="shared" si="60"/>
        <v>948.68106898852511</v>
      </c>
      <c r="AN138" s="48"/>
      <c r="AO138" s="48">
        <f t="shared" si="61"/>
        <v>1897.3621379769579</v>
      </c>
      <c r="AP138" s="48"/>
      <c r="AQ138" s="48">
        <f>0</f>
        <v>0</v>
      </c>
      <c r="AR138" s="48"/>
      <c r="AT138" s="55">
        <v>46</v>
      </c>
      <c r="AU138" s="55"/>
      <c r="AV138" s="57">
        <f t="shared" si="69"/>
        <v>1521.1020428387003</v>
      </c>
      <c r="AW138" s="57"/>
      <c r="AX138" s="57">
        <f t="shared" si="62"/>
        <v>494.77121843449225</v>
      </c>
      <c r="AY138" s="57"/>
      <c r="AZ138" s="57">
        <f t="shared" si="70"/>
        <v>37.393758553118047</v>
      </c>
      <c r="BA138" s="57"/>
      <c r="BB138" s="57">
        <f t="shared" si="63"/>
        <v>532.16497698761032</v>
      </c>
      <c r="BC138" s="57"/>
      <c r="BD138" s="57">
        <f t="shared" si="64"/>
        <v>1026.330824404208</v>
      </c>
      <c r="BE138" s="57"/>
      <c r="BF138" s="57">
        <f>0</f>
        <v>0</v>
      </c>
      <c r="BG138" s="57"/>
    </row>
    <row r="139" spans="1:59" x14ac:dyDescent="0.25">
      <c r="A139" s="27">
        <v>47</v>
      </c>
      <c r="B139" s="27"/>
      <c r="C139" s="31">
        <f t="shared" si="54"/>
        <v>620.83333333334281</v>
      </c>
      <c r="D139" s="31"/>
      <c r="E139" s="31">
        <f t="shared" si="55"/>
        <v>310.41666666666669</v>
      </c>
      <c r="F139" s="31"/>
      <c r="G139" s="31">
        <f t="shared" si="56"/>
        <v>15.262152777778009</v>
      </c>
      <c r="H139" s="31"/>
      <c r="I139" s="31">
        <f t="shared" si="52"/>
        <v>325.67881944444468</v>
      </c>
      <c r="J139" s="31"/>
      <c r="K139" s="31">
        <f t="shared" si="53"/>
        <v>310.41666666667612</v>
      </c>
      <c r="L139" s="31"/>
      <c r="M139" s="31">
        <f>0</f>
        <v>0</v>
      </c>
      <c r="N139" s="31"/>
      <c r="P139" s="37">
        <v>47</v>
      </c>
      <c r="Q139" s="37"/>
      <c r="R139" s="39">
        <f t="shared" si="65"/>
        <v>14900</v>
      </c>
      <c r="S139" s="39"/>
      <c r="T139" s="39">
        <f>0</f>
        <v>0</v>
      </c>
      <c r="U139" s="39"/>
      <c r="V139" s="39">
        <f t="shared" si="66"/>
        <v>366.29166666666663</v>
      </c>
      <c r="W139" s="39"/>
      <c r="X139" s="39">
        <f t="shared" si="57"/>
        <v>366.29166666666663</v>
      </c>
      <c r="Y139" s="39"/>
      <c r="Z139" s="39">
        <f t="shared" si="58"/>
        <v>14900</v>
      </c>
      <c r="AA139" s="39"/>
      <c r="AB139" s="39">
        <f>0</f>
        <v>0</v>
      </c>
      <c r="AC139" s="39"/>
      <c r="AE139" s="45">
        <v>47</v>
      </c>
      <c r="AF139" s="45"/>
      <c r="AG139" s="47">
        <f t="shared" si="67"/>
        <v>1897.3621379769579</v>
      </c>
      <c r="AH139" s="47"/>
      <c r="AI139" s="47">
        <f t="shared" si="59"/>
        <v>925.35932604255947</v>
      </c>
      <c r="AJ139" s="47"/>
      <c r="AK139" s="47">
        <f t="shared" si="68"/>
        <v>46.643485891933544</v>
      </c>
      <c r="AL139" s="47"/>
      <c r="AM139" s="47">
        <f t="shared" si="60"/>
        <v>972.00281193449302</v>
      </c>
      <c r="AN139" s="47"/>
      <c r="AO139" s="47">
        <f t="shared" si="61"/>
        <v>972.00281193439844</v>
      </c>
      <c r="AP139" s="47"/>
      <c r="AQ139" s="47">
        <f>0</f>
        <v>0</v>
      </c>
      <c r="AR139" s="47"/>
      <c r="AT139" s="54">
        <v>47</v>
      </c>
      <c r="AU139" s="54"/>
      <c r="AV139" s="56">
        <f t="shared" si="69"/>
        <v>1026.330824404208</v>
      </c>
      <c r="AW139" s="56"/>
      <c r="AX139" s="56">
        <f t="shared" si="62"/>
        <v>506.93434422100688</v>
      </c>
      <c r="AY139" s="56"/>
      <c r="AZ139" s="56">
        <f t="shared" si="70"/>
        <v>25.230632766603446</v>
      </c>
      <c r="BA139" s="56"/>
      <c r="BB139" s="56">
        <f t="shared" si="63"/>
        <v>532.16497698761032</v>
      </c>
      <c r="BC139" s="56"/>
      <c r="BD139" s="56">
        <f t="shared" si="64"/>
        <v>519.39648018320111</v>
      </c>
      <c r="BE139" s="56"/>
      <c r="BF139" s="56">
        <f>0</f>
        <v>0</v>
      </c>
      <c r="BG139" s="56"/>
    </row>
    <row r="140" spans="1:59" x14ac:dyDescent="0.25">
      <c r="A140" s="28">
        <v>48</v>
      </c>
      <c r="B140" s="28"/>
      <c r="C140" s="32">
        <f t="shared" si="54"/>
        <v>310.41666666667612</v>
      </c>
      <c r="D140" s="32"/>
      <c r="E140" s="32">
        <f t="shared" si="55"/>
        <v>310.41666666666669</v>
      </c>
      <c r="F140" s="32"/>
      <c r="G140" s="32">
        <f t="shared" si="56"/>
        <v>7.6310763888891211</v>
      </c>
      <c r="H140" s="32"/>
      <c r="I140" s="32">
        <f t="shared" si="52"/>
        <v>318.04774305555583</v>
      </c>
      <c r="J140" s="32"/>
      <c r="K140" s="32">
        <f t="shared" si="53"/>
        <v>9.4360075308941305E-12</v>
      </c>
      <c r="L140" s="32"/>
      <c r="M140" s="32">
        <f>0</f>
        <v>0</v>
      </c>
      <c r="N140" s="32"/>
      <c r="P140" s="38">
        <v>48</v>
      </c>
      <c r="Q140" s="38"/>
      <c r="R140" s="40">
        <f t="shared" si="65"/>
        <v>14900</v>
      </c>
      <c r="S140" s="40"/>
      <c r="T140" s="40">
        <f>C4</f>
        <v>14900</v>
      </c>
      <c r="U140" s="40"/>
      <c r="V140" s="40">
        <f t="shared" si="66"/>
        <v>366.29166666666663</v>
      </c>
      <c r="W140" s="40"/>
      <c r="X140" s="40">
        <f t="shared" si="57"/>
        <v>15266.291666666666</v>
      </c>
      <c r="Y140" s="40"/>
      <c r="Z140" s="40">
        <f t="shared" si="58"/>
        <v>0</v>
      </c>
      <c r="AA140" s="40"/>
      <c r="AB140" s="40">
        <f>0</f>
        <v>0</v>
      </c>
      <c r="AC140" s="40"/>
      <c r="AE140" s="46">
        <v>48</v>
      </c>
      <c r="AF140" s="46"/>
      <c r="AG140" s="48">
        <f t="shared" si="67"/>
        <v>972.00281193439844</v>
      </c>
      <c r="AH140" s="48"/>
      <c r="AI140" s="48">
        <f t="shared" si="59"/>
        <v>972.00281193449553</v>
      </c>
      <c r="AJ140" s="48"/>
      <c r="AK140" s="48">
        <f t="shared" si="68"/>
        <v>23.895069126720628</v>
      </c>
      <c r="AL140" s="48"/>
      <c r="AM140" s="48">
        <f t="shared" si="60"/>
        <v>995.89788106121614</v>
      </c>
      <c r="AN140" s="48"/>
      <c r="AO140" s="48">
        <f t="shared" si="61"/>
        <v>-9.7088559414260089E-11</v>
      </c>
      <c r="AP140" s="48"/>
      <c r="AQ140" s="48">
        <f>0</f>
        <v>0</v>
      </c>
      <c r="AR140" s="48"/>
      <c r="AT140" s="55">
        <v>48</v>
      </c>
      <c r="AU140" s="55"/>
      <c r="AV140" s="57">
        <f t="shared" si="69"/>
        <v>519.39648018320111</v>
      </c>
      <c r="AW140" s="57"/>
      <c r="AX140" s="57">
        <f t="shared" si="62"/>
        <v>519.39648018310663</v>
      </c>
      <c r="AY140" s="57"/>
      <c r="AZ140" s="57">
        <f t="shared" si="70"/>
        <v>12.768496804503693</v>
      </c>
      <c r="BA140" s="57"/>
      <c r="BB140" s="57">
        <f t="shared" si="63"/>
        <v>532.16497698761032</v>
      </c>
      <c r="BC140" s="57"/>
      <c r="BD140" s="57">
        <f t="shared" si="64"/>
        <v>9.4473762146662921E-11</v>
      </c>
      <c r="BE140" s="57"/>
      <c r="BF140" s="57">
        <f>0</f>
        <v>0</v>
      </c>
      <c r="BG140" s="57"/>
    </row>
    <row r="141" spans="1:59" ht="15.75" x14ac:dyDescent="0.3">
      <c r="A141" s="34" t="s">
        <v>43</v>
      </c>
      <c r="B141" s="34"/>
      <c r="C141" s="34"/>
      <c r="D141" s="34"/>
      <c r="E141" s="34"/>
      <c r="F141" s="34"/>
      <c r="G141" s="34"/>
      <c r="H141" s="34"/>
      <c r="I141" s="33">
        <f>I140+I139+I138+I137+I136+I135+I134+I133+I132+I131+I130+I129+I128+I127+I126+I125+I124+I123+I122+I121+I120+I119+I118+I117+I116+I115+I114+I113+I112+I111+I110+I109+I108+I107+I106+I105+I104+I103+I102+I101+I100+I99+I98+I97+I96+I95+I94+I93</f>
        <v>23874.145833333343</v>
      </c>
      <c r="J141" s="27"/>
      <c r="K141" s="5"/>
      <c r="L141" s="9"/>
      <c r="M141" s="9"/>
      <c r="N141" s="9"/>
      <c r="P141" s="42" t="s">
        <v>43</v>
      </c>
      <c r="Q141" s="42"/>
      <c r="R141" s="42"/>
      <c r="S141" s="42"/>
      <c r="T141" s="42"/>
      <c r="U141" s="42"/>
      <c r="V141" s="42"/>
      <c r="W141" s="42"/>
      <c r="X141" s="41">
        <f>X140+X139+X138+X137+X136+X135+X134+X133+X132+X131+X130+X129+X128+X127+X126+X125+X124+X123+X122+X121+X120+X119+X118+X117+X116+X115+X114+X113+X112+X111+X110+X109+X108+X107+X106+X105+X104+X103+X102+X101+X100+X99+X98+X97+X96+X95+X94+X93</f>
        <v>32482.000000000051</v>
      </c>
      <c r="Y141" s="37"/>
      <c r="Z141" s="6"/>
      <c r="AA141" s="6"/>
      <c r="AB141" s="39"/>
      <c r="AC141" s="39"/>
      <c r="AE141" s="51" t="s">
        <v>43</v>
      </c>
      <c r="AF141" s="51"/>
      <c r="AG141" s="51"/>
      <c r="AH141" s="51"/>
      <c r="AI141" s="51"/>
      <c r="AJ141" s="51"/>
      <c r="AK141" s="51"/>
      <c r="AL141" s="51"/>
      <c r="AM141" s="49">
        <f>AM140+AM139+AM138+AM137+AM136+AM135+AM134+AM133+AM132+AM131+AM130+AM129+AM128+AM127+AM126+AM125+AM124+AM123+AM122+AM121+AM120+AM119+AM118+AM117+AM116+AM115+AM114+AM113+AM112+AM111+AM110+AM109+AM108+AM107+AM106+AM105+AM104+AM103+AM102+AM101+AM100+AM99+AM98+AM97+AM96+AM95+AM94+AM93</f>
        <v>28569.462816884599</v>
      </c>
      <c r="AN141" s="45"/>
      <c r="AO141" s="7"/>
      <c r="AP141" s="7"/>
      <c r="AQ141" s="47"/>
      <c r="AR141" s="47"/>
      <c r="AT141" s="59" t="s">
        <v>43</v>
      </c>
      <c r="AU141" s="59"/>
      <c r="AV141" s="59"/>
      <c r="AW141" s="59"/>
      <c r="AX141" s="59"/>
      <c r="AY141" s="59"/>
      <c r="AZ141" s="59"/>
      <c r="BA141" s="59"/>
      <c r="BB141" s="58">
        <f>BB140+BB139+BB138+BB137+BB136+BB135+BB134+BB133+BB132+BB131+BB130+BB129+BB128+BB127+BB126+BB125+BB124+BB123+BB122+BB121+BB120+BB119+BB118+BB117+BB116+BB115+BB114+BB113+BB112+BB111+BB110+BB109+BB108+BB107+BB106+BB105+BB104+BB103+BB102+BB101+BB100+BB99+BB98+BB97+BB96+BB95+BB94+BB93</f>
        <v>25543.918895405266</v>
      </c>
      <c r="BC141" s="54"/>
      <c r="BD141" s="8"/>
      <c r="BE141" s="10"/>
      <c r="BF141" s="10"/>
      <c r="BG141" s="10"/>
    </row>
    <row r="142" spans="1:59" x14ac:dyDescent="0.25">
      <c r="A142" s="3"/>
      <c r="B142" s="3"/>
      <c r="C142" s="3"/>
      <c r="D142" s="3"/>
      <c r="E142" s="3"/>
      <c r="F142" s="3"/>
      <c r="G142" s="3"/>
      <c r="H142" s="3"/>
      <c r="I142" s="3"/>
      <c r="J142" s="3"/>
      <c r="K142" s="3"/>
      <c r="L142" s="3"/>
      <c r="M142" s="3"/>
      <c r="N142" s="3"/>
      <c r="P142" s="3"/>
      <c r="Q142" s="3"/>
      <c r="R142" s="3"/>
      <c r="S142" s="3"/>
      <c r="T142" s="3"/>
      <c r="U142" s="3"/>
      <c r="V142" s="3"/>
      <c r="W142" s="3"/>
      <c r="X142" s="3"/>
      <c r="Y142" s="3"/>
      <c r="Z142" s="3"/>
      <c r="AA142" s="3"/>
      <c r="AB142" s="72"/>
      <c r="AC142" s="72"/>
      <c r="AE142" s="3"/>
      <c r="AF142" s="3"/>
      <c r="AG142" s="3"/>
      <c r="AH142" s="3"/>
      <c r="AI142" s="3"/>
      <c r="AJ142" s="3"/>
      <c r="AK142" s="3"/>
      <c r="AL142" s="3"/>
      <c r="AM142" s="3"/>
      <c r="AN142" s="3"/>
      <c r="AO142" s="3"/>
      <c r="AP142" s="3"/>
      <c r="AQ142" s="72"/>
      <c r="AR142" s="72"/>
      <c r="AT142" s="3"/>
      <c r="AU142" s="3"/>
      <c r="AV142" s="3"/>
      <c r="AW142" s="3"/>
      <c r="AX142" s="3"/>
      <c r="AY142" s="3"/>
      <c r="AZ142" s="3"/>
      <c r="BA142" s="3"/>
      <c r="BB142" s="3"/>
      <c r="BC142" s="3"/>
      <c r="BD142" s="3"/>
      <c r="BE142" s="3"/>
      <c r="BF142" s="3"/>
      <c r="BG142" s="3"/>
    </row>
    <row r="143" spans="1:59" x14ac:dyDescent="0.25">
      <c r="A143" s="27" t="s">
        <v>44</v>
      </c>
      <c r="B143" s="27"/>
      <c r="C143" s="27"/>
      <c r="D143" s="27"/>
      <c r="E143" s="27"/>
      <c r="F143" s="27"/>
      <c r="G143" s="27"/>
      <c r="H143" s="27"/>
      <c r="I143" s="27"/>
      <c r="J143" s="27"/>
      <c r="K143" s="27"/>
      <c r="L143" s="27"/>
      <c r="M143" s="27"/>
      <c r="N143" s="27"/>
      <c r="P143" s="37" t="s">
        <v>44</v>
      </c>
      <c r="Q143" s="37"/>
      <c r="R143" s="37"/>
      <c r="S143" s="37"/>
      <c r="T143" s="37"/>
      <c r="U143" s="37"/>
      <c r="V143" s="37"/>
      <c r="W143" s="37"/>
      <c r="X143" s="37"/>
      <c r="Y143" s="37"/>
      <c r="Z143" s="37"/>
      <c r="AA143" s="37"/>
      <c r="AB143" s="39"/>
      <c r="AC143" s="39"/>
      <c r="AE143" s="45" t="s">
        <v>44</v>
      </c>
      <c r="AF143" s="45"/>
      <c r="AG143" s="45"/>
      <c r="AH143" s="45"/>
      <c r="AI143" s="45"/>
      <c r="AJ143" s="45"/>
      <c r="AK143" s="45"/>
      <c r="AL143" s="45"/>
      <c r="AM143" s="45"/>
      <c r="AN143" s="45"/>
      <c r="AO143" s="45"/>
      <c r="AP143" s="45"/>
      <c r="AQ143" s="47"/>
      <c r="AR143" s="47"/>
      <c r="AT143" s="54" t="s">
        <v>44</v>
      </c>
      <c r="AU143" s="54"/>
      <c r="AV143" s="54"/>
      <c r="AW143" s="54"/>
      <c r="AX143" s="54"/>
      <c r="AY143" s="54"/>
      <c r="AZ143" s="54"/>
      <c r="BA143" s="54"/>
      <c r="BB143" s="54"/>
      <c r="BC143" s="54"/>
      <c r="BD143" s="54"/>
      <c r="BE143" s="54"/>
      <c r="BF143" s="54"/>
      <c r="BG143" s="54"/>
    </row>
    <row r="144" spans="1:59" x14ac:dyDescent="0.25">
      <c r="A144" s="28" t="s">
        <v>29</v>
      </c>
      <c r="B144" s="28"/>
      <c r="C144" s="28" t="s">
        <v>30</v>
      </c>
      <c r="D144" s="28"/>
      <c r="E144" s="28" t="s">
        <v>31</v>
      </c>
      <c r="F144" s="28"/>
      <c r="G144" s="28" t="s">
        <v>32</v>
      </c>
      <c r="H144" s="28"/>
      <c r="I144" s="28" t="s">
        <v>33</v>
      </c>
      <c r="J144" s="28"/>
      <c r="K144" s="28" t="s">
        <v>34</v>
      </c>
      <c r="L144" s="28"/>
      <c r="M144" s="28" t="s">
        <v>58</v>
      </c>
      <c r="N144" s="28"/>
      <c r="P144" s="38" t="s">
        <v>29</v>
      </c>
      <c r="Q144" s="38"/>
      <c r="R144" s="38" t="s">
        <v>30</v>
      </c>
      <c r="S144" s="38"/>
      <c r="T144" s="38" t="s">
        <v>31</v>
      </c>
      <c r="U144" s="38"/>
      <c r="V144" s="38" t="s">
        <v>32</v>
      </c>
      <c r="W144" s="38"/>
      <c r="X144" s="38" t="s">
        <v>33</v>
      </c>
      <c r="Y144" s="38"/>
      <c r="Z144" s="38" t="s">
        <v>34</v>
      </c>
      <c r="AA144" s="38"/>
      <c r="AB144" s="40" t="s">
        <v>58</v>
      </c>
      <c r="AC144" s="40"/>
      <c r="AE144" s="46" t="s">
        <v>29</v>
      </c>
      <c r="AF144" s="46"/>
      <c r="AG144" s="46" t="s">
        <v>30</v>
      </c>
      <c r="AH144" s="46"/>
      <c r="AI144" s="46" t="s">
        <v>31</v>
      </c>
      <c r="AJ144" s="46"/>
      <c r="AK144" s="46" t="s">
        <v>32</v>
      </c>
      <c r="AL144" s="46"/>
      <c r="AM144" s="46" t="s">
        <v>33</v>
      </c>
      <c r="AN144" s="46"/>
      <c r="AO144" s="46" t="s">
        <v>34</v>
      </c>
      <c r="AP144" s="46"/>
      <c r="AQ144" s="48" t="s">
        <v>58</v>
      </c>
      <c r="AR144" s="48"/>
      <c r="AT144" s="55" t="s">
        <v>29</v>
      </c>
      <c r="AU144" s="55"/>
      <c r="AV144" s="55" t="s">
        <v>30</v>
      </c>
      <c r="AW144" s="55"/>
      <c r="AX144" s="55" t="s">
        <v>31</v>
      </c>
      <c r="AY144" s="55"/>
      <c r="AZ144" s="55" t="s">
        <v>32</v>
      </c>
      <c r="BA144" s="55"/>
      <c r="BB144" s="55" t="s">
        <v>33</v>
      </c>
      <c r="BC144" s="55"/>
      <c r="BD144" s="55" t="s">
        <v>34</v>
      </c>
      <c r="BE144" s="55"/>
      <c r="BF144" s="55" t="s">
        <v>58</v>
      </c>
      <c r="BG144" s="55"/>
    </row>
    <row r="145" spans="1:59" x14ac:dyDescent="0.25">
      <c r="A145" s="27">
        <v>1</v>
      </c>
      <c r="B145" s="27"/>
      <c r="C145" s="31">
        <f>C4-M145</f>
        <v>14900</v>
      </c>
      <c r="D145" s="31"/>
      <c r="E145" s="31">
        <f>$C$4/60</f>
        <v>248.33333333333334</v>
      </c>
      <c r="F145" s="31"/>
      <c r="G145" s="31">
        <f>C4*$E$4</f>
        <v>366.29166666666663</v>
      </c>
      <c r="H145" s="31"/>
      <c r="I145" s="31">
        <f t="shared" ref="I145:I176" si="71">E145+G145</f>
        <v>614.625</v>
      </c>
      <c r="J145" s="31"/>
      <c r="K145" s="31">
        <f t="shared" ref="K145:K176" si="72">C145-E145</f>
        <v>14651.666666666666</v>
      </c>
      <c r="L145" s="31"/>
      <c r="M145" s="31">
        <f>0</f>
        <v>0</v>
      </c>
      <c r="N145" s="31"/>
      <c r="P145" s="37">
        <v>1</v>
      </c>
      <c r="Q145" s="37"/>
      <c r="R145" s="39">
        <f>C4-AB145</f>
        <v>14900</v>
      </c>
      <c r="S145" s="39"/>
      <c r="T145" s="39">
        <f>0</f>
        <v>0</v>
      </c>
      <c r="U145" s="39"/>
      <c r="V145" s="39">
        <f>E4*$E$4</f>
        <v>6.0434027777777775E-4</v>
      </c>
      <c r="W145" s="39"/>
      <c r="X145" s="39">
        <f>T145+V145</f>
        <v>6.0434027777777775E-4</v>
      </c>
      <c r="Y145" s="39"/>
      <c r="Z145" s="39">
        <f>R145-T145</f>
        <v>14900</v>
      </c>
      <c r="AA145" s="39"/>
      <c r="AB145" s="39">
        <f>0</f>
        <v>0</v>
      </c>
      <c r="AC145" s="39"/>
      <c r="AE145" s="45">
        <v>1</v>
      </c>
      <c r="AF145" s="45"/>
      <c r="AG145" s="47">
        <f>C4-AQ145</f>
        <v>14900</v>
      </c>
      <c r="AH145" s="47"/>
      <c r="AI145" s="47">
        <f>AM145-AK145</f>
        <v>-111.85347222222217</v>
      </c>
      <c r="AJ145" s="47"/>
      <c r="AK145" s="47">
        <f>AG145*$E$4</f>
        <v>366.29166666666663</v>
      </c>
      <c r="AL145" s="47"/>
      <c r="AM145" s="47">
        <f>($AG$145/60)*((1+$E$4)^AE145)</f>
        <v>254.43819444444446</v>
      </c>
      <c r="AN145" s="47"/>
      <c r="AO145" s="47">
        <f>AG145-AI145</f>
        <v>15011.853472222223</v>
      </c>
      <c r="AP145" s="47"/>
      <c r="AQ145" s="47">
        <f>0</f>
        <v>0</v>
      </c>
      <c r="AR145" s="47"/>
      <c r="AT145" s="54">
        <v>1</v>
      </c>
      <c r="AU145" s="54"/>
      <c r="AV145" s="56">
        <f>C4-BF145</f>
        <v>14900</v>
      </c>
      <c r="AW145" s="56"/>
      <c r="AX145" s="56">
        <f>BB145-AZ145</f>
        <v>111.20794017849738</v>
      </c>
      <c r="AY145" s="56"/>
      <c r="AZ145" s="56">
        <f>AV145*$E$4</f>
        <v>366.29166666666663</v>
      </c>
      <c r="BA145" s="56"/>
      <c r="BB145" s="56">
        <f>$AV$145*($E$4/(1-((1+$E$4)^(-60))))</f>
        <v>477.49960684516401</v>
      </c>
      <c r="BC145" s="56"/>
      <c r="BD145" s="56">
        <f>AV145-AX145</f>
        <v>14788.792059821502</v>
      </c>
      <c r="BE145" s="56"/>
      <c r="BF145" s="56">
        <f>0</f>
        <v>0</v>
      </c>
      <c r="BG145" s="56"/>
    </row>
    <row r="146" spans="1:59" x14ac:dyDescent="0.25">
      <c r="A146" s="28">
        <v>2</v>
      </c>
      <c r="B146" s="28"/>
      <c r="C146" s="32">
        <f t="shared" ref="C146:C177" si="73">K145-M146</f>
        <v>14651.666666666666</v>
      </c>
      <c r="D146" s="32"/>
      <c r="E146" s="32">
        <f t="shared" ref="E146:E204" si="74">$C$4/60</f>
        <v>248.33333333333334</v>
      </c>
      <c r="F146" s="32"/>
      <c r="G146" s="32">
        <f t="shared" ref="G146:G177" si="75">C146*$E$4</f>
        <v>360.18680555555551</v>
      </c>
      <c r="H146" s="32"/>
      <c r="I146" s="32">
        <f t="shared" si="71"/>
        <v>608.52013888888882</v>
      </c>
      <c r="J146" s="32"/>
      <c r="K146" s="32">
        <f t="shared" si="72"/>
        <v>14403.333333333332</v>
      </c>
      <c r="L146" s="32"/>
      <c r="M146" s="32">
        <f>0</f>
        <v>0</v>
      </c>
      <c r="N146" s="32"/>
      <c r="P146" s="38">
        <v>2</v>
      </c>
      <c r="Q146" s="38"/>
      <c r="R146" s="40">
        <f>Z145-AB146</f>
        <v>14900</v>
      </c>
      <c r="S146" s="40"/>
      <c r="T146" s="40">
        <f>0</f>
        <v>0</v>
      </c>
      <c r="U146" s="40"/>
      <c r="V146" s="40">
        <f>R146*$E$4</f>
        <v>366.29166666666663</v>
      </c>
      <c r="W146" s="40"/>
      <c r="X146" s="40">
        <f t="shared" ref="X146:X204" si="76">T146+V146</f>
        <v>366.29166666666663</v>
      </c>
      <c r="Y146" s="40"/>
      <c r="Z146" s="40">
        <f t="shared" ref="Z146:Z204" si="77">R146-T146</f>
        <v>14900</v>
      </c>
      <c r="AA146" s="40"/>
      <c r="AB146" s="40">
        <f>0</f>
        <v>0</v>
      </c>
      <c r="AC146" s="40"/>
      <c r="AE146" s="46">
        <v>2</v>
      </c>
      <c r="AF146" s="46"/>
      <c r="AG146" s="48">
        <f>AO145-AQ146</f>
        <v>15011.853472222223</v>
      </c>
      <c r="AH146" s="48"/>
      <c r="AI146" s="48">
        <f t="shared" ref="AI146:AI204" si="78">AM146-AK146</f>
        <v>-108.34826446759257</v>
      </c>
      <c r="AJ146" s="48"/>
      <c r="AK146" s="48">
        <f>AG146*$E$4</f>
        <v>369.0413978587963</v>
      </c>
      <c r="AL146" s="48"/>
      <c r="AM146" s="48">
        <f t="shared" ref="AM146:AM204" si="79">($AG$145/60)*((1+$E$4)^AE146)</f>
        <v>260.69313339120373</v>
      </c>
      <c r="AN146" s="48"/>
      <c r="AO146" s="48">
        <f t="shared" ref="AO146:AO204" si="80">AG146-AI146</f>
        <v>15120.201736689816</v>
      </c>
      <c r="AP146" s="48"/>
      <c r="AQ146" s="48">
        <f>0</f>
        <v>0</v>
      </c>
      <c r="AR146" s="48"/>
      <c r="AT146" s="55">
        <v>2</v>
      </c>
      <c r="AU146" s="55"/>
      <c r="AV146" s="57">
        <f>BD145-BF146</f>
        <v>14788.792059821502</v>
      </c>
      <c r="AW146" s="57"/>
      <c r="AX146" s="57">
        <f t="shared" ref="AX146:AX204" si="81">BB146-AZ146</f>
        <v>113.94180204121875</v>
      </c>
      <c r="AY146" s="57"/>
      <c r="AZ146" s="57">
        <f>AV146*$E$4</f>
        <v>363.55780480394526</v>
      </c>
      <c r="BA146" s="57"/>
      <c r="BB146" s="57">
        <f t="shared" ref="BB146:BB204" si="82">$AV$145*($E$4/(1-((1+$E$4)^(-60))))</f>
        <v>477.49960684516401</v>
      </c>
      <c r="BC146" s="57"/>
      <c r="BD146" s="57">
        <f t="shared" ref="BD146:BD204" si="83">AV146-AX146</f>
        <v>14674.850257780283</v>
      </c>
      <c r="BE146" s="57"/>
      <c r="BF146" s="57">
        <f>0</f>
        <v>0</v>
      </c>
      <c r="BG146" s="57"/>
    </row>
    <row r="147" spans="1:59" x14ac:dyDescent="0.25">
      <c r="A147" s="27">
        <v>3</v>
      </c>
      <c r="B147" s="27"/>
      <c r="C147" s="31">
        <f t="shared" si="73"/>
        <v>14403.333333333332</v>
      </c>
      <c r="D147" s="31"/>
      <c r="E147" s="31">
        <f t="shared" si="74"/>
        <v>248.33333333333334</v>
      </c>
      <c r="F147" s="31"/>
      <c r="G147" s="31">
        <f t="shared" si="75"/>
        <v>354.08194444444439</v>
      </c>
      <c r="H147" s="31"/>
      <c r="I147" s="31">
        <f t="shared" si="71"/>
        <v>602.41527777777776</v>
      </c>
      <c r="J147" s="31"/>
      <c r="K147" s="31">
        <f t="shared" si="72"/>
        <v>14154.999999999998</v>
      </c>
      <c r="L147" s="31"/>
      <c r="M147" s="31">
        <f>0</f>
        <v>0</v>
      </c>
      <c r="N147" s="31"/>
      <c r="P147" s="37">
        <v>3</v>
      </c>
      <c r="Q147" s="37"/>
      <c r="R147" s="39">
        <f t="shared" ref="R147:R204" si="84">Z146-AB147</f>
        <v>14900</v>
      </c>
      <c r="S147" s="39"/>
      <c r="T147" s="39">
        <f>0</f>
        <v>0</v>
      </c>
      <c r="U147" s="39"/>
      <c r="V147" s="39">
        <f t="shared" ref="V147:V204" si="85">R147*$E$4</f>
        <v>366.29166666666663</v>
      </c>
      <c r="W147" s="39"/>
      <c r="X147" s="39">
        <f t="shared" si="76"/>
        <v>366.29166666666663</v>
      </c>
      <c r="Y147" s="39"/>
      <c r="Z147" s="39">
        <f t="shared" si="77"/>
        <v>14900</v>
      </c>
      <c r="AA147" s="39"/>
      <c r="AB147" s="39">
        <f>0</f>
        <v>0</v>
      </c>
      <c r="AC147" s="39"/>
      <c r="AE147" s="45">
        <v>3</v>
      </c>
      <c r="AF147" s="45"/>
      <c r="AG147" s="47">
        <f t="shared" ref="AG147:AG204" si="86">AO146-AQ147</f>
        <v>15120.201736689816</v>
      </c>
      <c r="AH147" s="47"/>
      <c r="AI147" s="47">
        <f t="shared" si="78"/>
        <v>-104.60311977322044</v>
      </c>
      <c r="AJ147" s="47"/>
      <c r="AK147" s="47">
        <f t="shared" ref="AK147:AK204" si="87">AG147*$E$4</f>
        <v>371.7049593602913</v>
      </c>
      <c r="AL147" s="47"/>
      <c r="AM147" s="47">
        <f t="shared" si="79"/>
        <v>267.10183958707086</v>
      </c>
      <c r="AN147" s="47"/>
      <c r="AO147" s="47">
        <f t="shared" si="80"/>
        <v>15224.804856463037</v>
      </c>
      <c r="AP147" s="47"/>
      <c r="AQ147" s="47">
        <f>0</f>
        <v>0</v>
      </c>
      <c r="AR147" s="47"/>
      <c r="AT147" s="54">
        <v>3</v>
      </c>
      <c r="AU147" s="54"/>
      <c r="AV147" s="56">
        <f t="shared" ref="AV147:AV204" si="88">BD146-BF147</f>
        <v>14674.850257780283</v>
      </c>
      <c r="AW147" s="56"/>
      <c r="AX147" s="56">
        <f t="shared" si="81"/>
        <v>116.74287134139877</v>
      </c>
      <c r="AY147" s="56"/>
      <c r="AZ147" s="56">
        <f t="shared" ref="AZ147:AZ204" si="89">AV147*$E$4</f>
        <v>360.75673550376524</v>
      </c>
      <c r="BA147" s="56"/>
      <c r="BB147" s="56">
        <f t="shared" si="82"/>
        <v>477.49960684516401</v>
      </c>
      <c r="BC147" s="56"/>
      <c r="BD147" s="56">
        <f t="shared" si="83"/>
        <v>14558.107386438884</v>
      </c>
      <c r="BE147" s="56"/>
      <c r="BF147" s="56">
        <f>0</f>
        <v>0</v>
      </c>
      <c r="BG147" s="56"/>
    </row>
    <row r="148" spans="1:59" x14ac:dyDescent="0.25">
      <c r="A148" s="28">
        <v>4</v>
      </c>
      <c r="B148" s="28"/>
      <c r="C148" s="32">
        <f t="shared" si="73"/>
        <v>14154.999999999998</v>
      </c>
      <c r="D148" s="32"/>
      <c r="E148" s="32">
        <f t="shared" si="74"/>
        <v>248.33333333333334</v>
      </c>
      <c r="F148" s="32"/>
      <c r="G148" s="32">
        <f t="shared" si="75"/>
        <v>347.97708333333327</v>
      </c>
      <c r="H148" s="32"/>
      <c r="I148" s="32">
        <f t="shared" si="71"/>
        <v>596.31041666666658</v>
      </c>
      <c r="J148" s="32"/>
      <c r="K148" s="32">
        <f t="shared" si="72"/>
        <v>13906.666666666664</v>
      </c>
      <c r="L148" s="32"/>
      <c r="M148" s="32">
        <f>0</f>
        <v>0</v>
      </c>
      <c r="N148" s="32"/>
      <c r="P148" s="38">
        <v>4</v>
      </c>
      <c r="Q148" s="38"/>
      <c r="R148" s="40">
        <f t="shared" si="84"/>
        <v>14900</v>
      </c>
      <c r="S148" s="40"/>
      <c r="T148" s="40">
        <f>0</f>
        <v>0</v>
      </c>
      <c r="U148" s="40"/>
      <c r="V148" s="40">
        <f t="shared" si="85"/>
        <v>366.29166666666663</v>
      </c>
      <c r="W148" s="40"/>
      <c r="X148" s="40">
        <f t="shared" si="76"/>
        <v>366.29166666666663</v>
      </c>
      <c r="Y148" s="40"/>
      <c r="Z148" s="40">
        <f t="shared" si="77"/>
        <v>14900</v>
      </c>
      <c r="AA148" s="40"/>
      <c r="AB148" s="40">
        <f>0</f>
        <v>0</v>
      </c>
      <c r="AC148" s="40"/>
      <c r="AE148" s="46">
        <v>4</v>
      </c>
      <c r="AF148" s="46"/>
      <c r="AG148" s="48">
        <f t="shared" si="86"/>
        <v>15224.804856463037</v>
      </c>
      <c r="AH148" s="48"/>
      <c r="AI148" s="48">
        <f t="shared" si="78"/>
        <v>-100.60835957779653</v>
      </c>
      <c r="AJ148" s="48"/>
      <c r="AK148" s="48">
        <f t="shared" si="87"/>
        <v>374.27645272138295</v>
      </c>
      <c r="AL148" s="48"/>
      <c r="AM148" s="48">
        <f t="shared" si="79"/>
        <v>273.66809314358642</v>
      </c>
      <c r="AN148" s="48"/>
      <c r="AO148" s="48">
        <f t="shared" si="80"/>
        <v>15325.413216040834</v>
      </c>
      <c r="AP148" s="48"/>
      <c r="AQ148" s="48">
        <f>0</f>
        <v>0</v>
      </c>
      <c r="AR148" s="48"/>
      <c r="AT148" s="55">
        <v>4</v>
      </c>
      <c r="AU148" s="55"/>
      <c r="AV148" s="57">
        <f t="shared" si="88"/>
        <v>14558.107386438884</v>
      </c>
      <c r="AW148" s="57"/>
      <c r="AX148" s="57">
        <f t="shared" si="81"/>
        <v>119.61280026187478</v>
      </c>
      <c r="AY148" s="57"/>
      <c r="AZ148" s="57">
        <f t="shared" si="89"/>
        <v>357.88680658328923</v>
      </c>
      <c r="BA148" s="57"/>
      <c r="BB148" s="57">
        <f t="shared" si="82"/>
        <v>477.49960684516401</v>
      </c>
      <c r="BC148" s="57"/>
      <c r="BD148" s="57">
        <f t="shared" si="83"/>
        <v>14438.494586177008</v>
      </c>
      <c r="BE148" s="57"/>
      <c r="BF148" s="57">
        <f>0</f>
        <v>0</v>
      </c>
      <c r="BG148" s="57"/>
    </row>
    <row r="149" spans="1:59" x14ac:dyDescent="0.25">
      <c r="A149" s="27">
        <v>5</v>
      </c>
      <c r="B149" s="27"/>
      <c r="C149" s="31">
        <f t="shared" si="73"/>
        <v>13906.666666666664</v>
      </c>
      <c r="D149" s="31"/>
      <c r="E149" s="31">
        <f t="shared" si="74"/>
        <v>248.33333333333334</v>
      </c>
      <c r="F149" s="31"/>
      <c r="G149" s="31">
        <f t="shared" si="75"/>
        <v>341.87222222222215</v>
      </c>
      <c r="H149" s="31"/>
      <c r="I149" s="31">
        <f t="shared" si="71"/>
        <v>590.20555555555552</v>
      </c>
      <c r="J149" s="31"/>
      <c r="K149" s="31">
        <f t="shared" si="72"/>
        <v>13658.33333333333</v>
      </c>
      <c r="L149" s="31"/>
      <c r="M149" s="31">
        <f>0</f>
        <v>0</v>
      </c>
      <c r="N149" s="31"/>
      <c r="P149" s="37">
        <v>5</v>
      </c>
      <c r="Q149" s="37"/>
      <c r="R149" s="39">
        <f t="shared" si="84"/>
        <v>14900</v>
      </c>
      <c r="S149" s="39"/>
      <c r="T149" s="39">
        <f>0</f>
        <v>0</v>
      </c>
      <c r="U149" s="39"/>
      <c r="V149" s="39">
        <f t="shared" si="85"/>
        <v>366.29166666666663</v>
      </c>
      <c r="W149" s="39"/>
      <c r="X149" s="39">
        <f t="shared" si="76"/>
        <v>366.29166666666663</v>
      </c>
      <c r="Y149" s="39"/>
      <c r="Z149" s="39">
        <f t="shared" si="77"/>
        <v>14900</v>
      </c>
      <c r="AA149" s="39"/>
      <c r="AB149" s="39">
        <f>0</f>
        <v>0</v>
      </c>
      <c r="AC149" s="39"/>
      <c r="AE149" s="45">
        <v>5</v>
      </c>
      <c r="AF149" s="45"/>
      <c r="AG149" s="47">
        <f t="shared" si="86"/>
        <v>15325.413216040834</v>
      </c>
      <c r="AH149" s="47"/>
      <c r="AI149" s="47">
        <f t="shared" si="78"/>
        <v>-96.353974460970903</v>
      </c>
      <c r="AJ149" s="47"/>
      <c r="AK149" s="47">
        <f t="shared" si="87"/>
        <v>376.74974156100382</v>
      </c>
      <c r="AL149" s="47"/>
      <c r="AM149" s="47">
        <f t="shared" si="79"/>
        <v>280.39576710003291</v>
      </c>
      <c r="AN149" s="47"/>
      <c r="AO149" s="47">
        <f t="shared" si="80"/>
        <v>15421.767190501805</v>
      </c>
      <c r="AP149" s="47"/>
      <c r="AQ149" s="47">
        <f>0</f>
        <v>0</v>
      </c>
      <c r="AR149" s="47"/>
      <c r="AT149" s="54">
        <v>5</v>
      </c>
      <c r="AU149" s="54"/>
      <c r="AV149" s="56">
        <f t="shared" si="88"/>
        <v>14438.494586177008</v>
      </c>
      <c r="AW149" s="56"/>
      <c r="AX149" s="56">
        <f t="shared" si="81"/>
        <v>122.55328160164589</v>
      </c>
      <c r="AY149" s="56"/>
      <c r="AZ149" s="56">
        <f t="shared" si="89"/>
        <v>354.94632524351812</v>
      </c>
      <c r="BA149" s="56"/>
      <c r="BB149" s="56">
        <f t="shared" si="82"/>
        <v>477.49960684516401</v>
      </c>
      <c r="BC149" s="56"/>
      <c r="BD149" s="56">
        <f t="shared" si="83"/>
        <v>14315.941304575363</v>
      </c>
      <c r="BE149" s="56"/>
      <c r="BF149" s="56">
        <f>0</f>
        <v>0</v>
      </c>
      <c r="BG149" s="56"/>
    </row>
    <row r="150" spans="1:59" x14ac:dyDescent="0.25">
      <c r="A150" s="28">
        <v>6</v>
      </c>
      <c r="B150" s="28"/>
      <c r="C150" s="32">
        <f t="shared" si="73"/>
        <v>13658.33333333333</v>
      </c>
      <c r="D150" s="32"/>
      <c r="E150" s="32">
        <f t="shared" si="74"/>
        <v>248.33333333333334</v>
      </c>
      <c r="F150" s="32"/>
      <c r="G150" s="32">
        <f t="shared" si="75"/>
        <v>335.76736111111103</v>
      </c>
      <c r="H150" s="32"/>
      <c r="I150" s="32">
        <f t="shared" si="71"/>
        <v>584.10069444444434</v>
      </c>
      <c r="J150" s="32"/>
      <c r="K150" s="32">
        <f t="shared" si="72"/>
        <v>13409.999999999996</v>
      </c>
      <c r="L150" s="32"/>
      <c r="M150" s="32">
        <f>0</f>
        <v>0</v>
      </c>
      <c r="N150" s="32"/>
      <c r="P150" s="38">
        <v>6</v>
      </c>
      <c r="Q150" s="38"/>
      <c r="R150" s="40">
        <f t="shared" si="84"/>
        <v>14900</v>
      </c>
      <c r="S150" s="40"/>
      <c r="T150" s="40">
        <f>0</f>
        <v>0</v>
      </c>
      <c r="U150" s="40"/>
      <c r="V150" s="40">
        <f t="shared" si="85"/>
        <v>366.29166666666663</v>
      </c>
      <c r="W150" s="40"/>
      <c r="X150" s="40">
        <f t="shared" si="76"/>
        <v>366.29166666666663</v>
      </c>
      <c r="Y150" s="40"/>
      <c r="Z150" s="40">
        <f t="shared" si="77"/>
        <v>14900</v>
      </c>
      <c r="AA150" s="40"/>
      <c r="AB150" s="40">
        <f>0</f>
        <v>0</v>
      </c>
      <c r="AC150" s="40"/>
      <c r="AE150" s="46">
        <v>6</v>
      </c>
      <c r="AF150" s="46"/>
      <c r="AG150" s="48">
        <f t="shared" si="86"/>
        <v>15421.767190501805</v>
      </c>
      <c r="AH150" s="48"/>
      <c r="AI150" s="48">
        <f t="shared" si="78"/>
        <v>-91.829613725260629</v>
      </c>
      <c r="AJ150" s="48"/>
      <c r="AK150" s="48">
        <f t="shared" si="87"/>
        <v>379.11844343316938</v>
      </c>
      <c r="AL150" s="48"/>
      <c r="AM150" s="48">
        <f t="shared" si="79"/>
        <v>287.28882970790875</v>
      </c>
      <c r="AN150" s="48"/>
      <c r="AO150" s="48">
        <f t="shared" si="80"/>
        <v>15513.596804227065</v>
      </c>
      <c r="AP150" s="48"/>
      <c r="AQ150" s="48">
        <f>0</f>
        <v>0</v>
      </c>
      <c r="AR150" s="48"/>
      <c r="AT150" s="55">
        <v>6</v>
      </c>
      <c r="AU150" s="55"/>
      <c r="AV150" s="57">
        <f t="shared" si="88"/>
        <v>14315.941304575363</v>
      </c>
      <c r="AW150" s="57"/>
      <c r="AX150" s="57">
        <f t="shared" si="81"/>
        <v>125.56604977435302</v>
      </c>
      <c r="AY150" s="57"/>
      <c r="AZ150" s="57">
        <f t="shared" si="89"/>
        <v>351.93355707081099</v>
      </c>
      <c r="BA150" s="57"/>
      <c r="BB150" s="57">
        <f t="shared" si="82"/>
        <v>477.49960684516401</v>
      </c>
      <c r="BC150" s="57"/>
      <c r="BD150" s="57">
        <f t="shared" si="83"/>
        <v>14190.375254801009</v>
      </c>
      <c r="BE150" s="57"/>
      <c r="BF150" s="57">
        <f>0</f>
        <v>0</v>
      </c>
      <c r="BG150" s="57"/>
    </row>
    <row r="151" spans="1:59" x14ac:dyDescent="0.25">
      <c r="A151" s="27">
        <v>7</v>
      </c>
      <c r="B151" s="27"/>
      <c r="C151" s="31">
        <f t="shared" si="73"/>
        <v>13409.999999999996</v>
      </c>
      <c r="D151" s="31"/>
      <c r="E151" s="31">
        <f t="shared" si="74"/>
        <v>248.33333333333334</v>
      </c>
      <c r="F151" s="31"/>
      <c r="G151" s="31">
        <f t="shared" si="75"/>
        <v>329.66249999999991</v>
      </c>
      <c r="H151" s="31"/>
      <c r="I151" s="31">
        <f t="shared" si="71"/>
        <v>577.99583333333328</v>
      </c>
      <c r="J151" s="31"/>
      <c r="K151" s="31">
        <f t="shared" si="72"/>
        <v>13161.666666666662</v>
      </c>
      <c r="L151" s="31"/>
      <c r="M151" s="31">
        <f>0</f>
        <v>0</v>
      </c>
      <c r="N151" s="31"/>
      <c r="P151" s="37">
        <v>7</v>
      </c>
      <c r="Q151" s="37"/>
      <c r="R151" s="39">
        <f t="shared" si="84"/>
        <v>14900</v>
      </c>
      <c r="S151" s="39"/>
      <c r="T151" s="39">
        <f>0</f>
        <v>0</v>
      </c>
      <c r="U151" s="39"/>
      <c r="V151" s="39">
        <f t="shared" si="85"/>
        <v>366.29166666666663</v>
      </c>
      <c r="W151" s="39"/>
      <c r="X151" s="39">
        <f t="shared" si="76"/>
        <v>366.29166666666663</v>
      </c>
      <c r="Y151" s="39"/>
      <c r="Z151" s="39">
        <f t="shared" si="77"/>
        <v>14900</v>
      </c>
      <c r="AA151" s="39"/>
      <c r="AB151" s="39">
        <f>0</f>
        <v>0</v>
      </c>
      <c r="AC151" s="39"/>
      <c r="AE151" s="45">
        <v>7</v>
      </c>
      <c r="AF151" s="45"/>
      <c r="AG151" s="47">
        <f t="shared" si="86"/>
        <v>15513.596804227065</v>
      </c>
      <c r="AH151" s="47"/>
      <c r="AI151" s="47">
        <f t="shared" si="78"/>
        <v>-87.024574665687112</v>
      </c>
      <c r="AJ151" s="47"/>
      <c r="AK151" s="47">
        <f t="shared" si="87"/>
        <v>381.37592143724868</v>
      </c>
      <c r="AL151" s="47"/>
      <c r="AM151" s="47">
        <f t="shared" si="79"/>
        <v>294.35134677156157</v>
      </c>
      <c r="AN151" s="47"/>
      <c r="AO151" s="47">
        <f t="shared" si="80"/>
        <v>15600.621378892753</v>
      </c>
      <c r="AP151" s="47"/>
      <c r="AQ151" s="47">
        <f>0</f>
        <v>0</v>
      </c>
      <c r="AR151" s="47"/>
      <c r="AT151" s="54">
        <v>7</v>
      </c>
      <c r="AU151" s="54"/>
      <c r="AV151" s="56">
        <f t="shared" si="88"/>
        <v>14190.375254801009</v>
      </c>
      <c r="AW151" s="56"/>
      <c r="AX151" s="56">
        <f t="shared" si="81"/>
        <v>128.65288183130588</v>
      </c>
      <c r="AY151" s="56"/>
      <c r="AZ151" s="56">
        <f t="shared" si="89"/>
        <v>348.84672501385813</v>
      </c>
      <c r="BA151" s="56"/>
      <c r="BB151" s="56">
        <f t="shared" si="82"/>
        <v>477.49960684516401</v>
      </c>
      <c r="BC151" s="56"/>
      <c r="BD151" s="56">
        <f t="shared" si="83"/>
        <v>14061.722372969703</v>
      </c>
      <c r="BE151" s="56"/>
      <c r="BF151" s="56">
        <f>0</f>
        <v>0</v>
      </c>
      <c r="BG151" s="56"/>
    </row>
    <row r="152" spans="1:59" x14ac:dyDescent="0.25">
      <c r="A152" s="28">
        <v>8</v>
      </c>
      <c r="B152" s="28"/>
      <c r="C152" s="32">
        <f t="shared" si="73"/>
        <v>13161.666666666662</v>
      </c>
      <c r="D152" s="32"/>
      <c r="E152" s="32">
        <f t="shared" si="74"/>
        <v>248.33333333333334</v>
      </c>
      <c r="F152" s="32"/>
      <c r="G152" s="32">
        <f t="shared" si="75"/>
        <v>323.55763888888879</v>
      </c>
      <c r="H152" s="32"/>
      <c r="I152" s="32">
        <f t="shared" si="71"/>
        <v>571.8909722222221</v>
      </c>
      <c r="J152" s="32"/>
      <c r="K152" s="32">
        <f t="shared" si="72"/>
        <v>12913.333333333328</v>
      </c>
      <c r="L152" s="32"/>
      <c r="M152" s="32">
        <f>0</f>
        <v>0</v>
      </c>
      <c r="N152" s="32"/>
      <c r="P152" s="38">
        <v>8</v>
      </c>
      <c r="Q152" s="38"/>
      <c r="R152" s="40">
        <f t="shared" si="84"/>
        <v>14900</v>
      </c>
      <c r="S152" s="40"/>
      <c r="T152" s="40">
        <f>0</f>
        <v>0</v>
      </c>
      <c r="U152" s="40"/>
      <c r="V152" s="40">
        <f t="shared" si="85"/>
        <v>366.29166666666663</v>
      </c>
      <c r="W152" s="40"/>
      <c r="X152" s="40">
        <f t="shared" si="76"/>
        <v>366.29166666666663</v>
      </c>
      <c r="Y152" s="40"/>
      <c r="Z152" s="40">
        <f t="shared" si="77"/>
        <v>14900</v>
      </c>
      <c r="AA152" s="40"/>
      <c r="AB152" s="40">
        <f>0</f>
        <v>0</v>
      </c>
      <c r="AC152" s="40"/>
      <c r="AE152" s="46">
        <v>8</v>
      </c>
      <c r="AF152" s="46"/>
      <c r="AG152" s="48">
        <f t="shared" si="86"/>
        <v>15600.621378892753</v>
      </c>
      <c r="AH152" s="48"/>
      <c r="AI152" s="48">
        <f t="shared" si="78"/>
        <v>-81.927791518084405</v>
      </c>
      <c r="AJ152" s="48"/>
      <c r="AK152" s="48">
        <f t="shared" si="87"/>
        <v>383.51527556444682</v>
      </c>
      <c r="AL152" s="48"/>
      <c r="AM152" s="48">
        <f t="shared" si="79"/>
        <v>301.58748404636242</v>
      </c>
      <c r="AN152" s="48"/>
      <c r="AO152" s="48">
        <f t="shared" si="80"/>
        <v>15682.549170410837</v>
      </c>
      <c r="AP152" s="48"/>
      <c r="AQ152" s="48">
        <f>0</f>
        <v>0</v>
      </c>
      <c r="AR152" s="48"/>
      <c r="AT152" s="55">
        <v>8</v>
      </c>
      <c r="AU152" s="55"/>
      <c r="AV152" s="57">
        <f t="shared" si="88"/>
        <v>14061.722372969703</v>
      </c>
      <c r="AW152" s="57"/>
      <c r="AX152" s="57">
        <f t="shared" si="81"/>
        <v>131.8155985096588</v>
      </c>
      <c r="AY152" s="57"/>
      <c r="AZ152" s="57">
        <f t="shared" si="89"/>
        <v>345.68400833550521</v>
      </c>
      <c r="BA152" s="57"/>
      <c r="BB152" s="57">
        <f t="shared" si="82"/>
        <v>477.49960684516401</v>
      </c>
      <c r="BC152" s="57"/>
      <c r="BD152" s="57">
        <f t="shared" si="83"/>
        <v>13929.906774460045</v>
      </c>
      <c r="BE152" s="57"/>
      <c r="BF152" s="57">
        <f>0</f>
        <v>0</v>
      </c>
      <c r="BG152" s="57"/>
    </row>
    <row r="153" spans="1:59" x14ac:dyDescent="0.25">
      <c r="A153" s="27">
        <v>9</v>
      </c>
      <c r="B153" s="27"/>
      <c r="C153" s="31">
        <f t="shared" si="73"/>
        <v>12913.333333333328</v>
      </c>
      <c r="D153" s="31"/>
      <c r="E153" s="31">
        <f t="shared" si="74"/>
        <v>248.33333333333334</v>
      </c>
      <c r="F153" s="31"/>
      <c r="G153" s="31">
        <f t="shared" si="75"/>
        <v>317.45277777777767</v>
      </c>
      <c r="H153" s="31"/>
      <c r="I153" s="31">
        <f t="shared" si="71"/>
        <v>565.78611111111104</v>
      </c>
      <c r="J153" s="31"/>
      <c r="K153" s="31">
        <f t="shared" si="72"/>
        <v>12664.999999999995</v>
      </c>
      <c r="L153" s="31"/>
      <c r="M153" s="31">
        <f>0</f>
        <v>0</v>
      </c>
      <c r="N153" s="31"/>
      <c r="P153" s="37">
        <v>9</v>
      </c>
      <c r="Q153" s="37"/>
      <c r="R153" s="39">
        <f t="shared" si="84"/>
        <v>14900</v>
      </c>
      <c r="S153" s="39"/>
      <c r="T153" s="39">
        <f>0</f>
        <v>0</v>
      </c>
      <c r="U153" s="39"/>
      <c r="V153" s="39">
        <f t="shared" si="85"/>
        <v>366.29166666666663</v>
      </c>
      <c r="W153" s="39"/>
      <c r="X153" s="39">
        <f t="shared" si="76"/>
        <v>366.29166666666663</v>
      </c>
      <c r="Y153" s="39"/>
      <c r="Z153" s="39">
        <f t="shared" si="77"/>
        <v>14900</v>
      </c>
      <c r="AA153" s="39"/>
      <c r="AB153" s="39">
        <f>0</f>
        <v>0</v>
      </c>
      <c r="AC153" s="39"/>
      <c r="AE153" s="45">
        <v>9</v>
      </c>
      <c r="AF153" s="45"/>
      <c r="AG153" s="47">
        <f t="shared" si="86"/>
        <v>15682.549170410837</v>
      </c>
      <c r="AH153" s="47"/>
      <c r="AI153" s="47">
        <f t="shared" si="78"/>
        <v>-76.527824076764205</v>
      </c>
      <c r="AJ153" s="47"/>
      <c r="AK153" s="47">
        <f t="shared" si="87"/>
        <v>385.52933377259973</v>
      </c>
      <c r="AL153" s="47"/>
      <c r="AM153" s="47">
        <f t="shared" si="79"/>
        <v>309.00150969583552</v>
      </c>
      <c r="AN153" s="47"/>
      <c r="AO153" s="47">
        <f t="shared" si="80"/>
        <v>15759.076994487601</v>
      </c>
      <c r="AP153" s="47"/>
      <c r="AQ153" s="47">
        <f>0</f>
        <v>0</v>
      </c>
      <c r="AR153" s="47"/>
      <c r="AT153" s="54">
        <v>9</v>
      </c>
      <c r="AU153" s="54"/>
      <c r="AV153" s="56">
        <f t="shared" si="88"/>
        <v>13929.906774460045</v>
      </c>
      <c r="AW153" s="56"/>
      <c r="AX153" s="56">
        <f t="shared" si="81"/>
        <v>135.05606530635458</v>
      </c>
      <c r="AY153" s="56"/>
      <c r="AZ153" s="56">
        <f t="shared" si="89"/>
        <v>342.44354153880943</v>
      </c>
      <c r="BA153" s="56"/>
      <c r="BB153" s="56">
        <f t="shared" si="82"/>
        <v>477.49960684516401</v>
      </c>
      <c r="BC153" s="56"/>
      <c r="BD153" s="56">
        <f t="shared" si="83"/>
        <v>13794.85070915369</v>
      </c>
      <c r="BE153" s="56"/>
      <c r="BF153" s="56">
        <f>0</f>
        <v>0</v>
      </c>
      <c r="BG153" s="56"/>
    </row>
    <row r="154" spans="1:59" x14ac:dyDescent="0.25">
      <c r="A154" s="28">
        <v>10</v>
      </c>
      <c r="B154" s="28"/>
      <c r="C154" s="32">
        <f t="shared" si="73"/>
        <v>12664.999999999995</v>
      </c>
      <c r="D154" s="32"/>
      <c r="E154" s="32">
        <f t="shared" si="74"/>
        <v>248.33333333333334</v>
      </c>
      <c r="F154" s="32"/>
      <c r="G154" s="32">
        <f t="shared" si="75"/>
        <v>311.34791666666649</v>
      </c>
      <c r="H154" s="32"/>
      <c r="I154" s="32">
        <f t="shared" si="71"/>
        <v>559.68124999999986</v>
      </c>
      <c r="J154" s="32"/>
      <c r="K154" s="32">
        <f t="shared" si="72"/>
        <v>12416.666666666661</v>
      </c>
      <c r="L154" s="32"/>
      <c r="M154" s="32">
        <f>0</f>
        <v>0</v>
      </c>
      <c r="N154" s="32"/>
      <c r="P154" s="38">
        <v>10</v>
      </c>
      <c r="Q154" s="38"/>
      <c r="R154" s="40">
        <f t="shared" si="84"/>
        <v>14900</v>
      </c>
      <c r="S154" s="40"/>
      <c r="T154" s="40">
        <f>0</f>
        <v>0</v>
      </c>
      <c r="U154" s="40"/>
      <c r="V154" s="40">
        <f t="shared" si="85"/>
        <v>366.29166666666663</v>
      </c>
      <c r="W154" s="40"/>
      <c r="X154" s="40">
        <f t="shared" si="76"/>
        <v>366.29166666666663</v>
      </c>
      <c r="Y154" s="40"/>
      <c r="Z154" s="40">
        <f t="shared" si="77"/>
        <v>14900</v>
      </c>
      <c r="AA154" s="40"/>
      <c r="AB154" s="40">
        <f>0</f>
        <v>0</v>
      </c>
      <c r="AC154" s="40"/>
      <c r="AE154" s="46">
        <v>10</v>
      </c>
      <c r="AF154" s="46"/>
      <c r="AG154" s="48">
        <f t="shared" si="86"/>
        <v>15759.076994487601</v>
      </c>
      <c r="AH154" s="48"/>
      <c r="AI154" s="48">
        <f t="shared" si="78"/>
        <v>-70.81284597196202</v>
      </c>
      <c r="AJ154" s="48"/>
      <c r="AK154" s="48">
        <f t="shared" si="87"/>
        <v>387.41064278115351</v>
      </c>
      <c r="AL154" s="48"/>
      <c r="AM154" s="48">
        <f t="shared" si="79"/>
        <v>316.59779680919149</v>
      </c>
      <c r="AN154" s="48"/>
      <c r="AO154" s="48">
        <f t="shared" si="80"/>
        <v>15829.889840459564</v>
      </c>
      <c r="AP154" s="48"/>
      <c r="AQ154" s="48">
        <f>0</f>
        <v>0</v>
      </c>
      <c r="AR154" s="48"/>
      <c r="AT154" s="55">
        <v>10</v>
      </c>
      <c r="AU154" s="55"/>
      <c r="AV154" s="57">
        <f t="shared" si="88"/>
        <v>13794.85070915369</v>
      </c>
      <c r="AW154" s="57"/>
      <c r="AX154" s="57">
        <f t="shared" si="81"/>
        <v>138.37619357846916</v>
      </c>
      <c r="AY154" s="57"/>
      <c r="AZ154" s="57">
        <f t="shared" si="89"/>
        <v>339.12341326669485</v>
      </c>
      <c r="BA154" s="57"/>
      <c r="BB154" s="57">
        <f t="shared" si="82"/>
        <v>477.49960684516401</v>
      </c>
      <c r="BC154" s="57"/>
      <c r="BD154" s="57">
        <f t="shared" si="83"/>
        <v>13656.474515575221</v>
      </c>
      <c r="BE154" s="57"/>
      <c r="BF154" s="57">
        <f>0</f>
        <v>0</v>
      </c>
      <c r="BG154" s="57"/>
    </row>
    <row r="155" spans="1:59" x14ac:dyDescent="0.25">
      <c r="A155" s="27">
        <v>11</v>
      </c>
      <c r="B155" s="27"/>
      <c r="C155" s="31">
        <f t="shared" si="73"/>
        <v>12416.666666666661</v>
      </c>
      <c r="D155" s="31"/>
      <c r="E155" s="31">
        <f t="shared" si="74"/>
        <v>248.33333333333334</v>
      </c>
      <c r="F155" s="31"/>
      <c r="G155" s="31">
        <f t="shared" si="75"/>
        <v>305.24305555555537</v>
      </c>
      <c r="H155" s="31"/>
      <c r="I155" s="31">
        <f t="shared" si="71"/>
        <v>553.57638888888869</v>
      </c>
      <c r="J155" s="31"/>
      <c r="K155" s="31">
        <f t="shared" si="72"/>
        <v>12168.333333333327</v>
      </c>
      <c r="L155" s="31"/>
      <c r="M155" s="31">
        <f>0</f>
        <v>0</v>
      </c>
      <c r="N155" s="31"/>
      <c r="P155" s="37">
        <v>11</v>
      </c>
      <c r="Q155" s="37"/>
      <c r="R155" s="39">
        <f t="shared" si="84"/>
        <v>14900</v>
      </c>
      <c r="S155" s="39"/>
      <c r="T155" s="39">
        <f>0</f>
        <v>0</v>
      </c>
      <c r="U155" s="39"/>
      <c r="V155" s="39">
        <f t="shared" si="85"/>
        <v>366.29166666666663</v>
      </c>
      <c r="W155" s="39"/>
      <c r="X155" s="39">
        <f t="shared" si="76"/>
        <v>366.29166666666663</v>
      </c>
      <c r="Y155" s="39"/>
      <c r="Z155" s="39">
        <f t="shared" si="77"/>
        <v>14900</v>
      </c>
      <c r="AA155" s="39"/>
      <c r="AB155" s="39">
        <f>0</f>
        <v>0</v>
      </c>
      <c r="AC155" s="39"/>
      <c r="AE155" s="45">
        <v>11</v>
      </c>
      <c r="AF155" s="45"/>
      <c r="AG155" s="47">
        <f t="shared" si="86"/>
        <v>15829.889840459564</v>
      </c>
      <c r="AH155" s="47"/>
      <c r="AI155" s="47">
        <f t="shared" si="78"/>
        <v>-64.770632597213421</v>
      </c>
      <c r="AJ155" s="47"/>
      <c r="AK155" s="47">
        <f t="shared" si="87"/>
        <v>389.15145857796426</v>
      </c>
      <c r="AL155" s="47"/>
      <c r="AM155" s="47">
        <f t="shared" si="79"/>
        <v>324.38082598075084</v>
      </c>
      <c r="AN155" s="47"/>
      <c r="AO155" s="47">
        <f t="shared" si="80"/>
        <v>15894.660473056778</v>
      </c>
      <c r="AP155" s="47"/>
      <c r="AQ155" s="47">
        <f>0</f>
        <v>0</v>
      </c>
      <c r="AR155" s="47"/>
      <c r="AT155" s="54">
        <v>11</v>
      </c>
      <c r="AU155" s="54"/>
      <c r="AV155" s="56">
        <f t="shared" si="88"/>
        <v>13656.474515575221</v>
      </c>
      <c r="AW155" s="56"/>
      <c r="AX155" s="56">
        <f t="shared" si="81"/>
        <v>141.77794167060654</v>
      </c>
      <c r="AY155" s="56"/>
      <c r="AZ155" s="56">
        <f t="shared" si="89"/>
        <v>335.72166517455747</v>
      </c>
      <c r="BA155" s="56"/>
      <c r="BB155" s="56">
        <f t="shared" si="82"/>
        <v>477.49960684516401</v>
      </c>
      <c r="BC155" s="56"/>
      <c r="BD155" s="56">
        <f t="shared" si="83"/>
        <v>13514.696573904614</v>
      </c>
      <c r="BE155" s="56"/>
      <c r="BF155" s="56">
        <f>0</f>
        <v>0</v>
      </c>
      <c r="BG155" s="56"/>
    </row>
    <row r="156" spans="1:59" x14ac:dyDescent="0.25">
      <c r="A156" s="28">
        <v>12</v>
      </c>
      <c r="B156" s="28"/>
      <c r="C156" s="32">
        <f t="shared" si="73"/>
        <v>12168.333333333327</v>
      </c>
      <c r="D156" s="32"/>
      <c r="E156" s="32">
        <f t="shared" si="74"/>
        <v>248.33333333333334</v>
      </c>
      <c r="F156" s="32"/>
      <c r="G156" s="32">
        <f t="shared" si="75"/>
        <v>299.13819444444425</v>
      </c>
      <c r="H156" s="32"/>
      <c r="I156" s="32">
        <f t="shared" si="71"/>
        <v>547.47152777777762</v>
      </c>
      <c r="J156" s="32"/>
      <c r="K156" s="32">
        <f t="shared" si="72"/>
        <v>11919.999999999993</v>
      </c>
      <c r="L156" s="32"/>
      <c r="M156" s="32">
        <f>0</f>
        <v>0</v>
      </c>
      <c r="N156" s="32"/>
      <c r="P156" s="38">
        <v>12</v>
      </c>
      <c r="Q156" s="38"/>
      <c r="R156" s="40">
        <f t="shared" si="84"/>
        <v>14900</v>
      </c>
      <c r="S156" s="40"/>
      <c r="T156" s="40">
        <f>0</f>
        <v>0</v>
      </c>
      <c r="U156" s="40"/>
      <c r="V156" s="40">
        <f t="shared" si="85"/>
        <v>366.29166666666663</v>
      </c>
      <c r="W156" s="40"/>
      <c r="X156" s="40">
        <f t="shared" si="76"/>
        <v>366.29166666666663</v>
      </c>
      <c r="Y156" s="40"/>
      <c r="Z156" s="40">
        <f t="shared" si="77"/>
        <v>14900</v>
      </c>
      <c r="AA156" s="40"/>
      <c r="AB156" s="40">
        <f>0</f>
        <v>0</v>
      </c>
      <c r="AC156" s="40"/>
      <c r="AE156" s="46">
        <v>12</v>
      </c>
      <c r="AF156" s="46"/>
      <c r="AG156" s="48">
        <f t="shared" si="86"/>
        <v>15894.660473056778</v>
      </c>
      <c r="AH156" s="48"/>
      <c r="AI156" s="48">
        <f t="shared" si="78"/>
        <v>-58.388548676534754</v>
      </c>
      <c r="AJ156" s="48"/>
      <c r="AK156" s="48">
        <f t="shared" si="87"/>
        <v>390.74373662931242</v>
      </c>
      <c r="AL156" s="48"/>
      <c r="AM156" s="48">
        <f t="shared" si="79"/>
        <v>332.35518795277767</v>
      </c>
      <c r="AN156" s="48"/>
      <c r="AO156" s="48">
        <f t="shared" si="80"/>
        <v>15953.049021733312</v>
      </c>
      <c r="AP156" s="48"/>
      <c r="AQ156" s="48">
        <f>0</f>
        <v>0</v>
      </c>
      <c r="AR156" s="48"/>
      <c r="AT156" s="55">
        <v>12</v>
      </c>
      <c r="AU156" s="55"/>
      <c r="AV156" s="57">
        <f t="shared" si="88"/>
        <v>13514.696573904614</v>
      </c>
      <c r="AW156" s="57"/>
      <c r="AX156" s="57">
        <f t="shared" si="81"/>
        <v>145.26331607000895</v>
      </c>
      <c r="AY156" s="57"/>
      <c r="AZ156" s="57">
        <f t="shared" si="89"/>
        <v>332.23629077515506</v>
      </c>
      <c r="BA156" s="57"/>
      <c r="BB156" s="57">
        <f t="shared" si="82"/>
        <v>477.49960684516401</v>
      </c>
      <c r="BC156" s="57"/>
      <c r="BD156" s="57">
        <f t="shared" si="83"/>
        <v>13369.433257834604</v>
      </c>
      <c r="BE156" s="57"/>
      <c r="BF156" s="57">
        <f>0</f>
        <v>0</v>
      </c>
      <c r="BG156" s="57"/>
    </row>
    <row r="157" spans="1:59" x14ac:dyDescent="0.25">
      <c r="A157" s="27">
        <v>13</v>
      </c>
      <c r="B157" s="27"/>
      <c r="C157" s="31">
        <f t="shared" si="73"/>
        <v>11919.999999999993</v>
      </c>
      <c r="D157" s="31"/>
      <c r="E157" s="31">
        <f t="shared" si="74"/>
        <v>248.33333333333334</v>
      </c>
      <c r="F157" s="31"/>
      <c r="G157" s="31">
        <f t="shared" si="75"/>
        <v>293.03333333333313</v>
      </c>
      <c r="H157" s="31"/>
      <c r="I157" s="31">
        <f t="shared" si="71"/>
        <v>541.36666666666645</v>
      </c>
      <c r="J157" s="31"/>
      <c r="K157" s="31">
        <f t="shared" si="72"/>
        <v>11671.666666666659</v>
      </c>
      <c r="L157" s="31"/>
      <c r="M157" s="31">
        <f>0</f>
        <v>0</v>
      </c>
      <c r="N157" s="31"/>
      <c r="P157" s="37">
        <v>13</v>
      </c>
      <c r="Q157" s="37"/>
      <c r="R157" s="39">
        <f t="shared" si="84"/>
        <v>14900</v>
      </c>
      <c r="S157" s="39"/>
      <c r="T157" s="39">
        <f>0</f>
        <v>0</v>
      </c>
      <c r="U157" s="39"/>
      <c r="V157" s="39">
        <f t="shared" si="85"/>
        <v>366.29166666666663</v>
      </c>
      <c r="W157" s="39"/>
      <c r="X157" s="39">
        <f t="shared" si="76"/>
        <v>366.29166666666663</v>
      </c>
      <c r="Y157" s="39"/>
      <c r="Z157" s="39">
        <f t="shared" si="77"/>
        <v>14900</v>
      </c>
      <c r="AA157" s="39"/>
      <c r="AB157" s="39">
        <f>0</f>
        <v>0</v>
      </c>
      <c r="AC157" s="39"/>
      <c r="AE157" s="45">
        <v>13</v>
      </c>
      <c r="AF157" s="45"/>
      <c r="AG157" s="47">
        <f t="shared" si="86"/>
        <v>15953.049021733312</v>
      </c>
      <c r="AH157" s="47"/>
      <c r="AI157" s="47">
        <f t="shared" si="78"/>
        <v>-51.653535460993794</v>
      </c>
      <c r="AJ157" s="47"/>
      <c r="AK157" s="47">
        <f t="shared" si="87"/>
        <v>392.17912178427724</v>
      </c>
      <c r="AL157" s="47"/>
      <c r="AM157" s="47">
        <f t="shared" si="79"/>
        <v>340.52558632328345</v>
      </c>
      <c r="AN157" s="47"/>
      <c r="AO157" s="47">
        <f t="shared" si="80"/>
        <v>16004.702557194305</v>
      </c>
      <c r="AP157" s="47"/>
      <c r="AQ157" s="47">
        <f>0</f>
        <v>0</v>
      </c>
      <c r="AR157" s="47"/>
      <c r="AT157" s="54">
        <v>13</v>
      </c>
      <c r="AU157" s="54"/>
      <c r="AV157" s="56">
        <f t="shared" si="88"/>
        <v>13369.433257834604</v>
      </c>
      <c r="AW157" s="56"/>
      <c r="AX157" s="56">
        <f t="shared" si="81"/>
        <v>148.83437259006337</v>
      </c>
      <c r="AY157" s="56"/>
      <c r="AZ157" s="56">
        <f t="shared" si="89"/>
        <v>328.66523425510064</v>
      </c>
      <c r="BA157" s="56"/>
      <c r="BB157" s="56">
        <f t="shared" si="82"/>
        <v>477.49960684516401</v>
      </c>
      <c r="BC157" s="56"/>
      <c r="BD157" s="56">
        <f t="shared" si="83"/>
        <v>13220.598885244541</v>
      </c>
      <c r="BE157" s="56"/>
      <c r="BF157" s="56">
        <f>0</f>
        <v>0</v>
      </c>
      <c r="BG157" s="56"/>
    </row>
    <row r="158" spans="1:59" x14ac:dyDescent="0.25">
      <c r="A158" s="28">
        <v>14</v>
      </c>
      <c r="B158" s="28"/>
      <c r="C158" s="32">
        <f t="shared" si="73"/>
        <v>11671.666666666659</v>
      </c>
      <c r="D158" s="32"/>
      <c r="E158" s="32">
        <f t="shared" si="74"/>
        <v>248.33333333333334</v>
      </c>
      <c r="F158" s="32"/>
      <c r="G158" s="32">
        <f t="shared" si="75"/>
        <v>286.92847222222201</v>
      </c>
      <c r="H158" s="32"/>
      <c r="I158" s="32">
        <f t="shared" si="71"/>
        <v>535.26180555555538</v>
      </c>
      <c r="J158" s="32"/>
      <c r="K158" s="32">
        <f t="shared" si="72"/>
        <v>11423.333333333325</v>
      </c>
      <c r="L158" s="32"/>
      <c r="M158" s="32">
        <f>0</f>
        <v>0</v>
      </c>
      <c r="N158" s="32"/>
      <c r="P158" s="38">
        <v>14</v>
      </c>
      <c r="Q158" s="38"/>
      <c r="R158" s="40">
        <f t="shared" si="84"/>
        <v>14900</v>
      </c>
      <c r="S158" s="40"/>
      <c r="T158" s="40">
        <f>0</f>
        <v>0</v>
      </c>
      <c r="U158" s="40"/>
      <c r="V158" s="40">
        <f t="shared" si="85"/>
        <v>366.29166666666663</v>
      </c>
      <c r="W158" s="40"/>
      <c r="X158" s="40">
        <f t="shared" si="76"/>
        <v>366.29166666666663</v>
      </c>
      <c r="Y158" s="40"/>
      <c r="Z158" s="40">
        <f t="shared" si="77"/>
        <v>14900</v>
      </c>
      <c r="AA158" s="40"/>
      <c r="AB158" s="40">
        <f>0</f>
        <v>0</v>
      </c>
      <c r="AC158" s="40"/>
      <c r="AE158" s="46">
        <v>14</v>
      </c>
      <c r="AF158" s="46"/>
      <c r="AG158" s="48">
        <f t="shared" si="86"/>
        <v>16004.702557194305</v>
      </c>
      <c r="AH158" s="48"/>
      <c r="AI158" s="48">
        <f t="shared" si="78"/>
        <v>-44.552097543962418</v>
      </c>
      <c r="AJ158" s="48"/>
      <c r="AK158" s="48">
        <f t="shared" si="87"/>
        <v>393.44893786436</v>
      </c>
      <c r="AL158" s="48"/>
      <c r="AM158" s="48">
        <f t="shared" si="79"/>
        <v>348.89684032039759</v>
      </c>
      <c r="AN158" s="48"/>
      <c r="AO158" s="48">
        <f t="shared" si="80"/>
        <v>16049.254654738268</v>
      </c>
      <c r="AP158" s="48"/>
      <c r="AQ158" s="48">
        <f>0</f>
        <v>0</v>
      </c>
      <c r="AR158" s="48"/>
      <c r="AT158" s="55">
        <v>14</v>
      </c>
      <c r="AU158" s="55"/>
      <c r="AV158" s="57">
        <f t="shared" si="88"/>
        <v>13220.598885244541</v>
      </c>
      <c r="AW158" s="57"/>
      <c r="AX158" s="57">
        <f t="shared" si="81"/>
        <v>152.49321758290239</v>
      </c>
      <c r="AY158" s="57"/>
      <c r="AZ158" s="57">
        <f t="shared" si="89"/>
        <v>325.00638926226162</v>
      </c>
      <c r="BA158" s="57"/>
      <c r="BB158" s="57">
        <f t="shared" si="82"/>
        <v>477.49960684516401</v>
      </c>
      <c r="BC158" s="57"/>
      <c r="BD158" s="57">
        <f t="shared" si="83"/>
        <v>13068.105667661639</v>
      </c>
      <c r="BE158" s="57"/>
      <c r="BF158" s="57">
        <f>0</f>
        <v>0</v>
      </c>
      <c r="BG158" s="57"/>
    </row>
    <row r="159" spans="1:59" x14ac:dyDescent="0.25">
      <c r="A159" s="27">
        <v>15</v>
      </c>
      <c r="B159" s="27"/>
      <c r="C159" s="31">
        <f t="shared" si="73"/>
        <v>11423.333333333325</v>
      </c>
      <c r="D159" s="31"/>
      <c r="E159" s="31">
        <f t="shared" si="74"/>
        <v>248.33333333333334</v>
      </c>
      <c r="F159" s="31"/>
      <c r="G159" s="31">
        <f t="shared" si="75"/>
        <v>280.82361111111089</v>
      </c>
      <c r="H159" s="31"/>
      <c r="I159" s="31">
        <f t="shared" si="71"/>
        <v>529.15694444444421</v>
      </c>
      <c r="J159" s="31"/>
      <c r="K159" s="31">
        <f t="shared" si="72"/>
        <v>11174.999999999991</v>
      </c>
      <c r="L159" s="31"/>
      <c r="M159" s="31">
        <f>0</f>
        <v>0</v>
      </c>
      <c r="N159" s="31"/>
      <c r="P159" s="37">
        <v>15</v>
      </c>
      <c r="Q159" s="37"/>
      <c r="R159" s="39">
        <f t="shared" si="84"/>
        <v>14900</v>
      </c>
      <c r="S159" s="39"/>
      <c r="T159" s="39">
        <f>0</f>
        <v>0</v>
      </c>
      <c r="U159" s="39"/>
      <c r="V159" s="39">
        <f t="shared" si="85"/>
        <v>366.29166666666663</v>
      </c>
      <c r="W159" s="39"/>
      <c r="X159" s="39">
        <f t="shared" si="76"/>
        <v>366.29166666666663</v>
      </c>
      <c r="Y159" s="39"/>
      <c r="Z159" s="39">
        <f t="shared" si="77"/>
        <v>14900</v>
      </c>
      <c r="AA159" s="39"/>
      <c r="AB159" s="39">
        <f>0</f>
        <v>0</v>
      </c>
      <c r="AC159" s="39"/>
      <c r="AE159" s="45">
        <v>15</v>
      </c>
      <c r="AF159" s="45"/>
      <c r="AG159" s="47">
        <f t="shared" si="86"/>
        <v>16049.254654738268</v>
      </c>
      <c r="AH159" s="47"/>
      <c r="AI159" s="47">
        <f t="shared" si="78"/>
        <v>-37.070289284041678</v>
      </c>
      <c r="AJ159" s="47"/>
      <c r="AK159" s="47">
        <f t="shared" si="87"/>
        <v>394.54417692898238</v>
      </c>
      <c r="AL159" s="47"/>
      <c r="AM159" s="47">
        <f t="shared" si="79"/>
        <v>357.4738876449407</v>
      </c>
      <c r="AN159" s="47"/>
      <c r="AO159" s="47">
        <f t="shared" si="80"/>
        <v>16086.32494402231</v>
      </c>
      <c r="AP159" s="47"/>
      <c r="AQ159" s="47">
        <f>0</f>
        <v>0</v>
      </c>
      <c r="AR159" s="47"/>
      <c r="AT159" s="54">
        <v>15</v>
      </c>
      <c r="AU159" s="54"/>
      <c r="AV159" s="56">
        <f t="shared" si="88"/>
        <v>13068.105667661639</v>
      </c>
      <c r="AW159" s="56"/>
      <c r="AX159" s="56">
        <f t="shared" si="81"/>
        <v>156.24200918181538</v>
      </c>
      <c r="AY159" s="56"/>
      <c r="AZ159" s="56">
        <f t="shared" si="89"/>
        <v>321.25759766334863</v>
      </c>
      <c r="BA159" s="56"/>
      <c r="BB159" s="56">
        <f t="shared" si="82"/>
        <v>477.49960684516401</v>
      </c>
      <c r="BC159" s="56"/>
      <c r="BD159" s="56">
        <f t="shared" si="83"/>
        <v>12911.863658479824</v>
      </c>
      <c r="BE159" s="56"/>
      <c r="BF159" s="56">
        <f>0</f>
        <v>0</v>
      </c>
      <c r="BG159" s="56"/>
    </row>
    <row r="160" spans="1:59" x14ac:dyDescent="0.25">
      <c r="A160" s="28">
        <v>16</v>
      </c>
      <c r="B160" s="28"/>
      <c r="C160" s="32">
        <f t="shared" si="73"/>
        <v>11174.999999999991</v>
      </c>
      <c r="D160" s="32"/>
      <c r="E160" s="32">
        <f t="shared" si="74"/>
        <v>248.33333333333334</v>
      </c>
      <c r="F160" s="32"/>
      <c r="G160" s="32">
        <f t="shared" si="75"/>
        <v>274.71874999999977</v>
      </c>
      <c r="H160" s="32"/>
      <c r="I160" s="32">
        <f t="shared" si="71"/>
        <v>523.05208333333314</v>
      </c>
      <c r="J160" s="32"/>
      <c r="K160" s="32">
        <f t="shared" si="72"/>
        <v>10926.666666666657</v>
      </c>
      <c r="L160" s="32"/>
      <c r="M160" s="32">
        <f>0</f>
        <v>0</v>
      </c>
      <c r="N160" s="32"/>
      <c r="P160" s="38">
        <v>16</v>
      </c>
      <c r="Q160" s="38"/>
      <c r="R160" s="40">
        <f t="shared" si="84"/>
        <v>14900</v>
      </c>
      <c r="S160" s="40"/>
      <c r="T160" s="40">
        <f>0</f>
        <v>0</v>
      </c>
      <c r="U160" s="40"/>
      <c r="V160" s="40">
        <f t="shared" si="85"/>
        <v>366.29166666666663</v>
      </c>
      <c r="W160" s="40"/>
      <c r="X160" s="40">
        <f t="shared" si="76"/>
        <v>366.29166666666663</v>
      </c>
      <c r="Y160" s="40"/>
      <c r="Z160" s="40">
        <f t="shared" si="77"/>
        <v>14900</v>
      </c>
      <c r="AA160" s="40"/>
      <c r="AB160" s="40">
        <f>0</f>
        <v>0</v>
      </c>
      <c r="AC160" s="40"/>
      <c r="AE160" s="46">
        <v>16</v>
      </c>
      <c r="AF160" s="46"/>
      <c r="AG160" s="48">
        <f t="shared" si="86"/>
        <v>16086.32494402231</v>
      </c>
      <c r="AH160" s="48"/>
      <c r="AI160" s="48">
        <f t="shared" si="78"/>
        <v>-29.193700824336247</v>
      </c>
      <c r="AJ160" s="48"/>
      <c r="AK160" s="48">
        <f t="shared" si="87"/>
        <v>395.45548820721507</v>
      </c>
      <c r="AL160" s="48"/>
      <c r="AM160" s="48">
        <f t="shared" si="79"/>
        <v>366.26178738287882</v>
      </c>
      <c r="AN160" s="48"/>
      <c r="AO160" s="48">
        <f t="shared" si="80"/>
        <v>16115.518644846647</v>
      </c>
      <c r="AP160" s="48"/>
      <c r="AQ160" s="48">
        <f>0</f>
        <v>0</v>
      </c>
      <c r="AR160" s="48"/>
      <c r="AT160" s="55">
        <v>16</v>
      </c>
      <c r="AU160" s="55"/>
      <c r="AV160" s="57">
        <f t="shared" si="88"/>
        <v>12911.863658479824</v>
      </c>
      <c r="AW160" s="57"/>
      <c r="AX160" s="57">
        <f t="shared" si="81"/>
        <v>160.08295857420165</v>
      </c>
      <c r="AY160" s="57"/>
      <c r="AZ160" s="57">
        <f t="shared" si="89"/>
        <v>317.41664827096236</v>
      </c>
      <c r="BA160" s="57"/>
      <c r="BB160" s="57">
        <f t="shared" si="82"/>
        <v>477.49960684516401</v>
      </c>
      <c r="BC160" s="57"/>
      <c r="BD160" s="57">
        <f t="shared" si="83"/>
        <v>12751.780699905623</v>
      </c>
      <c r="BE160" s="57"/>
      <c r="BF160" s="57">
        <f>0</f>
        <v>0</v>
      </c>
      <c r="BG160" s="57"/>
    </row>
    <row r="161" spans="1:59" x14ac:dyDescent="0.25">
      <c r="A161" s="27">
        <v>17</v>
      </c>
      <c r="B161" s="27"/>
      <c r="C161" s="31">
        <f t="shared" si="73"/>
        <v>10926.666666666657</v>
      </c>
      <c r="D161" s="31"/>
      <c r="E161" s="31">
        <f t="shared" si="74"/>
        <v>248.33333333333334</v>
      </c>
      <c r="F161" s="31"/>
      <c r="G161" s="31">
        <f t="shared" si="75"/>
        <v>268.61388888888865</v>
      </c>
      <c r="H161" s="31"/>
      <c r="I161" s="31">
        <f t="shared" si="71"/>
        <v>516.94722222222197</v>
      </c>
      <c r="J161" s="31"/>
      <c r="K161" s="31">
        <f t="shared" si="72"/>
        <v>10678.333333333323</v>
      </c>
      <c r="L161" s="31"/>
      <c r="M161" s="31">
        <f>0</f>
        <v>0</v>
      </c>
      <c r="N161" s="31"/>
      <c r="P161" s="37">
        <v>17</v>
      </c>
      <c r="Q161" s="37"/>
      <c r="R161" s="39">
        <f t="shared" si="84"/>
        <v>14900</v>
      </c>
      <c r="S161" s="39"/>
      <c r="T161" s="39">
        <f>0</f>
        <v>0</v>
      </c>
      <c r="U161" s="39"/>
      <c r="V161" s="39">
        <f t="shared" si="85"/>
        <v>366.29166666666663</v>
      </c>
      <c r="W161" s="39"/>
      <c r="X161" s="39">
        <f t="shared" si="76"/>
        <v>366.29166666666663</v>
      </c>
      <c r="Y161" s="39"/>
      <c r="Z161" s="39">
        <f t="shared" si="77"/>
        <v>14900</v>
      </c>
      <c r="AA161" s="39"/>
      <c r="AB161" s="39">
        <f>0</f>
        <v>0</v>
      </c>
      <c r="AC161" s="39"/>
      <c r="AE161" s="45">
        <v>17</v>
      </c>
      <c r="AF161" s="45"/>
      <c r="AG161" s="47">
        <f t="shared" si="86"/>
        <v>16115.518644846647</v>
      </c>
      <c r="AH161" s="47"/>
      <c r="AI161" s="47">
        <f t="shared" si="78"/>
        <v>-20.907443696438747</v>
      </c>
      <c r="AJ161" s="47"/>
      <c r="AK161" s="47">
        <f t="shared" si="87"/>
        <v>396.17316668581338</v>
      </c>
      <c r="AL161" s="47"/>
      <c r="AM161" s="47">
        <f t="shared" si="79"/>
        <v>375.26572298937464</v>
      </c>
      <c r="AN161" s="47"/>
      <c r="AO161" s="47">
        <f t="shared" si="80"/>
        <v>16136.426088543085</v>
      </c>
      <c r="AP161" s="47"/>
      <c r="AQ161" s="47">
        <f>0</f>
        <v>0</v>
      </c>
      <c r="AR161" s="47"/>
      <c r="AT161" s="54">
        <v>17</v>
      </c>
      <c r="AU161" s="54"/>
      <c r="AV161" s="56">
        <f t="shared" si="88"/>
        <v>12751.780699905623</v>
      </c>
      <c r="AW161" s="56"/>
      <c r="AX161" s="56">
        <f t="shared" si="81"/>
        <v>164.01833130581747</v>
      </c>
      <c r="AY161" s="56"/>
      <c r="AZ161" s="56">
        <f t="shared" si="89"/>
        <v>313.48127553934654</v>
      </c>
      <c r="BA161" s="56"/>
      <c r="BB161" s="56">
        <f t="shared" si="82"/>
        <v>477.49960684516401</v>
      </c>
      <c r="BC161" s="56"/>
      <c r="BD161" s="56">
        <f t="shared" si="83"/>
        <v>12587.762368599806</v>
      </c>
      <c r="BE161" s="56"/>
      <c r="BF161" s="56">
        <f>0</f>
        <v>0</v>
      </c>
      <c r="BG161" s="56"/>
    </row>
    <row r="162" spans="1:59" x14ac:dyDescent="0.25">
      <c r="A162" s="28">
        <v>18</v>
      </c>
      <c r="B162" s="28"/>
      <c r="C162" s="32">
        <f t="shared" si="73"/>
        <v>10678.333333333323</v>
      </c>
      <c r="D162" s="32"/>
      <c r="E162" s="32">
        <f t="shared" si="74"/>
        <v>248.33333333333334</v>
      </c>
      <c r="F162" s="32"/>
      <c r="G162" s="32">
        <f t="shared" si="75"/>
        <v>262.50902777777753</v>
      </c>
      <c r="H162" s="32"/>
      <c r="I162" s="32">
        <f t="shared" si="71"/>
        <v>510.8423611111109</v>
      </c>
      <c r="J162" s="32"/>
      <c r="K162" s="32">
        <f t="shared" si="72"/>
        <v>10429.999999999989</v>
      </c>
      <c r="L162" s="32"/>
      <c r="M162" s="32">
        <f>0</f>
        <v>0</v>
      </c>
      <c r="N162" s="32"/>
      <c r="P162" s="38">
        <v>18</v>
      </c>
      <c r="Q162" s="38"/>
      <c r="R162" s="40">
        <f t="shared" si="84"/>
        <v>14900</v>
      </c>
      <c r="S162" s="40"/>
      <c r="T162" s="40">
        <f>0</f>
        <v>0</v>
      </c>
      <c r="U162" s="40"/>
      <c r="V162" s="40">
        <f t="shared" si="85"/>
        <v>366.29166666666663</v>
      </c>
      <c r="W162" s="40"/>
      <c r="X162" s="40">
        <f t="shared" si="76"/>
        <v>366.29166666666663</v>
      </c>
      <c r="Y162" s="40"/>
      <c r="Z162" s="40">
        <f t="shared" si="77"/>
        <v>14900</v>
      </c>
      <c r="AA162" s="40"/>
      <c r="AB162" s="40">
        <f>0</f>
        <v>0</v>
      </c>
      <c r="AC162" s="40"/>
      <c r="AE162" s="46">
        <v>18</v>
      </c>
      <c r="AF162" s="46"/>
      <c r="AG162" s="48">
        <f t="shared" si="86"/>
        <v>16136.426088543085</v>
      </c>
      <c r="AH162" s="48"/>
      <c r="AI162" s="48">
        <f t="shared" si="78"/>
        <v>-12.196135997153988</v>
      </c>
      <c r="AJ162" s="48"/>
      <c r="AK162" s="48">
        <f t="shared" si="87"/>
        <v>396.68714134335079</v>
      </c>
      <c r="AL162" s="48"/>
      <c r="AM162" s="48">
        <f t="shared" si="79"/>
        <v>384.4910053461968</v>
      </c>
      <c r="AN162" s="48"/>
      <c r="AO162" s="48">
        <f t="shared" si="80"/>
        <v>16148.622224540239</v>
      </c>
      <c r="AP162" s="48"/>
      <c r="AQ162" s="48">
        <f>0</f>
        <v>0</v>
      </c>
      <c r="AR162" s="48"/>
      <c r="AT162" s="55">
        <v>18</v>
      </c>
      <c r="AU162" s="55"/>
      <c r="AV162" s="57">
        <f t="shared" si="88"/>
        <v>12587.762368599806</v>
      </c>
      <c r="AW162" s="57"/>
      <c r="AX162" s="57">
        <f t="shared" si="81"/>
        <v>168.05044861708546</v>
      </c>
      <c r="AY162" s="57"/>
      <c r="AZ162" s="57">
        <f t="shared" si="89"/>
        <v>309.44915822807855</v>
      </c>
      <c r="BA162" s="57"/>
      <c r="BB162" s="57">
        <f t="shared" si="82"/>
        <v>477.49960684516401</v>
      </c>
      <c r="BC162" s="57"/>
      <c r="BD162" s="57">
        <f t="shared" si="83"/>
        <v>12419.711919982721</v>
      </c>
      <c r="BE162" s="57"/>
      <c r="BF162" s="57">
        <f>0</f>
        <v>0</v>
      </c>
      <c r="BG162" s="57"/>
    </row>
    <row r="163" spans="1:59" x14ac:dyDescent="0.25">
      <c r="A163" s="27">
        <v>19</v>
      </c>
      <c r="B163" s="27"/>
      <c r="C163" s="31">
        <f t="shared" si="73"/>
        <v>10429.999999999989</v>
      </c>
      <c r="D163" s="31"/>
      <c r="E163" s="31">
        <f t="shared" si="74"/>
        <v>248.33333333333334</v>
      </c>
      <c r="F163" s="31"/>
      <c r="G163" s="31">
        <f t="shared" si="75"/>
        <v>256.40416666666641</v>
      </c>
      <c r="H163" s="31"/>
      <c r="I163" s="31">
        <f t="shared" si="71"/>
        <v>504.73749999999973</v>
      </c>
      <c r="J163" s="31"/>
      <c r="K163" s="31">
        <f t="shared" si="72"/>
        <v>10181.666666666655</v>
      </c>
      <c r="L163" s="31"/>
      <c r="M163" s="31">
        <f>0</f>
        <v>0</v>
      </c>
      <c r="N163" s="31"/>
      <c r="P163" s="37">
        <v>19</v>
      </c>
      <c r="Q163" s="37"/>
      <c r="R163" s="39">
        <f t="shared" si="84"/>
        <v>14900</v>
      </c>
      <c r="S163" s="39"/>
      <c r="T163" s="39">
        <f>0</f>
        <v>0</v>
      </c>
      <c r="U163" s="39"/>
      <c r="V163" s="39">
        <f t="shared" si="85"/>
        <v>366.29166666666663</v>
      </c>
      <c r="W163" s="39"/>
      <c r="X163" s="39">
        <f t="shared" si="76"/>
        <v>366.29166666666663</v>
      </c>
      <c r="Y163" s="39"/>
      <c r="Z163" s="39">
        <f t="shared" si="77"/>
        <v>14900</v>
      </c>
      <c r="AA163" s="39"/>
      <c r="AB163" s="39">
        <f>0</f>
        <v>0</v>
      </c>
      <c r="AC163" s="39"/>
      <c r="AE163" s="45">
        <v>19</v>
      </c>
      <c r="AF163" s="45"/>
      <c r="AG163" s="47">
        <f t="shared" si="86"/>
        <v>16148.622224540239</v>
      </c>
      <c r="AH163" s="47"/>
      <c r="AI163" s="47">
        <f t="shared" si="78"/>
        <v>-3.0438871256566244</v>
      </c>
      <c r="AJ163" s="47"/>
      <c r="AK163" s="47">
        <f t="shared" si="87"/>
        <v>396.9869630199475</v>
      </c>
      <c r="AL163" s="47"/>
      <c r="AM163" s="47">
        <f t="shared" si="79"/>
        <v>393.94307589429087</v>
      </c>
      <c r="AN163" s="47"/>
      <c r="AO163" s="47">
        <f t="shared" si="80"/>
        <v>16151.666111665896</v>
      </c>
      <c r="AP163" s="47"/>
      <c r="AQ163" s="47">
        <f>0</f>
        <v>0</v>
      </c>
      <c r="AR163" s="47"/>
      <c r="AT163" s="54">
        <v>19</v>
      </c>
      <c r="AU163" s="54"/>
      <c r="AV163" s="56">
        <f t="shared" si="88"/>
        <v>12419.711919982721</v>
      </c>
      <c r="AW163" s="56"/>
      <c r="AX163" s="56">
        <f t="shared" si="81"/>
        <v>172.18168881225546</v>
      </c>
      <c r="AY163" s="56"/>
      <c r="AZ163" s="56">
        <f t="shared" si="89"/>
        <v>305.31791803290855</v>
      </c>
      <c r="BA163" s="56"/>
      <c r="BB163" s="56">
        <f t="shared" si="82"/>
        <v>477.49960684516401</v>
      </c>
      <c r="BC163" s="56"/>
      <c r="BD163" s="56">
        <f t="shared" si="83"/>
        <v>12247.530231170465</v>
      </c>
      <c r="BE163" s="56"/>
      <c r="BF163" s="56">
        <f>0</f>
        <v>0</v>
      </c>
      <c r="BG163" s="56"/>
    </row>
    <row r="164" spans="1:59" x14ac:dyDescent="0.25">
      <c r="A164" s="28">
        <v>20</v>
      </c>
      <c r="B164" s="28"/>
      <c r="C164" s="32">
        <f t="shared" si="73"/>
        <v>10181.666666666655</v>
      </c>
      <c r="D164" s="32"/>
      <c r="E164" s="32">
        <f t="shared" si="74"/>
        <v>248.33333333333334</v>
      </c>
      <c r="F164" s="32"/>
      <c r="G164" s="32">
        <f t="shared" si="75"/>
        <v>250.29930555555526</v>
      </c>
      <c r="H164" s="32"/>
      <c r="I164" s="32">
        <f t="shared" si="71"/>
        <v>498.63263888888861</v>
      </c>
      <c r="J164" s="32"/>
      <c r="K164" s="32">
        <f t="shared" si="72"/>
        <v>9933.3333333333212</v>
      </c>
      <c r="L164" s="32"/>
      <c r="M164" s="32">
        <f>0</f>
        <v>0</v>
      </c>
      <c r="N164" s="32"/>
      <c r="P164" s="38">
        <v>20</v>
      </c>
      <c r="Q164" s="38"/>
      <c r="R164" s="40">
        <f t="shared" si="84"/>
        <v>14900</v>
      </c>
      <c r="S164" s="40"/>
      <c r="T164" s="40">
        <f>0</f>
        <v>0</v>
      </c>
      <c r="U164" s="40"/>
      <c r="V164" s="40">
        <f t="shared" si="85"/>
        <v>366.29166666666663</v>
      </c>
      <c r="W164" s="40"/>
      <c r="X164" s="40">
        <f t="shared" si="76"/>
        <v>366.29166666666663</v>
      </c>
      <c r="Y164" s="40"/>
      <c r="Z164" s="40">
        <f t="shared" si="77"/>
        <v>14900</v>
      </c>
      <c r="AA164" s="40"/>
      <c r="AB164" s="40">
        <f>0</f>
        <v>0</v>
      </c>
      <c r="AC164" s="40"/>
      <c r="AE164" s="46">
        <v>20</v>
      </c>
      <c r="AF164" s="46"/>
      <c r="AG164" s="48">
        <f t="shared" si="86"/>
        <v>16151.666111665896</v>
      </c>
      <c r="AH164" s="48"/>
      <c r="AI164" s="48">
        <f t="shared" si="78"/>
        <v>6.5657179315722942</v>
      </c>
      <c r="AJ164" s="48"/>
      <c r="AK164" s="48">
        <f t="shared" si="87"/>
        <v>397.0617919117866</v>
      </c>
      <c r="AL164" s="48"/>
      <c r="AM164" s="48">
        <f t="shared" si="79"/>
        <v>403.62750984335889</v>
      </c>
      <c r="AN164" s="48"/>
      <c r="AO164" s="48">
        <f t="shared" si="80"/>
        <v>16145.100393734323</v>
      </c>
      <c r="AP164" s="48"/>
      <c r="AQ164" s="48">
        <f>0</f>
        <v>0</v>
      </c>
      <c r="AR164" s="48"/>
      <c r="AT164" s="55">
        <v>20</v>
      </c>
      <c r="AU164" s="55"/>
      <c r="AV164" s="57">
        <f t="shared" si="88"/>
        <v>12247.530231170465</v>
      </c>
      <c r="AW164" s="57"/>
      <c r="AX164" s="57">
        <f t="shared" si="81"/>
        <v>176.41448866222339</v>
      </c>
      <c r="AY164" s="57"/>
      <c r="AZ164" s="57">
        <f t="shared" si="89"/>
        <v>301.08511818294062</v>
      </c>
      <c r="BA164" s="57"/>
      <c r="BB164" s="57">
        <f t="shared" si="82"/>
        <v>477.49960684516401</v>
      </c>
      <c r="BC164" s="57"/>
      <c r="BD164" s="57">
        <f t="shared" si="83"/>
        <v>12071.115742508242</v>
      </c>
      <c r="BE164" s="57"/>
      <c r="BF164" s="57">
        <f>0</f>
        <v>0</v>
      </c>
      <c r="BG164" s="57"/>
    </row>
    <row r="165" spans="1:59" x14ac:dyDescent="0.25">
      <c r="A165" s="27">
        <v>21</v>
      </c>
      <c r="B165" s="27"/>
      <c r="C165" s="31">
        <f t="shared" si="73"/>
        <v>9933.3333333333212</v>
      </c>
      <c r="D165" s="31"/>
      <c r="E165" s="31">
        <f t="shared" si="74"/>
        <v>248.33333333333334</v>
      </c>
      <c r="F165" s="31"/>
      <c r="G165" s="31">
        <f t="shared" si="75"/>
        <v>244.19444444444414</v>
      </c>
      <c r="H165" s="31"/>
      <c r="I165" s="31">
        <f t="shared" si="71"/>
        <v>492.52777777777749</v>
      </c>
      <c r="J165" s="31"/>
      <c r="K165" s="31">
        <f t="shared" si="72"/>
        <v>9684.9999999999873</v>
      </c>
      <c r="L165" s="31"/>
      <c r="M165" s="31">
        <f>0</f>
        <v>0</v>
      </c>
      <c r="N165" s="31"/>
      <c r="P165" s="37">
        <v>21</v>
      </c>
      <c r="Q165" s="37"/>
      <c r="R165" s="39">
        <f t="shared" si="84"/>
        <v>14900</v>
      </c>
      <c r="S165" s="39"/>
      <c r="T165" s="39">
        <f>0</f>
        <v>0</v>
      </c>
      <c r="U165" s="39"/>
      <c r="V165" s="39">
        <f t="shared" si="85"/>
        <v>366.29166666666663</v>
      </c>
      <c r="W165" s="39"/>
      <c r="X165" s="39">
        <f t="shared" si="76"/>
        <v>366.29166666666663</v>
      </c>
      <c r="Y165" s="39"/>
      <c r="Z165" s="39">
        <f t="shared" si="77"/>
        <v>14900</v>
      </c>
      <c r="AA165" s="39"/>
      <c r="AB165" s="39">
        <f>0</f>
        <v>0</v>
      </c>
      <c r="AC165" s="39"/>
      <c r="AE165" s="45">
        <v>21</v>
      </c>
      <c r="AF165" s="45"/>
      <c r="AG165" s="47">
        <f t="shared" si="86"/>
        <v>16145.100393734323</v>
      </c>
      <c r="AH165" s="47"/>
      <c r="AI165" s="47">
        <f t="shared" si="78"/>
        <v>16.649634781039367</v>
      </c>
      <c r="AJ165" s="47"/>
      <c r="AK165" s="47">
        <f t="shared" si="87"/>
        <v>396.90038467930208</v>
      </c>
      <c r="AL165" s="47"/>
      <c r="AM165" s="47">
        <f t="shared" si="79"/>
        <v>413.55001946034145</v>
      </c>
      <c r="AN165" s="47"/>
      <c r="AO165" s="47">
        <f t="shared" si="80"/>
        <v>16128.450758953284</v>
      </c>
      <c r="AP165" s="47"/>
      <c r="AQ165" s="47">
        <f>0</f>
        <v>0</v>
      </c>
      <c r="AR165" s="47"/>
      <c r="AT165" s="54">
        <v>21</v>
      </c>
      <c r="AU165" s="54"/>
      <c r="AV165" s="56">
        <f t="shared" si="88"/>
        <v>12071.115742508242</v>
      </c>
      <c r="AW165" s="56"/>
      <c r="AX165" s="56">
        <f t="shared" si="81"/>
        <v>180.75134484183639</v>
      </c>
      <c r="AY165" s="56"/>
      <c r="AZ165" s="56">
        <f t="shared" si="89"/>
        <v>296.74826200332762</v>
      </c>
      <c r="BA165" s="56"/>
      <c r="BB165" s="56">
        <f t="shared" si="82"/>
        <v>477.49960684516401</v>
      </c>
      <c r="BC165" s="56"/>
      <c r="BD165" s="56">
        <f t="shared" si="83"/>
        <v>11890.364397666406</v>
      </c>
      <c r="BE165" s="56"/>
      <c r="BF165" s="56">
        <f>0</f>
        <v>0</v>
      </c>
      <c r="BG165" s="56"/>
    </row>
    <row r="166" spans="1:59" x14ac:dyDescent="0.25">
      <c r="A166" s="28">
        <v>22</v>
      </c>
      <c r="B166" s="28"/>
      <c r="C166" s="32">
        <f t="shared" si="73"/>
        <v>9684.9999999999873</v>
      </c>
      <c r="D166" s="32"/>
      <c r="E166" s="32">
        <f t="shared" si="74"/>
        <v>248.33333333333334</v>
      </c>
      <c r="F166" s="32"/>
      <c r="G166" s="32">
        <f t="shared" si="75"/>
        <v>238.089583333333</v>
      </c>
      <c r="H166" s="32"/>
      <c r="I166" s="32">
        <f t="shared" si="71"/>
        <v>486.42291666666631</v>
      </c>
      <c r="J166" s="32"/>
      <c r="K166" s="32">
        <f t="shared" si="72"/>
        <v>9436.6666666666533</v>
      </c>
      <c r="L166" s="32"/>
      <c r="M166" s="32">
        <f>0</f>
        <v>0</v>
      </c>
      <c r="N166" s="32"/>
      <c r="P166" s="38">
        <v>22</v>
      </c>
      <c r="Q166" s="38"/>
      <c r="R166" s="40">
        <f t="shared" si="84"/>
        <v>14900</v>
      </c>
      <c r="S166" s="40"/>
      <c r="T166" s="40">
        <f>0</f>
        <v>0</v>
      </c>
      <c r="U166" s="40"/>
      <c r="V166" s="40">
        <f t="shared" si="85"/>
        <v>366.29166666666663</v>
      </c>
      <c r="W166" s="40"/>
      <c r="X166" s="40">
        <f t="shared" si="76"/>
        <v>366.29166666666663</v>
      </c>
      <c r="Y166" s="40"/>
      <c r="Z166" s="40">
        <f t="shared" si="77"/>
        <v>14900</v>
      </c>
      <c r="AA166" s="40"/>
      <c r="AB166" s="40">
        <f>0</f>
        <v>0</v>
      </c>
      <c r="AC166" s="40"/>
      <c r="AE166" s="46">
        <v>22</v>
      </c>
      <c r="AF166" s="46"/>
      <c r="AG166" s="48">
        <f t="shared" si="86"/>
        <v>16128.450758953284</v>
      </c>
      <c r="AH166" s="48"/>
      <c r="AI166" s="48">
        <f t="shared" si="78"/>
        <v>27.225376281140029</v>
      </c>
      <c r="AJ166" s="48"/>
      <c r="AK166" s="48">
        <f t="shared" si="87"/>
        <v>396.49108115760157</v>
      </c>
      <c r="AL166" s="48"/>
      <c r="AM166" s="48">
        <f t="shared" si="79"/>
        <v>423.7164574387416</v>
      </c>
      <c r="AN166" s="48"/>
      <c r="AO166" s="48">
        <f t="shared" si="80"/>
        <v>16101.225382672144</v>
      </c>
      <c r="AP166" s="48"/>
      <c r="AQ166" s="48">
        <f>0</f>
        <v>0</v>
      </c>
      <c r="AR166" s="48"/>
      <c r="AT166" s="55">
        <v>22</v>
      </c>
      <c r="AU166" s="55"/>
      <c r="AV166" s="57">
        <f t="shared" si="88"/>
        <v>11890.364397666406</v>
      </c>
      <c r="AW166" s="57"/>
      <c r="AX166" s="57">
        <f t="shared" si="81"/>
        <v>185.19481540253156</v>
      </c>
      <c r="AY166" s="57"/>
      <c r="AZ166" s="57">
        <f t="shared" si="89"/>
        <v>292.30479144263245</v>
      </c>
      <c r="BA166" s="57"/>
      <c r="BB166" s="57">
        <f t="shared" si="82"/>
        <v>477.49960684516401</v>
      </c>
      <c r="BC166" s="57"/>
      <c r="BD166" s="57">
        <f t="shared" si="83"/>
        <v>11705.169582263874</v>
      </c>
      <c r="BE166" s="57"/>
      <c r="BF166" s="57">
        <f>0</f>
        <v>0</v>
      </c>
      <c r="BG166" s="57"/>
    </row>
    <row r="167" spans="1:59" x14ac:dyDescent="0.25">
      <c r="A167" s="27">
        <v>23</v>
      </c>
      <c r="B167" s="27"/>
      <c r="C167" s="31">
        <f t="shared" si="73"/>
        <v>9436.6666666666533</v>
      </c>
      <c r="D167" s="31"/>
      <c r="E167" s="31">
        <f t="shared" si="74"/>
        <v>248.33333333333334</v>
      </c>
      <c r="F167" s="31"/>
      <c r="G167" s="31">
        <f t="shared" si="75"/>
        <v>231.98472222222188</v>
      </c>
      <c r="H167" s="31"/>
      <c r="I167" s="31">
        <f t="shared" si="71"/>
        <v>480.31805555555525</v>
      </c>
      <c r="J167" s="31"/>
      <c r="K167" s="31">
        <f t="shared" si="72"/>
        <v>9188.3333333333194</v>
      </c>
      <c r="L167" s="31"/>
      <c r="M167" s="31">
        <f>0</f>
        <v>0</v>
      </c>
      <c r="N167" s="31"/>
      <c r="P167" s="37">
        <v>23</v>
      </c>
      <c r="Q167" s="37"/>
      <c r="R167" s="39">
        <f t="shared" si="84"/>
        <v>14900</v>
      </c>
      <c r="S167" s="39"/>
      <c r="T167" s="39">
        <f>0</f>
        <v>0</v>
      </c>
      <c r="U167" s="39"/>
      <c r="V167" s="39">
        <f t="shared" si="85"/>
        <v>366.29166666666663</v>
      </c>
      <c r="W167" s="39"/>
      <c r="X167" s="39">
        <f t="shared" si="76"/>
        <v>366.29166666666663</v>
      </c>
      <c r="Y167" s="39"/>
      <c r="Z167" s="39">
        <f t="shared" si="77"/>
        <v>14900</v>
      </c>
      <c r="AA167" s="39"/>
      <c r="AB167" s="39">
        <f>0</f>
        <v>0</v>
      </c>
      <c r="AC167" s="39"/>
      <c r="AE167" s="45">
        <v>23</v>
      </c>
      <c r="AF167" s="45"/>
      <c r="AG167" s="47">
        <f t="shared" si="86"/>
        <v>16101.225382672144</v>
      </c>
      <c r="AH167" s="47"/>
      <c r="AI167" s="47">
        <f t="shared" si="78"/>
        <v>38.311029693420494</v>
      </c>
      <c r="AJ167" s="47"/>
      <c r="AK167" s="47">
        <f t="shared" si="87"/>
        <v>395.82179065735687</v>
      </c>
      <c r="AL167" s="47"/>
      <c r="AM167" s="47">
        <f t="shared" si="79"/>
        <v>434.13282035077737</v>
      </c>
      <c r="AN167" s="47"/>
      <c r="AO167" s="47">
        <f t="shared" si="80"/>
        <v>16062.914352978723</v>
      </c>
      <c r="AP167" s="47"/>
      <c r="AQ167" s="47">
        <f>0</f>
        <v>0</v>
      </c>
      <c r="AR167" s="47"/>
      <c r="AT167" s="54">
        <v>23</v>
      </c>
      <c r="AU167" s="54"/>
      <c r="AV167" s="56">
        <f t="shared" si="88"/>
        <v>11705.169582263874</v>
      </c>
      <c r="AW167" s="56"/>
      <c r="AX167" s="56">
        <f t="shared" si="81"/>
        <v>189.74752128117711</v>
      </c>
      <c r="AY167" s="56"/>
      <c r="AZ167" s="56">
        <f t="shared" si="89"/>
        <v>287.7520855639869</v>
      </c>
      <c r="BA167" s="56"/>
      <c r="BB167" s="56">
        <f t="shared" si="82"/>
        <v>477.49960684516401</v>
      </c>
      <c r="BC167" s="56"/>
      <c r="BD167" s="56">
        <f t="shared" si="83"/>
        <v>11515.422060982697</v>
      </c>
      <c r="BE167" s="56"/>
      <c r="BF167" s="56">
        <f>0</f>
        <v>0</v>
      </c>
      <c r="BG167" s="56"/>
    </row>
    <row r="168" spans="1:59" x14ac:dyDescent="0.25">
      <c r="A168" s="28">
        <v>24</v>
      </c>
      <c r="B168" s="28"/>
      <c r="C168" s="32">
        <f t="shared" si="73"/>
        <v>9188.3333333333194</v>
      </c>
      <c r="D168" s="32"/>
      <c r="E168" s="32">
        <f t="shared" si="74"/>
        <v>248.33333333333334</v>
      </c>
      <c r="F168" s="32"/>
      <c r="G168" s="32">
        <f t="shared" si="75"/>
        <v>225.87986111111076</v>
      </c>
      <c r="H168" s="32"/>
      <c r="I168" s="32">
        <f t="shared" si="71"/>
        <v>474.21319444444407</v>
      </c>
      <c r="J168" s="32"/>
      <c r="K168" s="32">
        <f t="shared" si="72"/>
        <v>8939.9999999999854</v>
      </c>
      <c r="L168" s="32"/>
      <c r="M168" s="32">
        <f>0</f>
        <v>0</v>
      </c>
      <c r="N168" s="32"/>
      <c r="P168" s="38">
        <v>24</v>
      </c>
      <c r="Q168" s="38"/>
      <c r="R168" s="40">
        <f t="shared" si="84"/>
        <v>14900</v>
      </c>
      <c r="S168" s="40"/>
      <c r="T168" s="40">
        <f>0</f>
        <v>0</v>
      </c>
      <c r="U168" s="40"/>
      <c r="V168" s="40">
        <f t="shared" si="85"/>
        <v>366.29166666666663</v>
      </c>
      <c r="W168" s="40"/>
      <c r="X168" s="40">
        <f t="shared" si="76"/>
        <v>366.29166666666663</v>
      </c>
      <c r="Y168" s="40"/>
      <c r="Z168" s="40">
        <f t="shared" si="77"/>
        <v>14900</v>
      </c>
      <c r="AA168" s="40"/>
      <c r="AB168" s="40">
        <f>0</f>
        <v>0</v>
      </c>
      <c r="AC168" s="40"/>
      <c r="AE168" s="46">
        <v>24</v>
      </c>
      <c r="AF168" s="46"/>
      <c r="AG168" s="48">
        <f t="shared" si="86"/>
        <v>16062.914352978723</v>
      </c>
      <c r="AH168" s="48"/>
      <c r="AI168" s="48">
        <f t="shared" si="78"/>
        <v>49.925274340340422</v>
      </c>
      <c r="AJ168" s="48"/>
      <c r="AK168" s="48">
        <f t="shared" si="87"/>
        <v>394.87997784406025</v>
      </c>
      <c r="AL168" s="48"/>
      <c r="AM168" s="48">
        <f t="shared" si="79"/>
        <v>444.80525218440067</v>
      </c>
      <c r="AN168" s="48"/>
      <c r="AO168" s="48">
        <f t="shared" si="80"/>
        <v>16012.989078638382</v>
      </c>
      <c r="AP168" s="48"/>
      <c r="AQ168" s="48">
        <f>0</f>
        <v>0</v>
      </c>
      <c r="AR168" s="48"/>
      <c r="AT168" s="55">
        <v>24</v>
      </c>
      <c r="AU168" s="55"/>
      <c r="AV168" s="57">
        <f t="shared" si="88"/>
        <v>11515.422060982697</v>
      </c>
      <c r="AW168" s="57"/>
      <c r="AX168" s="57">
        <f t="shared" si="81"/>
        <v>194.41214784600606</v>
      </c>
      <c r="AY168" s="57"/>
      <c r="AZ168" s="57">
        <f t="shared" si="89"/>
        <v>283.08745899915795</v>
      </c>
      <c r="BA168" s="57"/>
      <c r="BB168" s="57">
        <f t="shared" si="82"/>
        <v>477.49960684516401</v>
      </c>
      <c r="BC168" s="57"/>
      <c r="BD168" s="57">
        <f t="shared" si="83"/>
        <v>11321.009913136691</v>
      </c>
      <c r="BE168" s="57"/>
      <c r="BF168" s="57">
        <f>0</f>
        <v>0</v>
      </c>
      <c r="BG168" s="57"/>
    </row>
    <row r="169" spans="1:59" x14ac:dyDescent="0.25">
      <c r="A169" s="27">
        <v>25</v>
      </c>
      <c r="B169" s="27"/>
      <c r="C169" s="31">
        <f t="shared" si="73"/>
        <v>8939.9999999999854</v>
      </c>
      <c r="D169" s="31"/>
      <c r="E169" s="31">
        <f t="shared" si="74"/>
        <v>248.33333333333334</v>
      </c>
      <c r="F169" s="31"/>
      <c r="G169" s="31">
        <f t="shared" si="75"/>
        <v>219.77499999999964</v>
      </c>
      <c r="H169" s="31"/>
      <c r="I169" s="31">
        <f t="shared" si="71"/>
        <v>468.10833333333301</v>
      </c>
      <c r="J169" s="31"/>
      <c r="K169" s="31">
        <f t="shared" si="72"/>
        <v>8691.6666666666515</v>
      </c>
      <c r="L169" s="31"/>
      <c r="M169" s="31">
        <f>0</f>
        <v>0</v>
      </c>
      <c r="N169" s="31"/>
      <c r="P169" s="37">
        <v>25</v>
      </c>
      <c r="Q169" s="37"/>
      <c r="R169" s="39">
        <f t="shared" si="84"/>
        <v>14900</v>
      </c>
      <c r="S169" s="39"/>
      <c r="T169" s="39">
        <f>0</f>
        <v>0</v>
      </c>
      <c r="U169" s="39"/>
      <c r="V169" s="39">
        <f t="shared" si="85"/>
        <v>366.29166666666663</v>
      </c>
      <c r="W169" s="39"/>
      <c r="X169" s="39">
        <f t="shared" si="76"/>
        <v>366.29166666666663</v>
      </c>
      <c r="Y169" s="39"/>
      <c r="Z169" s="39">
        <f t="shared" si="77"/>
        <v>14900</v>
      </c>
      <c r="AA169" s="39"/>
      <c r="AB169" s="39">
        <f>0</f>
        <v>0</v>
      </c>
      <c r="AC169" s="39"/>
      <c r="AE169" s="45">
        <v>25</v>
      </c>
      <c r="AF169" s="45"/>
      <c r="AG169" s="47">
        <f t="shared" si="86"/>
        <v>16012.989078638382</v>
      </c>
      <c r="AH169" s="47"/>
      <c r="AI169" s="47">
        <f t="shared" si="78"/>
        <v>62.087399784073625</v>
      </c>
      <c r="AJ169" s="47"/>
      <c r="AK169" s="47">
        <f t="shared" si="87"/>
        <v>393.65264818319355</v>
      </c>
      <c r="AL169" s="47"/>
      <c r="AM169" s="47">
        <f t="shared" si="79"/>
        <v>455.74004796726717</v>
      </c>
      <c r="AN169" s="47"/>
      <c r="AO169" s="47">
        <f t="shared" si="80"/>
        <v>15950.901678854309</v>
      </c>
      <c r="AP169" s="47"/>
      <c r="AQ169" s="47">
        <f>0</f>
        <v>0</v>
      </c>
      <c r="AR169" s="47"/>
      <c r="AT169" s="54">
        <v>25</v>
      </c>
      <c r="AU169" s="54"/>
      <c r="AV169" s="56">
        <f t="shared" si="88"/>
        <v>11321.009913136691</v>
      </c>
      <c r="AW169" s="56"/>
      <c r="AX169" s="56">
        <f t="shared" si="81"/>
        <v>199.19144648055368</v>
      </c>
      <c r="AY169" s="56"/>
      <c r="AZ169" s="56">
        <f t="shared" si="89"/>
        <v>278.30816036461033</v>
      </c>
      <c r="BA169" s="56"/>
      <c r="BB169" s="56">
        <f t="shared" si="82"/>
        <v>477.49960684516401</v>
      </c>
      <c r="BC169" s="56"/>
      <c r="BD169" s="56">
        <f t="shared" si="83"/>
        <v>11121.818466656137</v>
      </c>
      <c r="BE169" s="56"/>
      <c r="BF169" s="56">
        <f>0</f>
        <v>0</v>
      </c>
      <c r="BG169" s="56"/>
    </row>
    <row r="170" spans="1:59" x14ac:dyDescent="0.25">
      <c r="A170" s="28">
        <v>26</v>
      </c>
      <c r="B170" s="28"/>
      <c r="C170" s="32">
        <f t="shared" si="73"/>
        <v>8691.6666666666515</v>
      </c>
      <c r="D170" s="32"/>
      <c r="E170" s="32">
        <f t="shared" si="74"/>
        <v>248.33333333333334</v>
      </c>
      <c r="F170" s="32"/>
      <c r="G170" s="32">
        <f t="shared" si="75"/>
        <v>213.67013888888852</v>
      </c>
      <c r="H170" s="32"/>
      <c r="I170" s="32">
        <f t="shared" si="71"/>
        <v>462.00347222222183</v>
      </c>
      <c r="J170" s="32"/>
      <c r="K170" s="32">
        <f t="shared" si="72"/>
        <v>8443.3333333333176</v>
      </c>
      <c r="L170" s="32"/>
      <c r="M170" s="32">
        <f>0</f>
        <v>0</v>
      </c>
      <c r="N170" s="32"/>
      <c r="P170" s="38">
        <v>26</v>
      </c>
      <c r="Q170" s="38"/>
      <c r="R170" s="40">
        <f t="shared" si="84"/>
        <v>14900</v>
      </c>
      <c r="S170" s="40"/>
      <c r="T170" s="40">
        <f>0</f>
        <v>0</v>
      </c>
      <c r="U170" s="40"/>
      <c r="V170" s="40">
        <f t="shared" si="85"/>
        <v>366.29166666666663</v>
      </c>
      <c r="W170" s="40"/>
      <c r="X170" s="40">
        <f t="shared" si="76"/>
        <v>366.29166666666663</v>
      </c>
      <c r="Y170" s="40"/>
      <c r="Z170" s="40">
        <f t="shared" si="77"/>
        <v>14900</v>
      </c>
      <c r="AA170" s="40"/>
      <c r="AB170" s="40">
        <f>0</f>
        <v>0</v>
      </c>
      <c r="AC170" s="40"/>
      <c r="AE170" s="46">
        <v>26</v>
      </c>
      <c r="AF170" s="46"/>
      <c r="AG170" s="48">
        <f t="shared" si="86"/>
        <v>15950.901678854309</v>
      </c>
      <c r="AH170" s="48"/>
      <c r="AI170" s="48">
        <f t="shared" si="78"/>
        <v>74.817324541294113</v>
      </c>
      <c r="AJ170" s="48"/>
      <c r="AK170" s="48">
        <f t="shared" si="87"/>
        <v>392.12633293850172</v>
      </c>
      <c r="AL170" s="48"/>
      <c r="AM170" s="48">
        <f t="shared" si="79"/>
        <v>466.94365747979583</v>
      </c>
      <c r="AN170" s="48"/>
      <c r="AO170" s="48">
        <f t="shared" si="80"/>
        <v>15876.084354313014</v>
      </c>
      <c r="AP170" s="48"/>
      <c r="AQ170" s="48">
        <f>0</f>
        <v>0</v>
      </c>
      <c r="AR170" s="48"/>
      <c r="AT170" s="55">
        <v>26</v>
      </c>
      <c r="AU170" s="55"/>
      <c r="AV170" s="57">
        <f t="shared" si="88"/>
        <v>11121.818466656137</v>
      </c>
      <c r="AW170" s="57"/>
      <c r="AX170" s="57">
        <f t="shared" si="81"/>
        <v>204.08823620653396</v>
      </c>
      <c r="AY170" s="57"/>
      <c r="AZ170" s="57">
        <f t="shared" si="89"/>
        <v>273.41137063863005</v>
      </c>
      <c r="BA170" s="57"/>
      <c r="BB170" s="57">
        <f t="shared" si="82"/>
        <v>477.49960684516401</v>
      </c>
      <c r="BC170" s="57"/>
      <c r="BD170" s="57">
        <f t="shared" si="83"/>
        <v>10917.730230449604</v>
      </c>
      <c r="BE170" s="57"/>
      <c r="BF170" s="57">
        <f>0</f>
        <v>0</v>
      </c>
      <c r="BG170" s="57"/>
    </row>
    <row r="171" spans="1:59" x14ac:dyDescent="0.25">
      <c r="A171" s="27">
        <v>27</v>
      </c>
      <c r="B171" s="27"/>
      <c r="C171" s="31">
        <f t="shared" si="73"/>
        <v>8443.3333333333176</v>
      </c>
      <c r="D171" s="31"/>
      <c r="E171" s="31">
        <f t="shared" si="74"/>
        <v>248.33333333333334</v>
      </c>
      <c r="F171" s="31"/>
      <c r="G171" s="31">
        <f t="shared" si="75"/>
        <v>207.56527777777737</v>
      </c>
      <c r="H171" s="31"/>
      <c r="I171" s="31">
        <f t="shared" si="71"/>
        <v>455.89861111111071</v>
      </c>
      <c r="J171" s="31"/>
      <c r="K171" s="31">
        <f t="shared" si="72"/>
        <v>8194.9999999999836</v>
      </c>
      <c r="L171" s="31"/>
      <c r="M171" s="31">
        <f>0</f>
        <v>0</v>
      </c>
      <c r="N171" s="31"/>
      <c r="P171" s="37">
        <v>27</v>
      </c>
      <c r="Q171" s="37"/>
      <c r="R171" s="39">
        <f t="shared" si="84"/>
        <v>14900</v>
      </c>
      <c r="S171" s="39"/>
      <c r="T171" s="39">
        <f>0</f>
        <v>0</v>
      </c>
      <c r="U171" s="39"/>
      <c r="V171" s="39">
        <f t="shared" si="85"/>
        <v>366.29166666666663</v>
      </c>
      <c r="W171" s="39"/>
      <c r="X171" s="39">
        <f t="shared" si="76"/>
        <v>366.29166666666663</v>
      </c>
      <c r="Y171" s="39"/>
      <c r="Z171" s="39">
        <f t="shared" si="77"/>
        <v>14900</v>
      </c>
      <c r="AA171" s="39"/>
      <c r="AB171" s="39">
        <f>0</f>
        <v>0</v>
      </c>
      <c r="AC171" s="39"/>
      <c r="AE171" s="45">
        <v>27</v>
      </c>
      <c r="AF171" s="45"/>
      <c r="AG171" s="47">
        <f t="shared" si="86"/>
        <v>15876.084354313014</v>
      </c>
      <c r="AH171" s="47"/>
      <c r="AI171" s="47">
        <f t="shared" si="78"/>
        <v>88.135615349312616</v>
      </c>
      <c r="AJ171" s="47"/>
      <c r="AK171" s="47">
        <f t="shared" si="87"/>
        <v>390.28707371019493</v>
      </c>
      <c r="AL171" s="47"/>
      <c r="AM171" s="47">
        <f t="shared" si="79"/>
        <v>478.42268905950755</v>
      </c>
      <c r="AN171" s="47"/>
      <c r="AO171" s="47">
        <f t="shared" si="80"/>
        <v>15787.948738963702</v>
      </c>
      <c r="AP171" s="47"/>
      <c r="AQ171" s="47">
        <f>0</f>
        <v>0</v>
      </c>
      <c r="AR171" s="47"/>
      <c r="AT171" s="54">
        <v>27</v>
      </c>
      <c r="AU171" s="54"/>
      <c r="AV171" s="56">
        <f t="shared" si="88"/>
        <v>10917.730230449604</v>
      </c>
      <c r="AW171" s="56"/>
      <c r="AX171" s="56">
        <f t="shared" si="81"/>
        <v>209.10540534661124</v>
      </c>
      <c r="AY171" s="56"/>
      <c r="AZ171" s="56">
        <f t="shared" si="89"/>
        <v>268.39420149855277</v>
      </c>
      <c r="BA171" s="56"/>
      <c r="BB171" s="56">
        <f t="shared" si="82"/>
        <v>477.49960684516401</v>
      </c>
      <c r="BC171" s="56"/>
      <c r="BD171" s="56">
        <f t="shared" si="83"/>
        <v>10708.624825102994</v>
      </c>
      <c r="BE171" s="56"/>
      <c r="BF171" s="56">
        <f>0</f>
        <v>0</v>
      </c>
      <c r="BG171" s="56"/>
    </row>
    <row r="172" spans="1:59" x14ac:dyDescent="0.25">
      <c r="A172" s="28">
        <v>28</v>
      </c>
      <c r="B172" s="28"/>
      <c r="C172" s="32">
        <f t="shared" si="73"/>
        <v>8194.9999999999836</v>
      </c>
      <c r="D172" s="32"/>
      <c r="E172" s="32">
        <f t="shared" si="74"/>
        <v>248.33333333333334</v>
      </c>
      <c r="F172" s="32"/>
      <c r="G172" s="32">
        <f t="shared" si="75"/>
        <v>201.46041666666625</v>
      </c>
      <c r="H172" s="32"/>
      <c r="I172" s="32">
        <f t="shared" si="71"/>
        <v>449.79374999999959</v>
      </c>
      <c r="J172" s="32"/>
      <c r="K172" s="32">
        <f t="shared" si="72"/>
        <v>7946.6666666666506</v>
      </c>
      <c r="L172" s="32"/>
      <c r="M172" s="32">
        <f>0</f>
        <v>0</v>
      </c>
      <c r="N172" s="32"/>
      <c r="P172" s="38">
        <v>28</v>
      </c>
      <c r="Q172" s="38"/>
      <c r="R172" s="40">
        <f t="shared" si="84"/>
        <v>14900</v>
      </c>
      <c r="S172" s="40"/>
      <c r="T172" s="40">
        <f>0</f>
        <v>0</v>
      </c>
      <c r="U172" s="40"/>
      <c r="V172" s="40">
        <f t="shared" si="85"/>
        <v>366.29166666666663</v>
      </c>
      <c r="W172" s="40"/>
      <c r="X172" s="40">
        <f t="shared" si="76"/>
        <v>366.29166666666663</v>
      </c>
      <c r="Y172" s="40"/>
      <c r="Z172" s="40">
        <f t="shared" si="77"/>
        <v>14900</v>
      </c>
      <c r="AA172" s="40"/>
      <c r="AB172" s="40">
        <f>0</f>
        <v>0</v>
      </c>
      <c r="AC172" s="40"/>
      <c r="AE172" s="46">
        <v>28</v>
      </c>
      <c r="AF172" s="46"/>
      <c r="AG172" s="48">
        <f t="shared" si="86"/>
        <v>15787.948738963702</v>
      </c>
      <c r="AH172" s="48"/>
      <c r="AI172" s="48">
        <f t="shared" si="78"/>
        <v>102.06350699936286</v>
      </c>
      <c r="AJ172" s="48"/>
      <c r="AK172" s="48">
        <f t="shared" si="87"/>
        <v>388.12040649952434</v>
      </c>
      <c r="AL172" s="48"/>
      <c r="AM172" s="48">
        <f t="shared" si="79"/>
        <v>490.18391349888719</v>
      </c>
      <c r="AN172" s="48"/>
      <c r="AO172" s="48">
        <f t="shared" si="80"/>
        <v>15685.885231964339</v>
      </c>
      <c r="AP172" s="48"/>
      <c r="AQ172" s="48">
        <f>0</f>
        <v>0</v>
      </c>
      <c r="AR172" s="48"/>
      <c r="AT172" s="55">
        <v>28</v>
      </c>
      <c r="AU172" s="55"/>
      <c r="AV172" s="57">
        <f t="shared" si="88"/>
        <v>10708.624825102994</v>
      </c>
      <c r="AW172" s="57"/>
      <c r="AX172" s="57">
        <f t="shared" si="81"/>
        <v>214.24591322804878</v>
      </c>
      <c r="AY172" s="57"/>
      <c r="AZ172" s="57">
        <f t="shared" si="89"/>
        <v>263.25369361711523</v>
      </c>
      <c r="BA172" s="57"/>
      <c r="BB172" s="57">
        <f t="shared" si="82"/>
        <v>477.49960684516401</v>
      </c>
      <c r="BC172" s="57"/>
      <c r="BD172" s="57">
        <f t="shared" si="83"/>
        <v>10494.378911874945</v>
      </c>
      <c r="BE172" s="57"/>
      <c r="BF172" s="57">
        <f>0</f>
        <v>0</v>
      </c>
      <c r="BG172" s="57"/>
    </row>
    <row r="173" spans="1:59" x14ac:dyDescent="0.25">
      <c r="A173" s="27">
        <v>29</v>
      </c>
      <c r="B173" s="27"/>
      <c r="C173" s="31">
        <f t="shared" si="73"/>
        <v>7946.6666666666506</v>
      </c>
      <c r="D173" s="31"/>
      <c r="E173" s="31">
        <f t="shared" si="74"/>
        <v>248.33333333333334</v>
      </c>
      <c r="F173" s="31"/>
      <c r="G173" s="31">
        <f t="shared" si="75"/>
        <v>195.35555555555516</v>
      </c>
      <c r="H173" s="31"/>
      <c r="I173" s="31">
        <f t="shared" si="71"/>
        <v>443.68888888888853</v>
      </c>
      <c r="J173" s="31"/>
      <c r="K173" s="31">
        <f t="shared" si="72"/>
        <v>7698.3333333333176</v>
      </c>
      <c r="L173" s="31"/>
      <c r="M173" s="31">
        <f>0</f>
        <v>0</v>
      </c>
      <c r="N173" s="31"/>
      <c r="P173" s="37">
        <v>29</v>
      </c>
      <c r="Q173" s="37"/>
      <c r="R173" s="39">
        <f t="shared" si="84"/>
        <v>14900</v>
      </c>
      <c r="S173" s="39"/>
      <c r="T173" s="39">
        <f>0</f>
        <v>0</v>
      </c>
      <c r="U173" s="39"/>
      <c r="V173" s="39">
        <f t="shared" si="85"/>
        <v>366.29166666666663</v>
      </c>
      <c r="W173" s="39"/>
      <c r="X173" s="39">
        <f t="shared" si="76"/>
        <v>366.29166666666663</v>
      </c>
      <c r="Y173" s="39"/>
      <c r="Z173" s="39">
        <f t="shared" si="77"/>
        <v>14900</v>
      </c>
      <c r="AA173" s="39"/>
      <c r="AB173" s="39">
        <f>0</f>
        <v>0</v>
      </c>
      <c r="AC173" s="39"/>
      <c r="AE173" s="45">
        <v>29</v>
      </c>
      <c r="AF173" s="45"/>
      <c r="AG173" s="47">
        <f t="shared" si="86"/>
        <v>15685.885231964339</v>
      </c>
      <c r="AH173" s="47"/>
      <c r="AI173" s="47">
        <f t="shared" si="78"/>
        <v>116.62292275327815</v>
      </c>
      <c r="AJ173" s="47"/>
      <c r="AK173" s="47">
        <f t="shared" si="87"/>
        <v>385.61134528578998</v>
      </c>
      <c r="AL173" s="47"/>
      <c r="AM173" s="47">
        <f t="shared" si="79"/>
        <v>502.23426803906813</v>
      </c>
      <c r="AN173" s="47"/>
      <c r="AO173" s="47">
        <f t="shared" si="80"/>
        <v>15569.262309211061</v>
      </c>
      <c r="AP173" s="47"/>
      <c r="AQ173" s="47">
        <f>0</f>
        <v>0</v>
      </c>
      <c r="AR173" s="47"/>
      <c r="AT173" s="54">
        <v>29</v>
      </c>
      <c r="AU173" s="54"/>
      <c r="AV173" s="56">
        <f t="shared" si="88"/>
        <v>10494.378911874945</v>
      </c>
      <c r="AW173" s="56"/>
      <c r="AX173" s="56">
        <f t="shared" si="81"/>
        <v>219.5127919282383</v>
      </c>
      <c r="AY173" s="56"/>
      <c r="AZ173" s="56">
        <f t="shared" si="89"/>
        <v>257.98681491692571</v>
      </c>
      <c r="BA173" s="56"/>
      <c r="BB173" s="56">
        <f t="shared" si="82"/>
        <v>477.49960684516401</v>
      </c>
      <c r="BC173" s="56"/>
      <c r="BD173" s="56">
        <f t="shared" si="83"/>
        <v>10274.866119946706</v>
      </c>
      <c r="BE173" s="56"/>
      <c r="BF173" s="56">
        <f>0</f>
        <v>0</v>
      </c>
      <c r="BG173" s="56"/>
    </row>
    <row r="174" spans="1:59" x14ac:dyDescent="0.25">
      <c r="A174" s="28">
        <v>30</v>
      </c>
      <c r="B174" s="28"/>
      <c r="C174" s="32">
        <f t="shared" si="73"/>
        <v>7698.3333333333176</v>
      </c>
      <c r="D174" s="32"/>
      <c r="E174" s="32">
        <f t="shared" si="74"/>
        <v>248.33333333333334</v>
      </c>
      <c r="F174" s="32"/>
      <c r="G174" s="32">
        <f t="shared" si="75"/>
        <v>189.25069444444404</v>
      </c>
      <c r="H174" s="32"/>
      <c r="I174" s="32">
        <f t="shared" si="71"/>
        <v>437.58402777777735</v>
      </c>
      <c r="J174" s="32"/>
      <c r="K174" s="32">
        <f t="shared" si="72"/>
        <v>7449.9999999999845</v>
      </c>
      <c r="L174" s="32"/>
      <c r="M174" s="32">
        <f>0</f>
        <v>0</v>
      </c>
      <c r="N174" s="32"/>
      <c r="P174" s="38">
        <v>30</v>
      </c>
      <c r="Q174" s="38"/>
      <c r="R174" s="40">
        <f t="shared" si="84"/>
        <v>14900</v>
      </c>
      <c r="S174" s="40"/>
      <c r="T174" s="40">
        <f>0</f>
        <v>0</v>
      </c>
      <c r="U174" s="40"/>
      <c r="V174" s="40">
        <f t="shared" si="85"/>
        <v>366.29166666666663</v>
      </c>
      <c r="W174" s="40"/>
      <c r="X174" s="40">
        <f t="shared" si="76"/>
        <v>366.29166666666663</v>
      </c>
      <c r="Y174" s="40"/>
      <c r="Z174" s="40">
        <f t="shared" si="77"/>
        <v>14900</v>
      </c>
      <c r="AA174" s="40"/>
      <c r="AB174" s="40">
        <f>0</f>
        <v>0</v>
      </c>
      <c r="AC174" s="40"/>
      <c r="AE174" s="46">
        <v>30</v>
      </c>
      <c r="AF174" s="46"/>
      <c r="AG174" s="48">
        <f t="shared" si="86"/>
        <v>15569.262309211061</v>
      </c>
      <c r="AH174" s="48"/>
      <c r="AI174" s="48">
        <f t="shared" si="78"/>
        <v>131.83649536025678</v>
      </c>
      <c r="AJ174" s="48"/>
      <c r="AK174" s="48">
        <f t="shared" si="87"/>
        <v>382.74436510143858</v>
      </c>
      <c r="AL174" s="48"/>
      <c r="AM174" s="48">
        <f t="shared" si="79"/>
        <v>514.58086046169535</v>
      </c>
      <c r="AN174" s="48"/>
      <c r="AO174" s="48">
        <f t="shared" si="80"/>
        <v>15437.425813850805</v>
      </c>
      <c r="AP174" s="48"/>
      <c r="AQ174" s="48">
        <f>0</f>
        <v>0</v>
      </c>
      <c r="AR174" s="48"/>
      <c r="AT174" s="55">
        <v>30</v>
      </c>
      <c r="AU174" s="55"/>
      <c r="AV174" s="57">
        <f t="shared" si="88"/>
        <v>10274.866119946706</v>
      </c>
      <c r="AW174" s="57"/>
      <c r="AX174" s="57">
        <f t="shared" si="81"/>
        <v>224.90914806314083</v>
      </c>
      <c r="AY174" s="57"/>
      <c r="AZ174" s="57">
        <f t="shared" si="89"/>
        <v>252.59045878202318</v>
      </c>
      <c r="BA174" s="57"/>
      <c r="BB174" s="57">
        <f t="shared" si="82"/>
        <v>477.49960684516401</v>
      </c>
      <c r="BC174" s="57"/>
      <c r="BD174" s="57">
        <f t="shared" si="83"/>
        <v>10049.956971883565</v>
      </c>
      <c r="BE174" s="57"/>
      <c r="BF174" s="57">
        <f>0</f>
        <v>0</v>
      </c>
      <c r="BG174" s="57"/>
    </row>
    <row r="175" spans="1:59" x14ac:dyDescent="0.25">
      <c r="A175" s="27">
        <v>31</v>
      </c>
      <c r="B175" s="27"/>
      <c r="C175" s="31">
        <f t="shared" si="73"/>
        <v>7449.9999999999845</v>
      </c>
      <c r="D175" s="31"/>
      <c r="E175" s="31">
        <f t="shared" si="74"/>
        <v>248.33333333333334</v>
      </c>
      <c r="F175" s="31"/>
      <c r="G175" s="31">
        <f t="shared" si="75"/>
        <v>183.14583333333294</v>
      </c>
      <c r="H175" s="31"/>
      <c r="I175" s="31">
        <f t="shared" si="71"/>
        <v>431.47916666666629</v>
      </c>
      <c r="J175" s="31"/>
      <c r="K175" s="31">
        <f t="shared" si="72"/>
        <v>7201.6666666666515</v>
      </c>
      <c r="L175" s="31"/>
      <c r="M175" s="31">
        <f>0</f>
        <v>0</v>
      </c>
      <c r="N175" s="31"/>
      <c r="P175" s="37">
        <v>31</v>
      </c>
      <c r="Q175" s="37"/>
      <c r="R175" s="39">
        <f t="shared" si="84"/>
        <v>14900</v>
      </c>
      <c r="S175" s="39"/>
      <c r="T175" s="39">
        <f>0</f>
        <v>0</v>
      </c>
      <c r="U175" s="39"/>
      <c r="V175" s="39">
        <f t="shared" si="85"/>
        <v>366.29166666666663</v>
      </c>
      <c r="W175" s="39"/>
      <c r="X175" s="39">
        <f t="shared" si="76"/>
        <v>366.29166666666663</v>
      </c>
      <c r="Y175" s="39"/>
      <c r="Z175" s="39">
        <f t="shared" si="77"/>
        <v>14900</v>
      </c>
      <c r="AA175" s="39"/>
      <c r="AB175" s="39">
        <f>0</f>
        <v>0</v>
      </c>
      <c r="AC175" s="39"/>
      <c r="AE175" s="45">
        <v>31</v>
      </c>
      <c r="AF175" s="45"/>
      <c r="AG175" s="47">
        <f t="shared" si="86"/>
        <v>15437.425813850805</v>
      </c>
      <c r="AH175" s="47"/>
      <c r="AI175" s="47">
        <f t="shared" si="78"/>
        <v>147.72758869087994</v>
      </c>
      <c r="AJ175" s="47"/>
      <c r="AK175" s="47">
        <f t="shared" si="87"/>
        <v>379.50338459049891</v>
      </c>
      <c r="AL175" s="47"/>
      <c r="AM175" s="47">
        <f t="shared" si="79"/>
        <v>527.23097328137885</v>
      </c>
      <c r="AN175" s="47"/>
      <c r="AO175" s="47">
        <f t="shared" si="80"/>
        <v>15289.698225159926</v>
      </c>
      <c r="AP175" s="47"/>
      <c r="AQ175" s="47">
        <f>0</f>
        <v>0</v>
      </c>
      <c r="AR175" s="47"/>
      <c r="AT175" s="54">
        <v>31</v>
      </c>
      <c r="AU175" s="54"/>
      <c r="AV175" s="56">
        <f t="shared" si="88"/>
        <v>10049.956971883565</v>
      </c>
      <c r="AW175" s="56"/>
      <c r="AX175" s="56">
        <f t="shared" si="81"/>
        <v>230.43816461969305</v>
      </c>
      <c r="AY175" s="56"/>
      <c r="AZ175" s="56">
        <f t="shared" si="89"/>
        <v>247.06144222547096</v>
      </c>
      <c r="BA175" s="56"/>
      <c r="BB175" s="56">
        <f t="shared" si="82"/>
        <v>477.49960684516401</v>
      </c>
      <c r="BC175" s="56"/>
      <c r="BD175" s="56">
        <f t="shared" si="83"/>
        <v>9819.5188072638721</v>
      </c>
      <c r="BE175" s="56"/>
      <c r="BF175" s="56">
        <f>0</f>
        <v>0</v>
      </c>
      <c r="BG175" s="56"/>
    </row>
    <row r="176" spans="1:59" x14ac:dyDescent="0.25">
      <c r="A176" s="28">
        <v>32</v>
      </c>
      <c r="B176" s="28"/>
      <c r="C176" s="32">
        <f t="shared" si="73"/>
        <v>7201.6666666666515</v>
      </c>
      <c r="D176" s="32"/>
      <c r="E176" s="32">
        <f t="shared" si="74"/>
        <v>248.33333333333334</v>
      </c>
      <c r="F176" s="32"/>
      <c r="G176" s="32">
        <f t="shared" si="75"/>
        <v>177.04097222222185</v>
      </c>
      <c r="H176" s="32"/>
      <c r="I176" s="32">
        <f t="shared" si="71"/>
        <v>425.37430555555522</v>
      </c>
      <c r="J176" s="32"/>
      <c r="K176" s="32">
        <f t="shared" si="72"/>
        <v>6953.3333333333185</v>
      </c>
      <c r="L176" s="32"/>
      <c r="M176" s="32">
        <f>0</f>
        <v>0</v>
      </c>
      <c r="N176" s="32"/>
      <c r="P176" s="38">
        <v>32</v>
      </c>
      <c r="Q176" s="38"/>
      <c r="R176" s="40">
        <f t="shared" si="84"/>
        <v>14900</v>
      </c>
      <c r="S176" s="40"/>
      <c r="T176" s="40">
        <f>0</f>
        <v>0</v>
      </c>
      <c r="U176" s="40"/>
      <c r="V176" s="40">
        <f t="shared" si="85"/>
        <v>366.29166666666663</v>
      </c>
      <c r="W176" s="40"/>
      <c r="X176" s="40">
        <f t="shared" si="76"/>
        <v>366.29166666666663</v>
      </c>
      <c r="Y176" s="40"/>
      <c r="Z176" s="40">
        <f t="shared" si="77"/>
        <v>14900</v>
      </c>
      <c r="AA176" s="40"/>
      <c r="AB176" s="40">
        <f>0</f>
        <v>0</v>
      </c>
      <c r="AC176" s="40"/>
      <c r="AE176" s="46">
        <v>32</v>
      </c>
      <c r="AF176" s="46"/>
      <c r="AG176" s="48">
        <f t="shared" si="86"/>
        <v>15289.698225159926</v>
      </c>
      <c r="AH176" s="48"/>
      <c r="AI176" s="48">
        <f t="shared" si="78"/>
        <v>164.32032000603118</v>
      </c>
      <c r="AJ176" s="48"/>
      <c r="AK176" s="48">
        <f t="shared" si="87"/>
        <v>375.8717480351815</v>
      </c>
      <c r="AL176" s="48"/>
      <c r="AM176" s="48">
        <f t="shared" si="79"/>
        <v>540.19206804121268</v>
      </c>
      <c r="AN176" s="48"/>
      <c r="AO176" s="48">
        <f t="shared" si="80"/>
        <v>15125.377905153895</v>
      </c>
      <c r="AP176" s="48"/>
      <c r="AQ176" s="48">
        <f>0</f>
        <v>0</v>
      </c>
      <c r="AR176" s="48"/>
      <c r="AT176" s="55">
        <v>32</v>
      </c>
      <c r="AU176" s="55"/>
      <c r="AV176" s="57">
        <f t="shared" si="88"/>
        <v>9819.5188072638721</v>
      </c>
      <c r="AW176" s="57"/>
      <c r="AX176" s="57">
        <f t="shared" si="81"/>
        <v>236.10310283326049</v>
      </c>
      <c r="AY176" s="57"/>
      <c r="AZ176" s="57">
        <f t="shared" si="89"/>
        <v>241.39650401190352</v>
      </c>
      <c r="BA176" s="57"/>
      <c r="BB176" s="57">
        <f t="shared" si="82"/>
        <v>477.49960684516401</v>
      </c>
      <c r="BC176" s="57"/>
      <c r="BD176" s="57">
        <f t="shared" si="83"/>
        <v>9583.4157044306121</v>
      </c>
      <c r="BE176" s="57"/>
      <c r="BF176" s="57">
        <f>0</f>
        <v>0</v>
      </c>
      <c r="BG176" s="57"/>
    </row>
    <row r="177" spans="1:59" x14ac:dyDescent="0.25">
      <c r="A177" s="27">
        <v>33</v>
      </c>
      <c r="B177" s="27"/>
      <c r="C177" s="31">
        <f t="shared" si="73"/>
        <v>6953.3333333333185</v>
      </c>
      <c r="D177" s="31"/>
      <c r="E177" s="31">
        <f t="shared" si="74"/>
        <v>248.33333333333334</v>
      </c>
      <c r="F177" s="31"/>
      <c r="G177" s="31">
        <f t="shared" si="75"/>
        <v>170.93611111111073</v>
      </c>
      <c r="H177" s="31"/>
      <c r="I177" s="31">
        <f t="shared" ref="I177:I204" si="90">E177+G177</f>
        <v>419.26944444444405</v>
      </c>
      <c r="J177" s="31"/>
      <c r="K177" s="31">
        <f t="shared" ref="K177:K204" si="91">C177-E177</f>
        <v>6704.9999999999854</v>
      </c>
      <c r="L177" s="31"/>
      <c r="M177" s="31">
        <f>0</f>
        <v>0</v>
      </c>
      <c r="N177" s="31"/>
      <c r="P177" s="37">
        <v>33</v>
      </c>
      <c r="Q177" s="37"/>
      <c r="R177" s="39">
        <f t="shared" si="84"/>
        <v>14900</v>
      </c>
      <c r="S177" s="39"/>
      <c r="T177" s="39">
        <f>0</f>
        <v>0</v>
      </c>
      <c r="U177" s="39"/>
      <c r="V177" s="39">
        <f t="shared" si="85"/>
        <v>366.29166666666663</v>
      </c>
      <c r="W177" s="39"/>
      <c r="X177" s="39">
        <f t="shared" si="76"/>
        <v>366.29166666666663</v>
      </c>
      <c r="Y177" s="39"/>
      <c r="Z177" s="39">
        <f t="shared" si="77"/>
        <v>14900</v>
      </c>
      <c r="AA177" s="39"/>
      <c r="AB177" s="39">
        <f>0</f>
        <v>0</v>
      </c>
      <c r="AC177" s="39"/>
      <c r="AE177" s="45">
        <v>33</v>
      </c>
      <c r="AF177" s="45"/>
      <c r="AG177" s="47">
        <f t="shared" si="86"/>
        <v>15125.377905153895</v>
      </c>
      <c r="AH177" s="47"/>
      <c r="AI177" s="47">
        <f t="shared" si="78"/>
        <v>181.63958287885936</v>
      </c>
      <c r="AJ177" s="47"/>
      <c r="AK177" s="47">
        <f t="shared" si="87"/>
        <v>371.83220683503322</v>
      </c>
      <c r="AL177" s="47"/>
      <c r="AM177" s="47">
        <f t="shared" si="79"/>
        <v>553.47178971389258</v>
      </c>
      <c r="AN177" s="47"/>
      <c r="AO177" s="47">
        <f t="shared" si="80"/>
        <v>14943.738322275036</v>
      </c>
      <c r="AP177" s="47"/>
      <c r="AQ177" s="47">
        <f>0</f>
        <v>0</v>
      </c>
      <c r="AR177" s="47"/>
      <c r="AT177" s="54">
        <v>33</v>
      </c>
      <c r="AU177" s="54"/>
      <c r="AV177" s="56">
        <f t="shared" si="88"/>
        <v>9583.4157044306121</v>
      </c>
      <c r="AW177" s="56"/>
      <c r="AX177" s="56">
        <f t="shared" si="81"/>
        <v>241.9073041112448</v>
      </c>
      <c r="AY177" s="56"/>
      <c r="AZ177" s="56">
        <f t="shared" si="89"/>
        <v>235.59230273391921</v>
      </c>
      <c r="BA177" s="56"/>
      <c r="BB177" s="56">
        <f t="shared" si="82"/>
        <v>477.49960684516401</v>
      </c>
      <c r="BC177" s="56"/>
      <c r="BD177" s="56">
        <f t="shared" si="83"/>
        <v>9341.5084003193679</v>
      </c>
      <c r="BE177" s="56"/>
      <c r="BF177" s="56">
        <f>0</f>
        <v>0</v>
      </c>
      <c r="BG177" s="56"/>
    </row>
    <row r="178" spans="1:59" x14ac:dyDescent="0.25">
      <c r="A178" s="28">
        <v>34</v>
      </c>
      <c r="B178" s="28"/>
      <c r="C178" s="32">
        <f t="shared" ref="C178:C204" si="92">K177-M178</f>
        <v>6704.9999999999854</v>
      </c>
      <c r="D178" s="32"/>
      <c r="E178" s="32">
        <f t="shared" si="74"/>
        <v>248.33333333333334</v>
      </c>
      <c r="F178" s="32"/>
      <c r="G178" s="32">
        <f t="shared" ref="G178:G204" si="93">C178*$E$4</f>
        <v>164.83124999999964</v>
      </c>
      <c r="H178" s="32"/>
      <c r="I178" s="32">
        <f t="shared" si="90"/>
        <v>413.16458333333298</v>
      </c>
      <c r="J178" s="32"/>
      <c r="K178" s="32">
        <f t="shared" si="91"/>
        <v>6456.6666666666524</v>
      </c>
      <c r="L178" s="32"/>
      <c r="M178" s="32">
        <f>0</f>
        <v>0</v>
      </c>
      <c r="N178" s="32"/>
      <c r="P178" s="38">
        <v>34</v>
      </c>
      <c r="Q178" s="38"/>
      <c r="R178" s="40">
        <f t="shared" si="84"/>
        <v>14900</v>
      </c>
      <c r="S178" s="40"/>
      <c r="T178" s="40">
        <f>0</f>
        <v>0</v>
      </c>
      <c r="U178" s="40"/>
      <c r="V178" s="40">
        <f t="shared" si="85"/>
        <v>366.29166666666663</v>
      </c>
      <c r="W178" s="40"/>
      <c r="X178" s="40">
        <f t="shared" si="76"/>
        <v>366.29166666666663</v>
      </c>
      <c r="Y178" s="40"/>
      <c r="Z178" s="40">
        <f t="shared" si="77"/>
        <v>14900</v>
      </c>
      <c r="AA178" s="40"/>
      <c r="AB178" s="40">
        <f>0</f>
        <v>0</v>
      </c>
      <c r="AC178" s="40"/>
      <c r="AE178" s="46">
        <v>34</v>
      </c>
      <c r="AF178" s="46"/>
      <c r="AG178" s="48">
        <f t="shared" si="86"/>
        <v>14943.738322275036</v>
      </c>
      <c r="AH178" s="48"/>
      <c r="AI178" s="48">
        <f t="shared" si="78"/>
        <v>199.71107078843119</v>
      </c>
      <c r="AJ178" s="48"/>
      <c r="AK178" s="48">
        <f t="shared" si="87"/>
        <v>367.3669004225946</v>
      </c>
      <c r="AL178" s="48"/>
      <c r="AM178" s="48">
        <f t="shared" si="79"/>
        <v>567.07797121102578</v>
      </c>
      <c r="AN178" s="48"/>
      <c r="AO178" s="48">
        <f t="shared" si="80"/>
        <v>14744.027251486605</v>
      </c>
      <c r="AP178" s="48"/>
      <c r="AQ178" s="48">
        <f>0</f>
        <v>0</v>
      </c>
      <c r="AR178" s="48"/>
      <c r="AT178" s="55">
        <v>34</v>
      </c>
      <c r="AU178" s="55"/>
      <c r="AV178" s="57">
        <f t="shared" si="88"/>
        <v>9341.5084003193679</v>
      </c>
      <c r="AW178" s="57"/>
      <c r="AX178" s="57">
        <f t="shared" si="81"/>
        <v>247.85419200397956</v>
      </c>
      <c r="AY178" s="57"/>
      <c r="AZ178" s="57">
        <f t="shared" si="89"/>
        <v>229.64541484118445</v>
      </c>
      <c r="BA178" s="57"/>
      <c r="BB178" s="57">
        <f t="shared" si="82"/>
        <v>477.49960684516401</v>
      </c>
      <c r="BC178" s="57"/>
      <c r="BD178" s="57">
        <f t="shared" si="83"/>
        <v>9093.654208315389</v>
      </c>
      <c r="BE178" s="57"/>
      <c r="BF178" s="57">
        <f>0</f>
        <v>0</v>
      </c>
      <c r="BG178" s="57"/>
    </row>
    <row r="179" spans="1:59" x14ac:dyDescent="0.25">
      <c r="A179" s="27">
        <v>35</v>
      </c>
      <c r="B179" s="27"/>
      <c r="C179" s="31">
        <f t="shared" si="92"/>
        <v>6456.6666666666524</v>
      </c>
      <c r="D179" s="31"/>
      <c r="E179" s="31">
        <f t="shared" si="74"/>
        <v>248.33333333333334</v>
      </c>
      <c r="F179" s="31"/>
      <c r="G179" s="31">
        <f t="shared" si="93"/>
        <v>158.72638888888852</v>
      </c>
      <c r="H179" s="31"/>
      <c r="I179" s="31">
        <f t="shared" si="90"/>
        <v>407.05972222222186</v>
      </c>
      <c r="J179" s="31"/>
      <c r="K179" s="31">
        <f t="shared" si="91"/>
        <v>6208.3333333333194</v>
      </c>
      <c r="L179" s="31"/>
      <c r="M179" s="31">
        <f>0</f>
        <v>0</v>
      </c>
      <c r="N179" s="31"/>
      <c r="P179" s="37">
        <v>35</v>
      </c>
      <c r="Q179" s="37"/>
      <c r="R179" s="39">
        <f t="shared" si="84"/>
        <v>14900</v>
      </c>
      <c r="S179" s="39"/>
      <c r="T179" s="39">
        <f>0</f>
        <v>0</v>
      </c>
      <c r="U179" s="39"/>
      <c r="V179" s="39">
        <f t="shared" si="85"/>
        <v>366.29166666666663</v>
      </c>
      <c r="W179" s="39"/>
      <c r="X179" s="39">
        <f t="shared" si="76"/>
        <v>366.29166666666663</v>
      </c>
      <c r="Y179" s="39"/>
      <c r="Z179" s="39">
        <f t="shared" si="77"/>
        <v>14900</v>
      </c>
      <c r="AA179" s="39"/>
      <c r="AB179" s="39">
        <f>0</f>
        <v>0</v>
      </c>
      <c r="AC179" s="39"/>
      <c r="AE179" s="45">
        <v>35</v>
      </c>
      <c r="AF179" s="45"/>
      <c r="AG179" s="47">
        <f t="shared" si="86"/>
        <v>14744.027251486605</v>
      </c>
      <c r="AH179" s="47"/>
      <c r="AI179" s="47">
        <f t="shared" si="78"/>
        <v>218.56130140425125</v>
      </c>
      <c r="AJ179" s="47"/>
      <c r="AK179" s="47">
        <f t="shared" si="87"/>
        <v>362.45733659904568</v>
      </c>
      <c r="AL179" s="47"/>
      <c r="AM179" s="47">
        <f t="shared" si="79"/>
        <v>581.01863800329693</v>
      </c>
      <c r="AN179" s="47"/>
      <c r="AO179" s="47">
        <f t="shared" si="80"/>
        <v>14525.465950082353</v>
      </c>
      <c r="AP179" s="47"/>
      <c r="AQ179" s="47">
        <f>0</f>
        <v>0</v>
      </c>
      <c r="AR179" s="47"/>
      <c r="AT179" s="54">
        <v>35</v>
      </c>
      <c r="AU179" s="54"/>
      <c r="AV179" s="56">
        <f t="shared" si="88"/>
        <v>9093.654208315389</v>
      </c>
      <c r="AW179" s="56"/>
      <c r="AX179" s="56">
        <f t="shared" si="81"/>
        <v>253.94727422407738</v>
      </c>
      <c r="AY179" s="56"/>
      <c r="AZ179" s="56">
        <f t="shared" si="89"/>
        <v>223.55233262108663</v>
      </c>
      <c r="BA179" s="56"/>
      <c r="BB179" s="56">
        <f t="shared" si="82"/>
        <v>477.49960684516401</v>
      </c>
      <c r="BC179" s="56"/>
      <c r="BD179" s="56">
        <f t="shared" si="83"/>
        <v>8839.7069340913113</v>
      </c>
      <c r="BE179" s="56"/>
      <c r="BF179" s="56">
        <f>0</f>
        <v>0</v>
      </c>
      <c r="BG179" s="56"/>
    </row>
    <row r="180" spans="1:59" x14ac:dyDescent="0.25">
      <c r="A180" s="28">
        <v>36</v>
      </c>
      <c r="B180" s="28"/>
      <c r="C180" s="32">
        <f t="shared" si="92"/>
        <v>6208.3333333333194</v>
      </c>
      <c r="D180" s="32"/>
      <c r="E180" s="32">
        <f t="shared" si="74"/>
        <v>248.33333333333334</v>
      </c>
      <c r="F180" s="32"/>
      <c r="G180" s="32">
        <f t="shared" si="93"/>
        <v>152.62152777777743</v>
      </c>
      <c r="H180" s="32"/>
      <c r="I180" s="32">
        <f t="shared" si="90"/>
        <v>400.95486111111074</v>
      </c>
      <c r="J180" s="32"/>
      <c r="K180" s="32">
        <f t="shared" si="91"/>
        <v>5959.9999999999864</v>
      </c>
      <c r="L180" s="32"/>
      <c r="M180" s="32">
        <f>0</f>
        <v>0</v>
      </c>
      <c r="N180" s="32"/>
      <c r="P180" s="38">
        <v>36</v>
      </c>
      <c r="Q180" s="38"/>
      <c r="R180" s="40">
        <f t="shared" si="84"/>
        <v>14900</v>
      </c>
      <c r="S180" s="40"/>
      <c r="T180" s="40">
        <f>0</f>
        <v>0</v>
      </c>
      <c r="U180" s="40"/>
      <c r="V180" s="40">
        <f t="shared" si="85"/>
        <v>366.29166666666663</v>
      </c>
      <c r="W180" s="40"/>
      <c r="X180" s="40">
        <f t="shared" si="76"/>
        <v>366.29166666666663</v>
      </c>
      <c r="Y180" s="40"/>
      <c r="Z180" s="40">
        <f t="shared" si="77"/>
        <v>14900</v>
      </c>
      <c r="AA180" s="40"/>
      <c r="AB180" s="40">
        <f>0</f>
        <v>0</v>
      </c>
      <c r="AC180" s="40"/>
      <c r="AE180" s="46">
        <v>36</v>
      </c>
      <c r="AF180" s="46"/>
      <c r="AG180" s="48">
        <f t="shared" si="86"/>
        <v>14525.465950082353</v>
      </c>
      <c r="AH180" s="48"/>
      <c r="AI180" s="48">
        <f t="shared" si="78"/>
        <v>238.21764158135346</v>
      </c>
      <c r="AJ180" s="48"/>
      <c r="AK180" s="48">
        <f t="shared" si="87"/>
        <v>357.08437127285782</v>
      </c>
      <c r="AL180" s="48"/>
      <c r="AM180" s="48">
        <f t="shared" si="79"/>
        <v>595.30201285421128</v>
      </c>
      <c r="AN180" s="48"/>
      <c r="AO180" s="48">
        <f t="shared" si="80"/>
        <v>14287.248308500999</v>
      </c>
      <c r="AP180" s="48"/>
      <c r="AQ180" s="48">
        <f>0</f>
        <v>0</v>
      </c>
      <c r="AR180" s="48"/>
      <c r="AT180" s="55">
        <v>36</v>
      </c>
      <c r="AU180" s="55"/>
      <c r="AV180" s="57">
        <f t="shared" si="88"/>
        <v>8839.7069340913113</v>
      </c>
      <c r="AW180" s="57"/>
      <c r="AX180" s="57">
        <f t="shared" si="81"/>
        <v>260.19014471541925</v>
      </c>
      <c r="AY180" s="57"/>
      <c r="AZ180" s="57">
        <f t="shared" si="89"/>
        <v>217.30946212974473</v>
      </c>
      <c r="BA180" s="57"/>
      <c r="BB180" s="57">
        <f t="shared" si="82"/>
        <v>477.49960684516401</v>
      </c>
      <c r="BC180" s="57"/>
      <c r="BD180" s="57">
        <f t="shared" si="83"/>
        <v>8579.5167893758917</v>
      </c>
      <c r="BE180" s="57"/>
      <c r="BF180" s="57">
        <f>0</f>
        <v>0</v>
      </c>
      <c r="BG180" s="57"/>
    </row>
    <row r="181" spans="1:59" x14ac:dyDescent="0.25">
      <c r="A181" s="27">
        <v>37</v>
      </c>
      <c r="B181" s="27"/>
      <c r="C181" s="31">
        <f t="shared" si="92"/>
        <v>5959.9999999999864</v>
      </c>
      <c r="D181" s="31"/>
      <c r="E181" s="31">
        <f t="shared" si="74"/>
        <v>248.33333333333334</v>
      </c>
      <c r="F181" s="31"/>
      <c r="G181" s="31">
        <f t="shared" si="93"/>
        <v>146.51666666666631</v>
      </c>
      <c r="H181" s="31"/>
      <c r="I181" s="31">
        <f t="shared" si="90"/>
        <v>394.84999999999968</v>
      </c>
      <c r="J181" s="31"/>
      <c r="K181" s="31">
        <f t="shared" si="91"/>
        <v>5711.6666666666533</v>
      </c>
      <c r="L181" s="31"/>
      <c r="M181" s="31">
        <f>0</f>
        <v>0</v>
      </c>
      <c r="N181" s="31"/>
      <c r="P181" s="37">
        <v>37</v>
      </c>
      <c r="Q181" s="37"/>
      <c r="R181" s="39">
        <f t="shared" si="84"/>
        <v>14900</v>
      </c>
      <c r="S181" s="39"/>
      <c r="T181" s="39">
        <f>0</f>
        <v>0</v>
      </c>
      <c r="U181" s="39"/>
      <c r="V181" s="39">
        <f t="shared" si="85"/>
        <v>366.29166666666663</v>
      </c>
      <c r="W181" s="39"/>
      <c r="X181" s="39">
        <f t="shared" si="76"/>
        <v>366.29166666666663</v>
      </c>
      <c r="Y181" s="39"/>
      <c r="Z181" s="39">
        <f t="shared" si="77"/>
        <v>14900</v>
      </c>
      <c r="AA181" s="39"/>
      <c r="AB181" s="39">
        <f>0</f>
        <v>0</v>
      </c>
      <c r="AC181" s="39"/>
      <c r="AE181" s="45">
        <v>37</v>
      </c>
      <c r="AF181" s="45"/>
      <c r="AG181" s="47">
        <f t="shared" si="86"/>
        <v>14287.248308500999</v>
      </c>
      <c r="AH181" s="47"/>
      <c r="AI181" s="47">
        <f t="shared" si="78"/>
        <v>258.70833308622781</v>
      </c>
      <c r="AJ181" s="47"/>
      <c r="AK181" s="47">
        <f t="shared" si="87"/>
        <v>351.2281875839829</v>
      </c>
      <c r="AL181" s="47"/>
      <c r="AM181" s="47">
        <f t="shared" si="79"/>
        <v>609.93652067021071</v>
      </c>
      <c r="AN181" s="47"/>
      <c r="AO181" s="47">
        <f t="shared" si="80"/>
        <v>14028.539975414771</v>
      </c>
      <c r="AP181" s="47"/>
      <c r="AQ181" s="47">
        <f>0</f>
        <v>0</v>
      </c>
      <c r="AR181" s="47"/>
      <c r="AT181" s="54">
        <v>37</v>
      </c>
      <c r="AU181" s="54"/>
      <c r="AV181" s="56">
        <f t="shared" si="88"/>
        <v>8579.5167893758917</v>
      </c>
      <c r="AW181" s="56"/>
      <c r="AX181" s="56">
        <f t="shared" si="81"/>
        <v>266.58648577300664</v>
      </c>
      <c r="AY181" s="56"/>
      <c r="AZ181" s="56">
        <f t="shared" si="89"/>
        <v>210.91312107215734</v>
      </c>
      <c r="BA181" s="56"/>
      <c r="BB181" s="56">
        <f t="shared" si="82"/>
        <v>477.49960684516401</v>
      </c>
      <c r="BC181" s="56"/>
      <c r="BD181" s="56">
        <f t="shared" si="83"/>
        <v>8312.930303602885</v>
      </c>
      <c r="BE181" s="56"/>
      <c r="BF181" s="56">
        <f>0</f>
        <v>0</v>
      </c>
      <c r="BG181" s="56"/>
    </row>
    <row r="182" spans="1:59" x14ac:dyDescent="0.25">
      <c r="A182" s="28">
        <v>38</v>
      </c>
      <c r="B182" s="28"/>
      <c r="C182" s="32">
        <f t="shared" si="92"/>
        <v>5711.6666666666533</v>
      </c>
      <c r="D182" s="32"/>
      <c r="E182" s="32">
        <f t="shared" si="74"/>
        <v>248.33333333333334</v>
      </c>
      <c r="F182" s="32"/>
      <c r="G182" s="32">
        <f t="shared" si="93"/>
        <v>140.41180555555522</v>
      </c>
      <c r="H182" s="32"/>
      <c r="I182" s="32">
        <f t="shared" si="90"/>
        <v>388.74513888888856</v>
      </c>
      <c r="J182" s="32"/>
      <c r="K182" s="32">
        <f t="shared" si="91"/>
        <v>5463.3333333333203</v>
      </c>
      <c r="L182" s="32"/>
      <c r="M182" s="32">
        <f>0</f>
        <v>0</v>
      </c>
      <c r="N182" s="32"/>
      <c r="P182" s="38">
        <v>38</v>
      </c>
      <c r="Q182" s="38"/>
      <c r="R182" s="40">
        <f t="shared" si="84"/>
        <v>14900</v>
      </c>
      <c r="S182" s="40"/>
      <c r="T182" s="40">
        <f>0</f>
        <v>0</v>
      </c>
      <c r="U182" s="40"/>
      <c r="V182" s="40">
        <f t="shared" si="85"/>
        <v>366.29166666666663</v>
      </c>
      <c r="W182" s="40"/>
      <c r="X182" s="40">
        <f t="shared" si="76"/>
        <v>366.29166666666663</v>
      </c>
      <c r="Y182" s="40"/>
      <c r="Z182" s="40">
        <f t="shared" si="77"/>
        <v>14900</v>
      </c>
      <c r="AA182" s="40"/>
      <c r="AB182" s="40">
        <f>0</f>
        <v>0</v>
      </c>
      <c r="AC182" s="40"/>
      <c r="AE182" s="46">
        <v>38</v>
      </c>
      <c r="AF182" s="46"/>
      <c r="AG182" s="48">
        <f t="shared" si="86"/>
        <v>14028.539975414771</v>
      </c>
      <c r="AH182" s="48"/>
      <c r="AI182" s="48">
        <f t="shared" si="78"/>
        <v>280.06251907440702</v>
      </c>
      <c r="AJ182" s="48"/>
      <c r="AK182" s="48">
        <f t="shared" si="87"/>
        <v>344.86827439561313</v>
      </c>
      <c r="AL182" s="48"/>
      <c r="AM182" s="48">
        <f t="shared" si="79"/>
        <v>624.93079347002015</v>
      </c>
      <c r="AN182" s="48"/>
      <c r="AO182" s="48">
        <f t="shared" si="80"/>
        <v>13748.477456340364</v>
      </c>
      <c r="AP182" s="48"/>
      <c r="AQ182" s="48">
        <f>0</f>
        <v>0</v>
      </c>
      <c r="AR182" s="48"/>
      <c r="AT182" s="55">
        <v>38</v>
      </c>
      <c r="AU182" s="55"/>
      <c r="AV182" s="57">
        <f t="shared" si="88"/>
        <v>8312.930303602885</v>
      </c>
      <c r="AW182" s="57"/>
      <c r="AX182" s="57">
        <f t="shared" si="81"/>
        <v>273.14007021492642</v>
      </c>
      <c r="AY182" s="57"/>
      <c r="AZ182" s="57">
        <f t="shared" si="89"/>
        <v>204.35953663023759</v>
      </c>
      <c r="BA182" s="57"/>
      <c r="BB182" s="57">
        <f t="shared" si="82"/>
        <v>477.49960684516401</v>
      </c>
      <c r="BC182" s="57"/>
      <c r="BD182" s="57">
        <f t="shared" si="83"/>
        <v>8039.7902333879583</v>
      </c>
      <c r="BE182" s="57"/>
      <c r="BF182" s="57">
        <f>0</f>
        <v>0</v>
      </c>
      <c r="BG182" s="57"/>
    </row>
    <row r="183" spans="1:59" x14ac:dyDescent="0.25">
      <c r="A183" s="27">
        <v>39</v>
      </c>
      <c r="B183" s="27"/>
      <c r="C183" s="31">
        <f t="shared" si="92"/>
        <v>5463.3333333333203</v>
      </c>
      <c r="D183" s="31"/>
      <c r="E183" s="31">
        <f t="shared" si="74"/>
        <v>248.33333333333334</v>
      </c>
      <c r="F183" s="31"/>
      <c r="G183" s="31">
        <f t="shared" si="93"/>
        <v>134.30694444444413</v>
      </c>
      <c r="H183" s="31"/>
      <c r="I183" s="31">
        <f t="shared" si="90"/>
        <v>382.64027777777744</v>
      </c>
      <c r="J183" s="31"/>
      <c r="K183" s="31">
        <f t="shared" si="91"/>
        <v>5214.9999999999873</v>
      </c>
      <c r="L183" s="31"/>
      <c r="M183" s="31">
        <f>0</f>
        <v>0</v>
      </c>
      <c r="N183" s="31"/>
      <c r="P183" s="37">
        <v>39</v>
      </c>
      <c r="Q183" s="37"/>
      <c r="R183" s="39">
        <f t="shared" si="84"/>
        <v>14900</v>
      </c>
      <c r="S183" s="39"/>
      <c r="T183" s="39">
        <f>0</f>
        <v>0</v>
      </c>
      <c r="U183" s="39"/>
      <c r="V183" s="39">
        <f t="shared" si="85"/>
        <v>366.29166666666663</v>
      </c>
      <c r="W183" s="39"/>
      <c r="X183" s="39">
        <f t="shared" si="76"/>
        <v>366.29166666666663</v>
      </c>
      <c r="Y183" s="39"/>
      <c r="Z183" s="39">
        <f t="shared" si="77"/>
        <v>14900</v>
      </c>
      <c r="AA183" s="39"/>
      <c r="AB183" s="39">
        <f>0</f>
        <v>0</v>
      </c>
      <c r="AC183" s="39"/>
      <c r="AE183" s="45">
        <v>39</v>
      </c>
      <c r="AF183" s="45"/>
      <c r="AG183" s="47">
        <f t="shared" si="86"/>
        <v>13748.477456340364</v>
      </c>
      <c r="AH183" s="47"/>
      <c r="AI183" s="47">
        <f t="shared" si="78"/>
        <v>302.31027134112418</v>
      </c>
      <c r="AJ183" s="47"/>
      <c r="AK183" s="47">
        <f t="shared" si="87"/>
        <v>337.98340413503394</v>
      </c>
      <c r="AL183" s="47"/>
      <c r="AM183" s="47">
        <f t="shared" si="79"/>
        <v>640.29367547615811</v>
      </c>
      <c r="AN183" s="47"/>
      <c r="AO183" s="47">
        <f t="shared" si="80"/>
        <v>13446.16718499924</v>
      </c>
      <c r="AP183" s="47"/>
      <c r="AQ183" s="47">
        <f>0</f>
        <v>0</v>
      </c>
      <c r="AR183" s="47"/>
      <c r="AT183" s="54">
        <v>39</v>
      </c>
      <c r="AU183" s="54"/>
      <c r="AV183" s="56">
        <f t="shared" si="88"/>
        <v>8039.7902333879583</v>
      </c>
      <c r="AW183" s="56"/>
      <c r="AX183" s="56">
        <f t="shared" si="81"/>
        <v>279.85476360771008</v>
      </c>
      <c r="AY183" s="56"/>
      <c r="AZ183" s="56">
        <f t="shared" si="89"/>
        <v>197.64484323745395</v>
      </c>
      <c r="BA183" s="56"/>
      <c r="BB183" s="56">
        <f t="shared" si="82"/>
        <v>477.49960684516401</v>
      </c>
      <c r="BC183" s="56"/>
      <c r="BD183" s="56">
        <f t="shared" si="83"/>
        <v>7759.9354697802482</v>
      </c>
      <c r="BE183" s="56"/>
      <c r="BF183" s="56">
        <f>0</f>
        <v>0</v>
      </c>
      <c r="BG183" s="56"/>
    </row>
    <row r="184" spans="1:59" x14ac:dyDescent="0.25">
      <c r="A184" s="28">
        <v>40</v>
      </c>
      <c r="B184" s="28"/>
      <c r="C184" s="32">
        <f t="shared" si="92"/>
        <v>5214.9999999999873</v>
      </c>
      <c r="D184" s="32"/>
      <c r="E184" s="32">
        <f t="shared" si="74"/>
        <v>248.33333333333334</v>
      </c>
      <c r="F184" s="32"/>
      <c r="G184" s="32">
        <f t="shared" si="93"/>
        <v>128.20208333333301</v>
      </c>
      <c r="H184" s="32"/>
      <c r="I184" s="32">
        <f t="shared" si="90"/>
        <v>376.53541666666638</v>
      </c>
      <c r="J184" s="32"/>
      <c r="K184" s="32">
        <f t="shared" si="91"/>
        <v>4966.6666666666542</v>
      </c>
      <c r="L184" s="32"/>
      <c r="M184" s="32">
        <f>0</f>
        <v>0</v>
      </c>
      <c r="N184" s="32"/>
      <c r="P184" s="38">
        <v>40</v>
      </c>
      <c r="Q184" s="38"/>
      <c r="R184" s="40">
        <f t="shared" si="84"/>
        <v>14900</v>
      </c>
      <c r="S184" s="40"/>
      <c r="T184" s="40">
        <f>0</f>
        <v>0</v>
      </c>
      <c r="U184" s="40"/>
      <c r="V184" s="40">
        <f t="shared" si="85"/>
        <v>366.29166666666663</v>
      </c>
      <c r="W184" s="40"/>
      <c r="X184" s="40">
        <f t="shared" si="76"/>
        <v>366.29166666666663</v>
      </c>
      <c r="Y184" s="40"/>
      <c r="Z184" s="40">
        <f t="shared" si="77"/>
        <v>14900</v>
      </c>
      <c r="AA184" s="40"/>
      <c r="AB184" s="40">
        <f>0</f>
        <v>0</v>
      </c>
      <c r="AC184" s="40"/>
      <c r="AE184" s="46">
        <v>40</v>
      </c>
      <c r="AF184" s="46"/>
      <c r="AG184" s="48">
        <f t="shared" si="86"/>
        <v>13446.16718499924</v>
      </c>
      <c r="AH184" s="48"/>
      <c r="AI184" s="48">
        <f t="shared" si="78"/>
        <v>325.48261836704904</v>
      </c>
      <c r="AJ184" s="48"/>
      <c r="AK184" s="48">
        <f t="shared" si="87"/>
        <v>330.55160996456465</v>
      </c>
      <c r="AL184" s="48"/>
      <c r="AM184" s="48">
        <f t="shared" si="79"/>
        <v>656.03422833161369</v>
      </c>
      <c r="AN184" s="48"/>
      <c r="AO184" s="48">
        <f t="shared" si="80"/>
        <v>13120.684566632191</v>
      </c>
      <c r="AP184" s="48"/>
      <c r="AQ184" s="48">
        <f>0</f>
        <v>0</v>
      </c>
      <c r="AR184" s="48"/>
      <c r="AT184" s="55">
        <v>40</v>
      </c>
      <c r="AU184" s="55"/>
      <c r="AV184" s="57">
        <f t="shared" si="88"/>
        <v>7759.9354697802482</v>
      </c>
      <c r="AW184" s="57"/>
      <c r="AX184" s="57">
        <f t="shared" si="81"/>
        <v>286.73452654639959</v>
      </c>
      <c r="AY184" s="57"/>
      <c r="AZ184" s="57">
        <f t="shared" si="89"/>
        <v>190.76508029876442</v>
      </c>
      <c r="BA184" s="57"/>
      <c r="BB184" s="57">
        <f t="shared" si="82"/>
        <v>477.49960684516401</v>
      </c>
      <c r="BC184" s="57"/>
      <c r="BD184" s="57">
        <f t="shared" si="83"/>
        <v>7473.2009432338491</v>
      </c>
      <c r="BE184" s="57"/>
      <c r="BF184" s="57">
        <f>0</f>
        <v>0</v>
      </c>
      <c r="BG184" s="57"/>
    </row>
    <row r="185" spans="1:59" x14ac:dyDescent="0.25">
      <c r="A185" s="27">
        <v>41</v>
      </c>
      <c r="B185" s="27"/>
      <c r="C185" s="31">
        <f t="shared" si="92"/>
        <v>4966.6666666666542</v>
      </c>
      <c r="D185" s="31"/>
      <c r="E185" s="31">
        <f t="shared" si="74"/>
        <v>248.33333333333334</v>
      </c>
      <c r="F185" s="31"/>
      <c r="G185" s="31">
        <f t="shared" si="93"/>
        <v>122.09722222222192</v>
      </c>
      <c r="H185" s="31"/>
      <c r="I185" s="31">
        <f t="shared" si="90"/>
        <v>370.43055555555526</v>
      </c>
      <c r="J185" s="31"/>
      <c r="K185" s="31">
        <f t="shared" si="91"/>
        <v>4718.3333333333212</v>
      </c>
      <c r="L185" s="31"/>
      <c r="M185" s="31">
        <f>0</f>
        <v>0</v>
      </c>
      <c r="N185" s="31"/>
      <c r="P185" s="37">
        <v>41</v>
      </c>
      <c r="Q185" s="37"/>
      <c r="R185" s="39">
        <f t="shared" si="84"/>
        <v>14900</v>
      </c>
      <c r="S185" s="39"/>
      <c r="T185" s="39">
        <f>0</f>
        <v>0</v>
      </c>
      <c r="U185" s="39"/>
      <c r="V185" s="39">
        <f t="shared" si="85"/>
        <v>366.29166666666663</v>
      </c>
      <c r="W185" s="39"/>
      <c r="X185" s="39">
        <f t="shared" si="76"/>
        <v>366.29166666666663</v>
      </c>
      <c r="Y185" s="39"/>
      <c r="Z185" s="39">
        <f t="shared" si="77"/>
        <v>14900</v>
      </c>
      <c r="AA185" s="39"/>
      <c r="AB185" s="39">
        <f>0</f>
        <v>0</v>
      </c>
      <c r="AC185" s="39"/>
      <c r="AE185" s="45">
        <v>41</v>
      </c>
      <c r="AF185" s="45"/>
      <c r="AG185" s="47">
        <f t="shared" si="86"/>
        <v>13120.684566632191</v>
      </c>
      <c r="AH185" s="47"/>
      <c r="AI185" s="47">
        <f t="shared" si="78"/>
        <v>349.61157418172468</v>
      </c>
      <c r="AJ185" s="47"/>
      <c r="AK185" s="47">
        <f t="shared" si="87"/>
        <v>322.55016226304133</v>
      </c>
      <c r="AL185" s="47"/>
      <c r="AM185" s="47">
        <f t="shared" si="79"/>
        <v>672.16173644476601</v>
      </c>
      <c r="AN185" s="47"/>
      <c r="AO185" s="47">
        <f t="shared" si="80"/>
        <v>12771.072992450467</v>
      </c>
      <c r="AP185" s="47"/>
      <c r="AQ185" s="47">
        <f>0</f>
        <v>0</v>
      </c>
      <c r="AR185" s="47"/>
      <c r="AT185" s="54">
        <v>41</v>
      </c>
      <c r="AU185" s="54"/>
      <c r="AV185" s="56">
        <f t="shared" si="88"/>
        <v>7473.2009432338491</v>
      </c>
      <c r="AW185" s="56"/>
      <c r="AX185" s="56">
        <f t="shared" si="81"/>
        <v>293.78341699066522</v>
      </c>
      <c r="AY185" s="56"/>
      <c r="AZ185" s="56">
        <f t="shared" si="89"/>
        <v>183.71618985449879</v>
      </c>
      <c r="BA185" s="56"/>
      <c r="BB185" s="56">
        <f t="shared" si="82"/>
        <v>477.49960684516401</v>
      </c>
      <c r="BC185" s="56"/>
      <c r="BD185" s="56">
        <f t="shared" si="83"/>
        <v>7179.4175262431836</v>
      </c>
      <c r="BE185" s="56"/>
      <c r="BF185" s="56">
        <f>0</f>
        <v>0</v>
      </c>
      <c r="BG185" s="56"/>
    </row>
    <row r="186" spans="1:59" x14ac:dyDescent="0.25">
      <c r="A186" s="28">
        <v>42</v>
      </c>
      <c r="B186" s="28"/>
      <c r="C186" s="32">
        <f t="shared" si="92"/>
        <v>4718.3333333333212</v>
      </c>
      <c r="D186" s="32"/>
      <c r="E186" s="32">
        <f t="shared" si="74"/>
        <v>248.33333333333334</v>
      </c>
      <c r="F186" s="32"/>
      <c r="G186" s="32">
        <f t="shared" si="93"/>
        <v>115.99236111111081</v>
      </c>
      <c r="H186" s="32"/>
      <c r="I186" s="32">
        <f t="shared" si="90"/>
        <v>364.32569444444414</v>
      </c>
      <c r="J186" s="32"/>
      <c r="K186" s="32">
        <f t="shared" si="91"/>
        <v>4469.9999999999882</v>
      </c>
      <c r="L186" s="32"/>
      <c r="M186" s="32">
        <f>0</f>
        <v>0</v>
      </c>
      <c r="N186" s="32"/>
      <c r="P186" s="38">
        <v>42</v>
      </c>
      <c r="Q186" s="38"/>
      <c r="R186" s="40">
        <f t="shared" si="84"/>
        <v>14900</v>
      </c>
      <c r="S186" s="40"/>
      <c r="T186" s="40">
        <f>0</f>
        <v>0</v>
      </c>
      <c r="U186" s="40"/>
      <c r="V186" s="40">
        <f t="shared" si="85"/>
        <v>366.29166666666663</v>
      </c>
      <c r="W186" s="40"/>
      <c r="X186" s="40">
        <f t="shared" si="76"/>
        <v>366.29166666666663</v>
      </c>
      <c r="Y186" s="40"/>
      <c r="Z186" s="40">
        <f t="shared" si="77"/>
        <v>14900</v>
      </c>
      <c r="AA186" s="40"/>
      <c r="AB186" s="40">
        <f>0</f>
        <v>0</v>
      </c>
      <c r="AC186" s="40"/>
      <c r="AE186" s="46">
        <v>42</v>
      </c>
      <c r="AF186" s="46"/>
      <c r="AG186" s="48">
        <f t="shared" si="86"/>
        <v>12771.072992450467</v>
      </c>
      <c r="AH186" s="48"/>
      <c r="AI186" s="48">
        <f t="shared" si="78"/>
        <v>374.7301680679592</v>
      </c>
      <c r="AJ186" s="48"/>
      <c r="AK186" s="48">
        <f t="shared" si="87"/>
        <v>313.9555443977406</v>
      </c>
      <c r="AL186" s="48"/>
      <c r="AM186" s="48">
        <f t="shared" si="79"/>
        <v>688.68571246569979</v>
      </c>
      <c r="AN186" s="48"/>
      <c r="AO186" s="48">
        <f t="shared" si="80"/>
        <v>12396.342824382507</v>
      </c>
      <c r="AP186" s="48"/>
      <c r="AQ186" s="48">
        <f>0</f>
        <v>0</v>
      </c>
      <c r="AR186" s="48"/>
      <c r="AT186" s="55">
        <v>42</v>
      </c>
      <c r="AU186" s="55"/>
      <c r="AV186" s="57">
        <f t="shared" si="88"/>
        <v>7179.4175262431836</v>
      </c>
      <c r="AW186" s="57"/>
      <c r="AX186" s="57">
        <f t="shared" si="81"/>
        <v>301.00559265835238</v>
      </c>
      <c r="AY186" s="57"/>
      <c r="AZ186" s="57">
        <f t="shared" si="89"/>
        <v>176.4940141868116</v>
      </c>
      <c r="BA186" s="57"/>
      <c r="BB186" s="57">
        <f t="shared" si="82"/>
        <v>477.49960684516401</v>
      </c>
      <c r="BC186" s="57"/>
      <c r="BD186" s="57">
        <f t="shared" si="83"/>
        <v>6878.4119335848309</v>
      </c>
      <c r="BE186" s="57"/>
      <c r="BF186" s="57">
        <f>0</f>
        <v>0</v>
      </c>
      <c r="BG186" s="57"/>
    </row>
    <row r="187" spans="1:59" x14ac:dyDescent="0.25">
      <c r="A187" s="27">
        <v>43</v>
      </c>
      <c r="B187" s="27"/>
      <c r="C187" s="31">
        <f t="shared" si="92"/>
        <v>4469.9999999999882</v>
      </c>
      <c r="D187" s="31"/>
      <c r="E187" s="31">
        <f t="shared" si="74"/>
        <v>248.33333333333334</v>
      </c>
      <c r="F187" s="31"/>
      <c r="G187" s="31">
        <f t="shared" si="93"/>
        <v>109.8874999999997</v>
      </c>
      <c r="H187" s="31"/>
      <c r="I187" s="31">
        <f t="shared" si="90"/>
        <v>358.22083333333308</v>
      </c>
      <c r="J187" s="31"/>
      <c r="K187" s="31">
        <f t="shared" si="91"/>
        <v>4221.6666666666551</v>
      </c>
      <c r="L187" s="31"/>
      <c r="M187" s="31">
        <f>0</f>
        <v>0</v>
      </c>
      <c r="N187" s="31"/>
      <c r="P187" s="37">
        <v>43</v>
      </c>
      <c r="Q187" s="37"/>
      <c r="R187" s="39">
        <f t="shared" si="84"/>
        <v>14900</v>
      </c>
      <c r="S187" s="39"/>
      <c r="T187" s="39">
        <f>0</f>
        <v>0</v>
      </c>
      <c r="U187" s="39"/>
      <c r="V187" s="39">
        <f t="shared" si="85"/>
        <v>366.29166666666663</v>
      </c>
      <c r="W187" s="39"/>
      <c r="X187" s="39">
        <f t="shared" si="76"/>
        <v>366.29166666666663</v>
      </c>
      <c r="Y187" s="39"/>
      <c r="Z187" s="39">
        <f t="shared" si="77"/>
        <v>14900</v>
      </c>
      <c r="AA187" s="39"/>
      <c r="AB187" s="39">
        <f>0</f>
        <v>0</v>
      </c>
      <c r="AC187" s="39"/>
      <c r="AE187" s="45">
        <v>43</v>
      </c>
      <c r="AF187" s="45"/>
      <c r="AG187" s="47">
        <f t="shared" si="86"/>
        <v>12396.342824382507</v>
      </c>
      <c r="AH187" s="47"/>
      <c r="AI187" s="47">
        <f t="shared" si="78"/>
        <v>400.87247513107837</v>
      </c>
      <c r="AJ187" s="47"/>
      <c r="AK187" s="47">
        <f t="shared" si="87"/>
        <v>304.74342776606994</v>
      </c>
      <c r="AL187" s="47"/>
      <c r="AM187" s="47">
        <f t="shared" si="79"/>
        <v>705.61590289714832</v>
      </c>
      <c r="AN187" s="47"/>
      <c r="AO187" s="47">
        <f t="shared" si="80"/>
        <v>11995.470349251429</v>
      </c>
      <c r="AP187" s="47"/>
      <c r="AQ187" s="47">
        <f>0</f>
        <v>0</v>
      </c>
      <c r="AR187" s="47"/>
      <c r="AT187" s="54">
        <v>43</v>
      </c>
      <c r="AU187" s="54"/>
      <c r="AV187" s="56">
        <f t="shared" si="88"/>
        <v>6878.4119335848309</v>
      </c>
      <c r="AW187" s="56"/>
      <c r="AX187" s="56">
        <f t="shared" si="81"/>
        <v>308.40531347787027</v>
      </c>
      <c r="AY187" s="56"/>
      <c r="AZ187" s="56">
        <f t="shared" si="89"/>
        <v>169.09429336729374</v>
      </c>
      <c r="BA187" s="56"/>
      <c r="BB187" s="56">
        <f t="shared" si="82"/>
        <v>477.49960684516401</v>
      </c>
      <c r="BC187" s="56"/>
      <c r="BD187" s="56">
        <f t="shared" si="83"/>
        <v>6570.0066201069603</v>
      </c>
      <c r="BE187" s="56"/>
      <c r="BF187" s="56">
        <f>0</f>
        <v>0</v>
      </c>
      <c r="BG187" s="56"/>
    </row>
    <row r="188" spans="1:59" x14ac:dyDescent="0.25">
      <c r="A188" s="28">
        <v>44</v>
      </c>
      <c r="B188" s="28"/>
      <c r="C188" s="32">
        <f t="shared" si="92"/>
        <v>4221.6666666666551</v>
      </c>
      <c r="D188" s="32"/>
      <c r="E188" s="32">
        <f t="shared" si="74"/>
        <v>248.33333333333334</v>
      </c>
      <c r="F188" s="32"/>
      <c r="G188" s="32">
        <f t="shared" si="93"/>
        <v>103.7826388888886</v>
      </c>
      <c r="H188" s="32"/>
      <c r="I188" s="32">
        <f t="shared" si="90"/>
        <v>352.11597222222196</v>
      </c>
      <c r="J188" s="32"/>
      <c r="K188" s="32">
        <f t="shared" si="91"/>
        <v>3973.3333333333217</v>
      </c>
      <c r="L188" s="32"/>
      <c r="M188" s="32">
        <f>0</f>
        <v>0</v>
      </c>
      <c r="N188" s="32"/>
      <c r="P188" s="38">
        <v>44</v>
      </c>
      <c r="Q188" s="38"/>
      <c r="R188" s="40">
        <f t="shared" si="84"/>
        <v>14900</v>
      </c>
      <c r="S188" s="40"/>
      <c r="T188" s="40">
        <f>0</f>
        <v>0</v>
      </c>
      <c r="U188" s="40"/>
      <c r="V188" s="40">
        <f t="shared" si="85"/>
        <v>366.29166666666663</v>
      </c>
      <c r="W188" s="40"/>
      <c r="X188" s="40">
        <f t="shared" si="76"/>
        <v>366.29166666666663</v>
      </c>
      <c r="Y188" s="40"/>
      <c r="Z188" s="40">
        <f t="shared" si="77"/>
        <v>14900</v>
      </c>
      <c r="AA188" s="40"/>
      <c r="AB188" s="40">
        <f>0</f>
        <v>0</v>
      </c>
      <c r="AC188" s="40"/>
      <c r="AE188" s="46">
        <v>44</v>
      </c>
      <c r="AF188" s="46"/>
      <c r="AG188" s="48">
        <f t="shared" si="86"/>
        <v>11995.470349251429</v>
      </c>
      <c r="AH188" s="48"/>
      <c r="AI188" s="48">
        <f t="shared" si="78"/>
        <v>428.07364775760578</v>
      </c>
      <c r="AJ188" s="48"/>
      <c r="AK188" s="48">
        <f t="shared" si="87"/>
        <v>294.88864608576426</v>
      </c>
      <c r="AL188" s="48"/>
      <c r="AM188" s="48">
        <f t="shared" si="79"/>
        <v>722.96229384337005</v>
      </c>
      <c r="AN188" s="48"/>
      <c r="AO188" s="48">
        <f t="shared" si="80"/>
        <v>11567.396701493823</v>
      </c>
      <c r="AP188" s="48"/>
      <c r="AQ188" s="48">
        <f>0</f>
        <v>0</v>
      </c>
      <c r="AR188" s="48"/>
      <c r="AT188" s="55">
        <v>44</v>
      </c>
      <c r="AU188" s="55"/>
      <c r="AV188" s="57">
        <f t="shared" si="88"/>
        <v>6570.0066201069603</v>
      </c>
      <c r="AW188" s="57"/>
      <c r="AX188" s="57">
        <f t="shared" si="81"/>
        <v>315.9869441008679</v>
      </c>
      <c r="AY188" s="57"/>
      <c r="AZ188" s="57">
        <f t="shared" si="89"/>
        <v>161.51266274429611</v>
      </c>
      <c r="BA188" s="57"/>
      <c r="BB188" s="57">
        <f t="shared" si="82"/>
        <v>477.49960684516401</v>
      </c>
      <c r="BC188" s="57"/>
      <c r="BD188" s="57">
        <f t="shared" si="83"/>
        <v>6254.0196760060926</v>
      </c>
      <c r="BE188" s="57"/>
      <c r="BF188" s="57">
        <f>0</f>
        <v>0</v>
      </c>
      <c r="BG188" s="57"/>
    </row>
    <row r="189" spans="1:59" x14ac:dyDescent="0.25">
      <c r="A189" s="27">
        <v>45</v>
      </c>
      <c r="B189" s="27"/>
      <c r="C189" s="31">
        <f t="shared" si="92"/>
        <v>3973.3333333333217</v>
      </c>
      <c r="D189" s="31"/>
      <c r="E189" s="31">
        <f t="shared" si="74"/>
        <v>248.33333333333334</v>
      </c>
      <c r="F189" s="31"/>
      <c r="G189" s="31">
        <f t="shared" si="93"/>
        <v>97.677777777777479</v>
      </c>
      <c r="H189" s="31"/>
      <c r="I189" s="31">
        <f t="shared" si="90"/>
        <v>346.01111111111084</v>
      </c>
      <c r="J189" s="31"/>
      <c r="K189" s="31">
        <f t="shared" si="91"/>
        <v>3724.9999999999882</v>
      </c>
      <c r="L189" s="31"/>
      <c r="M189" s="31">
        <f>0</f>
        <v>0</v>
      </c>
      <c r="N189" s="31"/>
      <c r="P189" s="37">
        <v>45</v>
      </c>
      <c r="Q189" s="37"/>
      <c r="R189" s="39">
        <f t="shared" si="84"/>
        <v>14900</v>
      </c>
      <c r="S189" s="39"/>
      <c r="T189" s="39">
        <f>0</f>
        <v>0</v>
      </c>
      <c r="U189" s="39"/>
      <c r="V189" s="39">
        <f t="shared" si="85"/>
        <v>366.29166666666663</v>
      </c>
      <c r="W189" s="39"/>
      <c r="X189" s="39">
        <f t="shared" si="76"/>
        <v>366.29166666666663</v>
      </c>
      <c r="Y189" s="39"/>
      <c r="Z189" s="39">
        <f t="shared" si="77"/>
        <v>14900</v>
      </c>
      <c r="AA189" s="39"/>
      <c r="AB189" s="39">
        <f>0</f>
        <v>0</v>
      </c>
      <c r="AC189" s="39"/>
      <c r="AE189" s="45">
        <v>45</v>
      </c>
      <c r="AF189" s="45"/>
      <c r="AG189" s="47">
        <f t="shared" si="86"/>
        <v>11567.396701493823</v>
      </c>
      <c r="AH189" s="47"/>
      <c r="AI189" s="47">
        <f t="shared" si="78"/>
        <v>456.36994798862986</v>
      </c>
      <c r="AJ189" s="47"/>
      <c r="AK189" s="47">
        <f t="shared" si="87"/>
        <v>284.36516891172312</v>
      </c>
      <c r="AL189" s="47"/>
      <c r="AM189" s="47">
        <f t="shared" si="79"/>
        <v>740.73511690035298</v>
      </c>
      <c r="AN189" s="47"/>
      <c r="AO189" s="47">
        <f t="shared" si="80"/>
        <v>11111.026753505193</v>
      </c>
      <c r="AP189" s="47"/>
      <c r="AQ189" s="47">
        <f>0</f>
        <v>0</v>
      </c>
      <c r="AR189" s="47"/>
      <c r="AT189" s="54">
        <v>45</v>
      </c>
      <c r="AU189" s="54"/>
      <c r="AV189" s="56">
        <f t="shared" si="88"/>
        <v>6254.0196760060926</v>
      </c>
      <c r="AW189" s="56"/>
      <c r="AX189" s="56">
        <f t="shared" si="81"/>
        <v>323.75495647668095</v>
      </c>
      <c r="AY189" s="56"/>
      <c r="AZ189" s="56">
        <f t="shared" si="89"/>
        <v>153.74465036848309</v>
      </c>
      <c r="BA189" s="56"/>
      <c r="BB189" s="56">
        <f t="shared" si="82"/>
        <v>477.49960684516401</v>
      </c>
      <c r="BC189" s="56"/>
      <c r="BD189" s="56">
        <f t="shared" si="83"/>
        <v>5930.2647195294121</v>
      </c>
      <c r="BE189" s="56"/>
      <c r="BF189" s="56">
        <f>0</f>
        <v>0</v>
      </c>
      <c r="BG189" s="56"/>
    </row>
    <row r="190" spans="1:59" x14ac:dyDescent="0.25">
      <c r="A190" s="28">
        <v>46</v>
      </c>
      <c r="B190" s="28"/>
      <c r="C190" s="32">
        <f t="shared" si="92"/>
        <v>3724.9999999999882</v>
      </c>
      <c r="D190" s="32"/>
      <c r="E190" s="32">
        <f t="shared" si="74"/>
        <v>248.33333333333334</v>
      </c>
      <c r="F190" s="32"/>
      <c r="G190" s="32">
        <f t="shared" si="93"/>
        <v>91.572916666666373</v>
      </c>
      <c r="H190" s="32"/>
      <c r="I190" s="32">
        <f t="shared" si="90"/>
        <v>339.90624999999972</v>
      </c>
      <c r="J190" s="32"/>
      <c r="K190" s="32">
        <f t="shared" si="91"/>
        <v>3476.6666666666547</v>
      </c>
      <c r="L190" s="32"/>
      <c r="M190" s="32">
        <f>0</f>
        <v>0</v>
      </c>
      <c r="N190" s="32"/>
      <c r="P190" s="38">
        <v>46</v>
      </c>
      <c r="Q190" s="38"/>
      <c r="R190" s="40">
        <f t="shared" si="84"/>
        <v>14900</v>
      </c>
      <c r="S190" s="40"/>
      <c r="T190" s="40">
        <f>0</f>
        <v>0</v>
      </c>
      <c r="U190" s="40"/>
      <c r="V190" s="40">
        <f t="shared" si="85"/>
        <v>366.29166666666663</v>
      </c>
      <c r="W190" s="40"/>
      <c r="X190" s="40">
        <f t="shared" si="76"/>
        <v>366.29166666666663</v>
      </c>
      <c r="Y190" s="40"/>
      <c r="Z190" s="40">
        <f t="shared" si="77"/>
        <v>14900</v>
      </c>
      <c r="AA190" s="40"/>
      <c r="AB190" s="40">
        <f>0</f>
        <v>0</v>
      </c>
      <c r="AC190" s="40"/>
      <c r="AE190" s="46">
        <v>46</v>
      </c>
      <c r="AF190" s="46"/>
      <c r="AG190" s="48">
        <f t="shared" si="86"/>
        <v>11111.026753505193</v>
      </c>
      <c r="AH190" s="48"/>
      <c r="AI190" s="48">
        <f t="shared" si="78"/>
        <v>485.79878083381749</v>
      </c>
      <c r="AJ190" s="48"/>
      <c r="AK190" s="48">
        <f t="shared" si="87"/>
        <v>273.14607435700265</v>
      </c>
      <c r="AL190" s="48"/>
      <c r="AM190" s="48">
        <f t="shared" si="79"/>
        <v>758.94485519082014</v>
      </c>
      <c r="AN190" s="48"/>
      <c r="AO190" s="48">
        <f t="shared" si="80"/>
        <v>10625.227972671377</v>
      </c>
      <c r="AP190" s="48"/>
      <c r="AQ190" s="48">
        <f>0</f>
        <v>0</v>
      </c>
      <c r="AR190" s="48"/>
      <c r="AT190" s="55">
        <v>46</v>
      </c>
      <c r="AU190" s="55"/>
      <c r="AV190" s="57">
        <f t="shared" si="88"/>
        <v>5930.2647195294121</v>
      </c>
      <c r="AW190" s="57"/>
      <c r="AX190" s="57">
        <f t="shared" si="81"/>
        <v>331.71393249006599</v>
      </c>
      <c r="AY190" s="57"/>
      <c r="AZ190" s="57">
        <f t="shared" si="89"/>
        <v>145.78567435509805</v>
      </c>
      <c r="BA190" s="57"/>
      <c r="BB190" s="57">
        <f t="shared" si="82"/>
        <v>477.49960684516401</v>
      </c>
      <c r="BC190" s="57"/>
      <c r="BD190" s="57">
        <f t="shared" si="83"/>
        <v>5598.5507870393458</v>
      </c>
      <c r="BE190" s="57"/>
      <c r="BF190" s="57">
        <f>0</f>
        <v>0</v>
      </c>
      <c r="BG190" s="57"/>
    </row>
    <row r="191" spans="1:59" x14ac:dyDescent="0.25">
      <c r="A191" s="27">
        <v>47</v>
      </c>
      <c r="B191" s="27"/>
      <c r="C191" s="31">
        <f t="shared" si="92"/>
        <v>3476.6666666666547</v>
      </c>
      <c r="D191" s="31"/>
      <c r="E191" s="31">
        <f t="shared" si="74"/>
        <v>248.33333333333334</v>
      </c>
      <c r="F191" s="31"/>
      <c r="G191" s="31">
        <f t="shared" si="93"/>
        <v>85.468055555555253</v>
      </c>
      <c r="H191" s="31"/>
      <c r="I191" s="31">
        <f t="shared" si="90"/>
        <v>333.8013888888886</v>
      </c>
      <c r="J191" s="31"/>
      <c r="K191" s="31">
        <f t="shared" si="91"/>
        <v>3228.3333333333212</v>
      </c>
      <c r="L191" s="31"/>
      <c r="M191" s="31">
        <f>0</f>
        <v>0</v>
      </c>
      <c r="N191" s="31"/>
      <c r="P191" s="37">
        <v>47</v>
      </c>
      <c r="Q191" s="37"/>
      <c r="R191" s="39">
        <f t="shared" si="84"/>
        <v>14900</v>
      </c>
      <c r="S191" s="39"/>
      <c r="T191" s="39">
        <f>0</f>
        <v>0</v>
      </c>
      <c r="U191" s="39"/>
      <c r="V191" s="39">
        <f t="shared" si="85"/>
        <v>366.29166666666663</v>
      </c>
      <c r="W191" s="39"/>
      <c r="X191" s="39">
        <f t="shared" si="76"/>
        <v>366.29166666666663</v>
      </c>
      <c r="Y191" s="39"/>
      <c r="Z191" s="39">
        <f t="shared" si="77"/>
        <v>14900</v>
      </c>
      <c r="AA191" s="39"/>
      <c r="AB191" s="39">
        <f>0</f>
        <v>0</v>
      </c>
      <c r="AC191" s="39"/>
      <c r="AE191" s="45">
        <v>47</v>
      </c>
      <c r="AF191" s="45"/>
      <c r="AG191" s="47">
        <f t="shared" si="86"/>
        <v>10625.227972671377</v>
      </c>
      <c r="AH191" s="47"/>
      <c r="AI191" s="47">
        <f t="shared" si="78"/>
        <v>516.39872855275644</v>
      </c>
      <c r="AJ191" s="47"/>
      <c r="AK191" s="47">
        <f t="shared" si="87"/>
        <v>261.20352099483802</v>
      </c>
      <c r="AL191" s="47"/>
      <c r="AM191" s="47">
        <f t="shared" si="79"/>
        <v>777.6022495475944</v>
      </c>
      <c r="AN191" s="47"/>
      <c r="AO191" s="47">
        <f t="shared" si="80"/>
        <v>10108.82924411862</v>
      </c>
      <c r="AP191" s="47"/>
      <c r="AQ191" s="47">
        <f>0</f>
        <v>0</v>
      </c>
      <c r="AR191" s="47"/>
      <c r="AT191" s="54">
        <v>47</v>
      </c>
      <c r="AU191" s="54"/>
      <c r="AV191" s="56">
        <f t="shared" si="88"/>
        <v>5598.5507870393458</v>
      </c>
      <c r="AW191" s="56"/>
      <c r="AX191" s="56">
        <f t="shared" si="81"/>
        <v>339.86856666378009</v>
      </c>
      <c r="AY191" s="56"/>
      <c r="AZ191" s="56">
        <f t="shared" si="89"/>
        <v>137.63104018138392</v>
      </c>
      <c r="BA191" s="56"/>
      <c r="BB191" s="56">
        <f t="shared" si="82"/>
        <v>477.49960684516401</v>
      </c>
      <c r="BC191" s="56"/>
      <c r="BD191" s="56">
        <f t="shared" si="83"/>
        <v>5258.6822203755655</v>
      </c>
      <c r="BE191" s="56"/>
      <c r="BF191" s="56">
        <f>0</f>
        <v>0</v>
      </c>
      <c r="BG191" s="56"/>
    </row>
    <row r="192" spans="1:59" x14ac:dyDescent="0.25">
      <c r="A192" s="28">
        <v>48</v>
      </c>
      <c r="B192" s="28"/>
      <c r="C192" s="32">
        <f t="shared" si="92"/>
        <v>3228.3333333333212</v>
      </c>
      <c r="D192" s="32"/>
      <c r="E192" s="32">
        <f t="shared" si="74"/>
        <v>248.33333333333334</v>
      </c>
      <c r="F192" s="32"/>
      <c r="G192" s="32">
        <f t="shared" si="93"/>
        <v>79.363194444444147</v>
      </c>
      <c r="H192" s="32"/>
      <c r="I192" s="32">
        <f t="shared" si="90"/>
        <v>327.69652777777748</v>
      </c>
      <c r="J192" s="32"/>
      <c r="K192" s="32">
        <f t="shared" si="91"/>
        <v>2979.9999999999877</v>
      </c>
      <c r="L192" s="32"/>
      <c r="M192" s="32">
        <f>0</f>
        <v>0</v>
      </c>
      <c r="N192" s="32"/>
      <c r="P192" s="38">
        <v>48</v>
      </c>
      <c r="Q192" s="38"/>
      <c r="R192" s="40">
        <f t="shared" si="84"/>
        <v>14900</v>
      </c>
      <c r="S192" s="40"/>
      <c r="T192" s="40">
        <f>0</f>
        <v>0</v>
      </c>
      <c r="U192" s="40"/>
      <c r="V192" s="40">
        <f t="shared" si="85"/>
        <v>366.29166666666663</v>
      </c>
      <c r="W192" s="40"/>
      <c r="X192" s="40">
        <f t="shared" si="76"/>
        <v>366.29166666666663</v>
      </c>
      <c r="Y192" s="40"/>
      <c r="Z192" s="40">
        <f t="shared" si="77"/>
        <v>14900</v>
      </c>
      <c r="AA192" s="40"/>
      <c r="AB192" s="40">
        <f>0</f>
        <v>0</v>
      </c>
      <c r="AC192" s="40"/>
      <c r="AE192" s="46">
        <v>48</v>
      </c>
      <c r="AF192" s="46"/>
      <c r="AG192" s="48">
        <f t="shared" si="86"/>
        <v>10108.82924411862</v>
      </c>
      <c r="AH192" s="48"/>
      <c r="AI192" s="48">
        <f t="shared" si="78"/>
        <v>548.20958593105672</v>
      </c>
      <c r="AJ192" s="48"/>
      <c r="AK192" s="48">
        <f t="shared" si="87"/>
        <v>248.50871891791607</v>
      </c>
      <c r="AL192" s="48"/>
      <c r="AM192" s="48">
        <f t="shared" si="79"/>
        <v>796.71830484897282</v>
      </c>
      <c r="AN192" s="48"/>
      <c r="AO192" s="48">
        <f t="shared" si="80"/>
        <v>9560.6196581875629</v>
      </c>
      <c r="AP192" s="48"/>
      <c r="AQ192" s="48">
        <f>0</f>
        <v>0</v>
      </c>
      <c r="AR192" s="48"/>
      <c r="AT192" s="55">
        <v>48</v>
      </c>
      <c r="AU192" s="55"/>
      <c r="AV192" s="57">
        <f t="shared" si="88"/>
        <v>5258.6822203755655</v>
      </c>
      <c r="AW192" s="57"/>
      <c r="AX192" s="57">
        <f t="shared" si="81"/>
        <v>348.22366892759806</v>
      </c>
      <c r="AY192" s="57"/>
      <c r="AZ192" s="57">
        <f t="shared" si="89"/>
        <v>129.27593791756598</v>
      </c>
      <c r="BA192" s="57"/>
      <c r="BB192" s="57">
        <f t="shared" si="82"/>
        <v>477.49960684516401</v>
      </c>
      <c r="BC192" s="57"/>
      <c r="BD192" s="57">
        <f t="shared" si="83"/>
        <v>4910.4585514479677</v>
      </c>
      <c r="BE192" s="57"/>
      <c r="BF192" s="57">
        <f>0</f>
        <v>0</v>
      </c>
      <c r="BG192" s="57"/>
    </row>
    <row r="193" spans="1:59" x14ac:dyDescent="0.25">
      <c r="A193" s="27">
        <v>49</v>
      </c>
      <c r="B193" s="27"/>
      <c r="C193" s="31">
        <f t="shared" si="92"/>
        <v>2979.9999999999877</v>
      </c>
      <c r="D193" s="31"/>
      <c r="E193" s="31">
        <f t="shared" si="74"/>
        <v>248.33333333333334</v>
      </c>
      <c r="F193" s="31"/>
      <c r="G193" s="31">
        <f t="shared" si="93"/>
        <v>73.258333333333027</v>
      </c>
      <c r="H193" s="31"/>
      <c r="I193" s="31">
        <f t="shared" si="90"/>
        <v>321.59166666666636</v>
      </c>
      <c r="J193" s="31"/>
      <c r="K193" s="31">
        <f t="shared" si="91"/>
        <v>2731.6666666666542</v>
      </c>
      <c r="L193" s="31"/>
      <c r="M193" s="31">
        <f>0</f>
        <v>0</v>
      </c>
      <c r="N193" s="31"/>
      <c r="P193" s="37">
        <v>49</v>
      </c>
      <c r="Q193" s="37"/>
      <c r="R193" s="39">
        <f t="shared" si="84"/>
        <v>14900</v>
      </c>
      <c r="S193" s="39"/>
      <c r="T193" s="39">
        <f>0</f>
        <v>0</v>
      </c>
      <c r="U193" s="39"/>
      <c r="V193" s="39">
        <f t="shared" si="85"/>
        <v>366.29166666666663</v>
      </c>
      <c r="W193" s="39"/>
      <c r="X193" s="39">
        <f t="shared" si="76"/>
        <v>366.29166666666663</v>
      </c>
      <c r="Y193" s="39"/>
      <c r="Z193" s="39">
        <f t="shared" si="77"/>
        <v>14900</v>
      </c>
      <c r="AA193" s="39"/>
      <c r="AB193" s="39">
        <f>0</f>
        <v>0</v>
      </c>
      <c r="AC193" s="39"/>
      <c r="AE193" s="45">
        <v>49</v>
      </c>
      <c r="AF193" s="45"/>
      <c r="AG193" s="47">
        <f t="shared" si="86"/>
        <v>9560.6196581875629</v>
      </c>
      <c r="AH193" s="47"/>
      <c r="AI193" s="47">
        <f t="shared" si="78"/>
        <v>581.27239657939913</v>
      </c>
      <c r="AJ193" s="47"/>
      <c r="AK193" s="47">
        <f t="shared" si="87"/>
        <v>235.03189993044424</v>
      </c>
      <c r="AL193" s="47"/>
      <c r="AM193" s="47">
        <f t="shared" si="79"/>
        <v>816.30429650984343</v>
      </c>
      <c r="AN193" s="47"/>
      <c r="AO193" s="47">
        <f t="shared" si="80"/>
        <v>8979.3472616081635</v>
      </c>
      <c r="AP193" s="47"/>
      <c r="AQ193" s="47">
        <f>0</f>
        <v>0</v>
      </c>
      <c r="AR193" s="47"/>
      <c r="AT193" s="54">
        <v>49</v>
      </c>
      <c r="AU193" s="54"/>
      <c r="AV193" s="56">
        <f t="shared" si="88"/>
        <v>4910.4585514479677</v>
      </c>
      <c r="AW193" s="56"/>
      <c r="AX193" s="56">
        <f t="shared" si="81"/>
        <v>356.78416745540147</v>
      </c>
      <c r="AY193" s="56"/>
      <c r="AZ193" s="56">
        <f t="shared" si="89"/>
        <v>120.71543938976254</v>
      </c>
      <c r="BA193" s="56"/>
      <c r="BB193" s="56">
        <f t="shared" si="82"/>
        <v>477.49960684516401</v>
      </c>
      <c r="BC193" s="56"/>
      <c r="BD193" s="56">
        <f t="shared" si="83"/>
        <v>4553.6743839925666</v>
      </c>
      <c r="BE193" s="56"/>
      <c r="BF193" s="56">
        <f>0</f>
        <v>0</v>
      </c>
      <c r="BG193" s="56"/>
    </row>
    <row r="194" spans="1:59" x14ac:dyDescent="0.25">
      <c r="A194" s="28">
        <v>50</v>
      </c>
      <c r="B194" s="28"/>
      <c r="C194" s="32">
        <f t="shared" si="92"/>
        <v>2731.6666666666542</v>
      </c>
      <c r="D194" s="32"/>
      <c r="E194" s="32">
        <f t="shared" si="74"/>
        <v>248.33333333333334</v>
      </c>
      <c r="F194" s="32"/>
      <c r="G194" s="32">
        <f t="shared" si="93"/>
        <v>67.153472222221907</v>
      </c>
      <c r="H194" s="32"/>
      <c r="I194" s="32">
        <f t="shared" si="90"/>
        <v>315.48680555555524</v>
      </c>
      <c r="J194" s="32"/>
      <c r="K194" s="32">
        <f t="shared" si="91"/>
        <v>2483.3333333333208</v>
      </c>
      <c r="L194" s="32"/>
      <c r="M194" s="32">
        <f>0</f>
        <v>0</v>
      </c>
      <c r="N194" s="32"/>
      <c r="P194" s="38">
        <v>50</v>
      </c>
      <c r="Q194" s="38"/>
      <c r="R194" s="40">
        <f t="shared" si="84"/>
        <v>14900</v>
      </c>
      <c r="S194" s="40"/>
      <c r="T194" s="40">
        <f>0</f>
        <v>0</v>
      </c>
      <c r="U194" s="40"/>
      <c r="V194" s="40">
        <f t="shared" si="85"/>
        <v>366.29166666666663</v>
      </c>
      <c r="W194" s="40"/>
      <c r="X194" s="40">
        <f t="shared" si="76"/>
        <v>366.29166666666663</v>
      </c>
      <c r="Y194" s="40"/>
      <c r="Z194" s="40">
        <f t="shared" si="77"/>
        <v>14900</v>
      </c>
      <c r="AA194" s="40"/>
      <c r="AB194" s="40">
        <f>0</f>
        <v>0</v>
      </c>
      <c r="AC194" s="40"/>
      <c r="AE194" s="46">
        <v>50</v>
      </c>
      <c r="AF194" s="46"/>
      <c r="AG194" s="48">
        <f t="shared" si="86"/>
        <v>8979.3472616081635</v>
      </c>
      <c r="AH194" s="48"/>
      <c r="AI194" s="48">
        <f t="shared" si="78"/>
        <v>615.62949028450976</v>
      </c>
      <c r="AJ194" s="48"/>
      <c r="AK194" s="48">
        <f t="shared" si="87"/>
        <v>220.74228684786735</v>
      </c>
      <c r="AL194" s="48"/>
      <c r="AM194" s="48">
        <f t="shared" si="79"/>
        <v>836.37177713237713</v>
      </c>
      <c r="AN194" s="48"/>
      <c r="AO194" s="48">
        <f t="shared" si="80"/>
        <v>8363.7177713236542</v>
      </c>
      <c r="AP194" s="48"/>
      <c r="AQ194" s="48">
        <f>0</f>
        <v>0</v>
      </c>
      <c r="AR194" s="48"/>
      <c r="AT194" s="55">
        <v>50</v>
      </c>
      <c r="AU194" s="55"/>
      <c r="AV194" s="57">
        <f t="shared" si="88"/>
        <v>4553.6743839925666</v>
      </c>
      <c r="AW194" s="57"/>
      <c r="AX194" s="57">
        <f t="shared" si="81"/>
        <v>365.5551115720134</v>
      </c>
      <c r="AY194" s="57"/>
      <c r="AZ194" s="57">
        <f t="shared" si="89"/>
        <v>111.94449527315059</v>
      </c>
      <c r="BA194" s="57"/>
      <c r="BB194" s="57">
        <f t="shared" si="82"/>
        <v>477.49960684516401</v>
      </c>
      <c r="BC194" s="57"/>
      <c r="BD194" s="57">
        <f t="shared" si="83"/>
        <v>4188.119272420553</v>
      </c>
      <c r="BE194" s="57"/>
      <c r="BF194" s="57">
        <f>0</f>
        <v>0</v>
      </c>
      <c r="BG194" s="57"/>
    </row>
    <row r="195" spans="1:59" x14ac:dyDescent="0.25">
      <c r="A195" s="27">
        <v>51</v>
      </c>
      <c r="B195" s="27"/>
      <c r="C195" s="31">
        <f t="shared" si="92"/>
        <v>2483.3333333333208</v>
      </c>
      <c r="D195" s="31"/>
      <c r="E195" s="31">
        <f t="shared" si="74"/>
        <v>248.33333333333334</v>
      </c>
      <c r="F195" s="31"/>
      <c r="G195" s="31">
        <f t="shared" si="93"/>
        <v>61.048611111110802</v>
      </c>
      <c r="H195" s="31"/>
      <c r="I195" s="31">
        <f t="shared" si="90"/>
        <v>309.38194444444412</v>
      </c>
      <c r="J195" s="31"/>
      <c r="K195" s="31">
        <f t="shared" si="91"/>
        <v>2234.9999999999873</v>
      </c>
      <c r="L195" s="31"/>
      <c r="M195" s="31">
        <f>0</f>
        <v>0</v>
      </c>
      <c r="N195" s="31"/>
      <c r="P195" s="37">
        <v>51</v>
      </c>
      <c r="Q195" s="37"/>
      <c r="R195" s="39">
        <f t="shared" si="84"/>
        <v>14900</v>
      </c>
      <c r="S195" s="39"/>
      <c r="T195" s="39">
        <f>0</f>
        <v>0</v>
      </c>
      <c r="U195" s="39"/>
      <c r="V195" s="39">
        <f t="shared" si="85"/>
        <v>366.29166666666663</v>
      </c>
      <c r="W195" s="39"/>
      <c r="X195" s="39">
        <f t="shared" si="76"/>
        <v>366.29166666666663</v>
      </c>
      <c r="Y195" s="39"/>
      <c r="Z195" s="39">
        <f t="shared" si="77"/>
        <v>14900</v>
      </c>
      <c r="AA195" s="39"/>
      <c r="AB195" s="39">
        <f>0</f>
        <v>0</v>
      </c>
      <c r="AC195" s="39"/>
      <c r="AE195" s="45">
        <v>51</v>
      </c>
      <c r="AF195" s="45"/>
      <c r="AG195" s="47">
        <f t="shared" si="86"/>
        <v>8363.7177713236542</v>
      </c>
      <c r="AH195" s="47"/>
      <c r="AI195" s="47">
        <f t="shared" si="78"/>
        <v>651.32452144184174</v>
      </c>
      <c r="AJ195" s="47"/>
      <c r="AK195" s="47">
        <f t="shared" si="87"/>
        <v>205.60806187837315</v>
      </c>
      <c r="AL195" s="47"/>
      <c r="AM195" s="47">
        <f t="shared" si="79"/>
        <v>856.93258332021492</v>
      </c>
      <c r="AN195" s="47"/>
      <c r="AO195" s="47">
        <f t="shared" si="80"/>
        <v>7712.3932498818122</v>
      </c>
      <c r="AP195" s="47"/>
      <c r="AQ195" s="47">
        <f>0</f>
        <v>0</v>
      </c>
      <c r="AR195" s="47"/>
      <c r="AT195" s="54">
        <v>51</v>
      </c>
      <c r="AU195" s="54"/>
      <c r="AV195" s="56">
        <f t="shared" si="88"/>
        <v>4188.119272420553</v>
      </c>
      <c r="AW195" s="56"/>
      <c r="AX195" s="56">
        <f t="shared" si="81"/>
        <v>374.54167473149209</v>
      </c>
      <c r="AY195" s="56"/>
      <c r="AZ195" s="56">
        <f t="shared" si="89"/>
        <v>102.95793211367192</v>
      </c>
      <c r="BA195" s="56"/>
      <c r="BB195" s="56">
        <f t="shared" si="82"/>
        <v>477.49960684516401</v>
      </c>
      <c r="BC195" s="56"/>
      <c r="BD195" s="56">
        <f t="shared" si="83"/>
        <v>3813.5775976890609</v>
      </c>
      <c r="BE195" s="56"/>
      <c r="BF195" s="56">
        <f>0</f>
        <v>0</v>
      </c>
      <c r="BG195" s="56"/>
    </row>
    <row r="196" spans="1:59" x14ac:dyDescent="0.25">
      <c r="A196" s="28">
        <v>52</v>
      </c>
      <c r="B196" s="28"/>
      <c r="C196" s="32">
        <f t="shared" si="92"/>
        <v>2234.9999999999873</v>
      </c>
      <c r="D196" s="32"/>
      <c r="E196" s="32">
        <f t="shared" si="74"/>
        <v>248.33333333333334</v>
      </c>
      <c r="F196" s="32"/>
      <c r="G196" s="32">
        <f t="shared" si="93"/>
        <v>54.943749999999682</v>
      </c>
      <c r="H196" s="32"/>
      <c r="I196" s="32">
        <f t="shared" si="90"/>
        <v>303.27708333333305</v>
      </c>
      <c r="J196" s="32"/>
      <c r="K196" s="32">
        <f t="shared" si="91"/>
        <v>1986.666666666654</v>
      </c>
      <c r="L196" s="32"/>
      <c r="M196" s="32">
        <f>0</f>
        <v>0</v>
      </c>
      <c r="N196" s="32"/>
      <c r="P196" s="38">
        <v>52</v>
      </c>
      <c r="Q196" s="38"/>
      <c r="R196" s="40">
        <f t="shared" si="84"/>
        <v>14900</v>
      </c>
      <c r="S196" s="40"/>
      <c r="T196" s="40">
        <f>0</f>
        <v>0</v>
      </c>
      <c r="U196" s="40"/>
      <c r="V196" s="40">
        <f t="shared" si="85"/>
        <v>366.29166666666663</v>
      </c>
      <c r="W196" s="40"/>
      <c r="X196" s="40">
        <f t="shared" si="76"/>
        <v>366.29166666666663</v>
      </c>
      <c r="Y196" s="40"/>
      <c r="Z196" s="40">
        <f t="shared" si="77"/>
        <v>14900</v>
      </c>
      <c r="AA196" s="40"/>
      <c r="AB196" s="40">
        <f>0</f>
        <v>0</v>
      </c>
      <c r="AC196" s="40"/>
      <c r="AE196" s="46">
        <v>52</v>
      </c>
      <c r="AF196" s="46"/>
      <c r="AG196" s="48">
        <f t="shared" si="86"/>
        <v>7712.3932498818122</v>
      </c>
      <c r="AH196" s="48"/>
      <c r="AI196" s="48">
        <f t="shared" si="78"/>
        <v>688.40250860057563</v>
      </c>
      <c r="AJ196" s="48"/>
      <c r="AK196" s="48">
        <f t="shared" si="87"/>
        <v>189.59633405959454</v>
      </c>
      <c r="AL196" s="48"/>
      <c r="AM196" s="48">
        <f t="shared" si="79"/>
        <v>877.99884266017023</v>
      </c>
      <c r="AN196" s="48"/>
      <c r="AO196" s="48">
        <f t="shared" si="80"/>
        <v>7023.9907412812363</v>
      </c>
      <c r="AP196" s="48"/>
      <c r="AQ196" s="48">
        <f>0</f>
        <v>0</v>
      </c>
      <c r="AR196" s="48"/>
      <c r="AT196" s="55">
        <v>52</v>
      </c>
      <c r="AU196" s="55"/>
      <c r="AV196" s="57">
        <f t="shared" si="88"/>
        <v>3813.5775976890609</v>
      </c>
      <c r="AW196" s="57"/>
      <c r="AX196" s="57">
        <f t="shared" si="81"/>
        <v>383.74915756864129</v>
      </c>
      <c r="AY196" s="57"/>
      <c r="AZ196" s="57">
        <f t="shared" si="89"/>
        <v>93.750449276522744</v>
      </c>
      <c r="BA196" s="57"/>
      <c r="BB196" s="57">
        <f t="shared" si="82"/>
        <v>477.49960684516401</v>
      </c>
      <c r="BC196" s="57"/>
      <c r="BD196" s="57">
        <f t="shared" si="83"/>
        <v>3429.8284401204196</v>
      </c>
      <c r="BE196" s="57"/>
      <c r="BF196" s="57">
        <f>0</f>
        <v>0</v>
      </c>
      <c r="BG196" s="57"/>
    </row>
    <row r="197" spans="1:59" x14ac:dyDescent="0.25">
      <c r="A197" s="27">
        <v>53</v>
      </c>
      <c r="B197" s="27"/>
      <c r="C197" s="31">
        <f t="shared" si="92"/>
        <v>1986.666666666654</v>
      </c>
      <c r="D197" s="31"/>
      <c r="E197" s="31">
        <f t="shared" si="74"/>
        <v>248.33333333333334</v>
      </c>
      <c r="F197" s="31"/>
      <c r="G197" s="31">
        <f t="shared" si="93"/>
        <v>48.838888888888576</v>
      </c>
      <c r="H197" s="31"/>
      <c r="I197" s="31">
        <f t="shared" si="90"/>
        <v>297.17222222222193</v>
      </c>
      <c r="J197" s="31"/>
      <c r="K197" s="31">
        <f t="shared" si="91"/>
        <v>1738.3333333333208</v>
      </c>
      <c r="L197" s="31"/>
      <c r="M197" s="31">
        <f>0</f>
        <v>0</v>
      </c>
      <c r="N197" s="31"/>
      <c r="P197" s="37">
        <v>53</v>
      </c>
      <c r="Q197" s="37"/>
      <c r="R197" s="39">
        <f t="shared" si="84"/>
        <v>14900</v>
      </c>
      <c r="S197" s="39"/>
      <c r="T197" s="39">
        <f>0</f>
        <v>0</v>
      </c>
      <c r="U197" s="39"/>
      <c r="V197" s="39">
        <f t="shared" si="85"/>
        <v>366.29166666666663</v>
      </c>
      <c r="W197" s="39"/>
      <c r="X197" s="39">
        <f t="shared" si="76"/>
        <v>366.29166666666663</v>
      </c>
      <c r="Y197" s="39"/>
      <c r="Z197" s="39">
        <f t="shared" si="77"/>
        <v>14900</v>
      </c>
      <c r="AA197" s="39"/>
      <c r="AB197" s="39">
        <f>0</f>
        <v>0</v>
      </c>
      <c r="AC197" s="39"/>
      <c r="AE197" s="45">
        <v>53</v>
      </c>
      <c r="AF197" s="45"/>
      <c r="AG197" s="47">
        <f t="shared" si="86"/>
        <v>7023.9907412812363</v>
      </c>
      <c r="AH197" s="47"/>
      <c r="AI197" s="47">
        <f t="shared" si="78"/>
        <v>726.90987515240226</v>
      </c>
      <c r="AJ197" s="47"/>
      <c r="AK197" s="47">
        <f t="shared" si="87"/>
        <v>172.67310572316373</v>
      </c>
      <c r="AL197" s="47"/>
      <c r="AM197" s="47">
        <f t="shared" si="79"/>
        <v>899.58298087556602</v>
      </c>
      <c r="AN197" s="47"/>
      <c r="AO197" s="47">
        <f t="shared" si="80"/>
        <v>6297.0808661288338</v>
      </c>
      <c r="AP197" s="47"/>
      <c r="AQ197" s="47">
        <f>0</f>
        <v>0</v>
      </c>
      <c r="AR197" s="47"/>
      <c r="AT197" s="54">
        <v>53</v>
      </c>
      <c r="AU197" s="54"/>
      <c r="AV197" s="56">
        <f t="shared" si="88"/>
        <v>3429.8284401204196</v>
      </c>
      <c r="AW197" s="56"/>
      <c r="AX197" s="56">
        <f t="shared" si="81"/>
        <v>393.18299102553704</v>
      </c>
      <c r="AY197" s="56"/>
      <c r="AZ197" s="56">
        <f t="shared" si="89"/>
        <v>84.316615819626975</v>
      </c>
      <c r="BA197" s="56"/>
      <c r="BB197" s="56">
        <f t="shared" si="82"/>
        <v>477.49960684516401</v>
      </c>
      <c r="BC197" s="56"/>
      <c r="BD197" s="56">
        <f t="shared" si="83"/>
        <v>3036.6454490948827</v>
      </c>
      <c r="BE197" s="56"/>
      <c r="BF197" s="56">
        <f>0</f>
        <v>0</v>
      </c>
      <c r="BG197" s="56"/>
    </row>
    <row r="198" spans="1:59" x14ac:dyDescent="0.25">
      <c r="A198" s="28">
        <v>54</v>
      </c>
      <c r="B198" s="28"/>
      <c r="C198" s="32">
        <f t="shared" si="92"/>
        <v>1738.3333333333208</v>
      </c>
      <c r="D198" s="32"/>
      <c r="E198" s="32">
        <f t="shared" si="74"/>
        <v>248.33333333333334</v>
      </c>
      <c r="F198" s="32"/>
      <c r="G198" s="32">
        <f t="shared" si="93"/>
        <v>42.734027777777463</v>
      </c>
      <c r="H198" s="32"/>
      <c r="I198" s="32">
        <f t="shared" si="90"/>
        <v>291.06736111111081</v>
      </c>
      <c r="J198" s="32"/>
      <c r="K198" s="32">
        <f t="shared" si="91"/>
        <v>1489.9999999999875</v>
      </c>
      <c r="L198" s="32"/>
      <c r="M198" s="32">
        <f>0</f>
        <v>0</v>
      </c>
      <c r="N198" s="32"/>
      <c r="P198" s="38">
        <v>54</v>
      </c>
      <c r="Q198" s="38"/>
      <c r="R198" s="40">
        <f t="shared" si="84"/>
        <v>14900</v>
      </c>
      <c r="S198" s="40"/>
      <c r="T198" s="40">
        <f>0</f>
        <v>0</v>
      </c>
      <c r="U198" s="40"/>
      <c r="V198" s="40">
        <f t="shared" si="85"/>
        <v>366.29166666666663</v>
      </c>
      <c r="W198" s="40"/>
      <c r="X198" s="40">
        <f t="shared" si="76"/>
        <v>366.29166666666663</v>
      </c>
      <c r="Y198" s="40"/>
      <c r="Z198" s="40">
        <f t="shared" si="77"/>
        <v>14900</v>
      </c>
      <c r="AA198" s="40"/>
      <c r="AB198" s="40">
        <f>0</f>
        <v>0</v>
      </c>
      <c r="AC198" s="40"/>
      <c r="AE198" s="46">
        <v>54</v>
      </c>
      <c r="AF198" s="46"/>
      <c r="AG198" s="48">
        <f t="shared" si="86"/>
        <v>6297.0808661288338</v>
      </c>
      <c r="AH198" s="48"/>
      <c r="AI198" s="48">
        <f t="shared" si="78"/>
        <v>766.89449119642347</v>
      </c>
      <c r="AJ198" s="48"/>
      <c r="AK198" s="48">
        <f t="shared" si="87"/>
        <v>154.80323795900048</v>
      </c>
      <c r="AL198" s="48"/>
      <c r="AM198" s="48">
        <f t="shared" si="79"/>
        <v>921.69772915542399</v>
      </c>
      <c r="AN198" s="48"/>
      <c r="AO198" s="48">
        <f t="shared" si="80"/>
        <v>5530.1863749324102</v>
      </c>
      <c r="AP198" s="48"/>
      <c r="AQ198" s="48">
        <f>0</f>
        <v>0</v>
      </c>
      <c r="AR198" s="48"/>
      <c r="AT198" s="55">
        <v>54</v>
      </c>
      <c r="AU198" s="55"/>
      <c r="AV198" s="57">
        <f t="shared" si="88"/>
        <v>3036.6454490948827</v>
      </c>
      <c r="AW198" s="57"/>
      <c r="AX198" s="57">
        <f t="shared" si="81"/>
        <v>402.8487395549148</v>
      </c>
      <c r="AY198" s="57"/>
      <c r="AZ198" s="57">
        <f t="shared" si="89"/>
        <v>74.650867290249195</v>
      </c>
      <c r="BA198" s="57"/>
      <c r="BB198" s="57">
        <f t="shared" si="82"/>
        <v>477.49960684516401</v>
      </c>
      <c r="BC198" s="57"/>
      <c r="BD198" s="57">
        <f t="shared" si="83"/>
        <v>2633.7967095399681</v>
      </c>
      <c r="BE198" s="57"/>
      <c r="BF198" s="57">
        <f>0</f>
        <v>0</v>
      </c>
      <c r="BG198" s="57"/>
    </row>
    <row r="199" spans="1:59" x14ac:dyDescent="0.25">
      <c r="A199" s="27">
        <v>55</v>
      </c>
      <c r="B199" s="27"/>
      <c r="C199" s="31">
        <f t="shared" si="92"/>
        <v>1489.9999999999875</v>
      </c>
      <c r="D199" s="31"/>
      <c r="E199" s="31">
        <f t="shared" si="74"/>
        <v>248.33333333333334</v>
      </c>
      <c r="F199" s="31"/>
      <c r="G199" s="31">
        <f t="shared" si="93"/>
        <v>36.629166666666357</v>
      </c>
      <c r="H199" s="31"/>
      <c r="I199" s="31">
        <f t="shared" si="90"/>
        <v>284.96249999999969</v>
      </c>
      <c r="J199" s="31"/>
      <c r="K199" s="31">
        <f t="shared" si="91"/>
        <v>1241.6666666666542</v>
      </c>
      <c r="L199" s="31"/>
      <c r="M199" s="31">
        <f>0</f>
        <v>0</v>
      </c>
      <c r="N199" s="31"/>
      <c r="P199" s="37">
        <v>55</v>
      </c>
      <c r="Q199" s="37"/>
      <c r="R199" s="39">
        <f t="shared" si="84"/>
        <v>14900</v>
      </c>
      <c r="S199" s="39"/>
      <c r="T199" s="39">
        <f>0</f>
        <v>0</v>
      </c>
      <c r="U199" s="39"/>
      <c r="V199" s="39">
        <f t="shared" si="85"/>
        <v>366.29166666666663</v>
      </c>
      <c r="W199" s="39"/>
      <c r="X199" s="39">
        <f t="shared" si="76"/>
        <v>366.29166666666663</v>
      </c>
      <c r="Y199" s="39"/>
      <c r="Z199" s="39">
        <f t="shared" si="77"/>
        <v>14900</v>
      </c>
      <c r="AA199" s="39"/>
      <c r="AB199" s="39">
        <f>0</f>
        <v>0</v>
      </c>
      <c r="AC199" s="39"/>
      <c r="AE199" s="45">
        <v>55</v>
      </c>
      <c r="AF199" s="45"/>
      <c r="AG199" s="47">
        <f t="shared" si="86"/>
        <v>5530.1863749324102</v>
      </c>
      <c r="AH199" s="47"/>
      <c r="AI199" s="47">
        <f t="shared" si="78"/>
        <v>808.40571661340653</v>
      </c>
      <c r="AJ199" s="47"/>
      <c r="AK199" s="47">
        <f t="shared" si="87"/>
        <v>135.95041505042175</v>
      </c>
      <c r="AL199" s="47"/>
      <c r="AM199" s="47">
        <f t="shared" si="79"/>
        <v>944.35613166382825</v>
      </c>
      <c r="AN199" s="47"/>
      <c r="AO199" s="47">
        <f t="shared" si="80"/>
        <v>4721.780658319004</v>
      </c>
      <c r="AP199" s="47"/>
      <c r="AQ199" s="47">
        <f>0</f>
        <v>0</v>
      </c>
      <c r="AR199" s="47"/>
      <c r="AT199" s="54">
        <v>55</v>
      </c>
      <c r="AU199" s="54"/>
      <c r="AV199" s="56">
        <f t="shared" si="88"/>
        <v>2633.7967095399681</v>
      </c>
      <c r="AW199" s="56"/>
      <c r="AX199" s="56">
        <f t="shared" si="81"/>
        <v>412.75210440230649</v>
      </c>
      <c r="AY199" s="56"/>
      <c r="AZ199" s="56">
        <f t="shared" si="89"/>
        <v>64.747502442857552</v>
      </c>
      <c r="BA199" s="56"/>
      <c r="BB199" s="56">
        <f t="shared" si="82"/>
        <v>477.49960684516401</v>
      </c>
      <c r="BC199" s="56"/>
      <c r="BD199" s="56">
        <f t="shared" si="83"/>
        <v>2221.0446051376616</v>
      </c>
      <c r="BE199" s="56"/>
      <c r="BF199" s="56">
        <f>0</f>
        <v>0</v>
      </c>
      <c r="BG199" s="56"/>
    </row>
    <row r="200" spans="1:59" x14ac:dyDescent="0.25">
      <c r="A200" s="28">
        <v>56</v>
      </c>
      <c r="B200" s="28"/>
      <c r="C200" s="32">
        <f t="shared" si="92"/>
        <v>1241.6666666666542</v>
      </c>
      <c r="D200" s="32"/>
      <c r="E200" s="32">
        <f t="shared" si="74"/>
        <v>248.33333333333334</v>
      </c>
      <c r="F200" s="32"/>
      <c r="G200" s="32">
        <f t="shared" si="93"/>
        <v>30.524305555555248</v>
      </c>
      <c r="H200" s="32"/>
      <c r="I200" s="32">
        <f t="shared" si="90"/>
        <v>278.85763888888857</v>
      </c>
      <c r="J200" s="32"/>
      <c r="K200" s="32">
        <f t="shared" si="91"/>
        <v>993.33333333332087</v>
      </c>
      <c r="L200" s="32"/>
      <c r="M200" s="32">
        <f>0</f>
        <v>0</v>
      </c>
      <c r="N200" s="32"/>
      <c r="P200" s="38">
        <v>56</v>
      </c>
      <c r="Q200" s="38"/>
      <c r="R200" s="40">
        <f t="shared" si="84"/>
        <v>14900</v>
      </c>
      <c r="S200" s="40"/>
      <c r="T200" s="40">
        <f>0</f>
        <v>0</v>
      </c>
      <c r="U200" s="40"/>
      <c r="V200" s="40">
        <f t="shared" si="85"/>
        <v>366.29166666666663</v>
      </c>
      <c r="W200" s="40"/>
      <c r="X200" s="40">
        <f t="shared" si="76"/>
        <v>366.29166666666663</v>
      </c>
      <c r="Y200" s="40"/>
      <c r="Z200" s="40">
        <f t="shared" si="77"/>
        <v>14900</v>
      </c>
      <c r="AA200" s="40"/>
      <c r="AB200" s="40">
        <f>0</f>
        <v>0</v>
      </c>
      <c r="AC200" s="40"/>
      <c r="AE200" s="46">
        <v>56</v>
      </c>
      <c r="AF200" s="46"/>
      <c r="AG200" s="48">
        <f t="shared" si="86"/>
        <v>4721.780658319004</v>
      </c>
      <c r="AH200" s="48"/>
      <c r="AI200" s="48">
        <f t="shared" si="78"/>
        <v>851.49444538355522</v>
      </c>
      <c r="AJ200" s="48"/>
      <c r="AK200" s="48">
        <f t="shared" si="87"/>
        <v>116.07710785034217</v>
      </c>
      <c r="AL200" s="48"/>
      <c r="AM200" s="48">
        <f t="shared" si="79"/>
        <v>967.57155323389736</v>
      </c>
      <c r="AN200" s="48"/>
      <c r="AO200" s="48">
        <f t="shared" si="80"/>
        <v>3870.2862129354489</v>
      </c>
      <c r="AP200" s="48"/>
      <c r="AQ200" s="48">
        <f>0</f>
        <v>0</v>
      </c>
      <c r="AR200" s="48"/>
      <c r="AT200" s="55">
        <v>56</v>
      </c>
      <c r="AU200" s="55"/>
      <c r="AV200" s="57">
        <f t="shared" si="88"/>
        <v>2221.0446051376616</v>
      </c>
      <c r="AW200" s="57"/>
      <c r="AX200" s="57">
        <f t="shared" si="81"/>
        <v>422.89892696886318</v>
      </c>
      <c r="AY200" s="57"/>
      <c r="AZ200" s="57">
        <f t="shared" si="89"/>
        <v>54.600679876300845</v>
      </c>
      <c r="BA200" s="57"/>
      <c r="BB200" s="57">
        <f t="shared" si="82"/>
        <v>477.49960684516401</v>
      </c>
      <c r="BC200" s="57"/>
      <c r="BD200" s="57">
        <f t="shared" si="83"/>
        <v>1798.1456781687984</v>
      </c>
      <c r="BE200" s="57"/>
      <c r="BF200" s="57">
        <f>0</f>
        <v>0</v>
      </c>
      <c r="BG200" s="57"/>
    </row>
    <row r="201" spans="1:59" x14ac:dyDescent="0.25">
      <c r="A201" s="27">
        <v>57</v>
      </c>
      <c r="B201" s="27"/>
      <c r="C201" s="31">
        <f t="shared" si="92"/>
        <v>993.33333333332087</v>
      </c>
      <c r="D201" s="31"/>
      <c r="E201" s="31">
        <f t="shared" si="74"/>
        <v>248.33333333333334</v>
      </c>
      <c r="F201" s="31"/>
      <c r="G201" s="31">
        <f t="shared" si="93"/>
        <v>24.419444444444135</v>
      </c>
      <c r="H201" s="31"/>
      <c r="I201" s="31">
        <f t="shared" si="90"/>
        <v>272.75277777777745</v>
      </c>
      <c r="J201" s="31"/>
      <c r="K201" s="31">
        <f t="shared" si="91"/>
        <v>744.99999999998749</v>
      </c>
      <c r="L201" s="31"/>
      <c r="M201" s="31">
        <f>0</f>
        <v>0</v>
      </c>
      <c r="N201" s="31"/>
      <c r="P201" s="37">
        <v>57</v>
      </c>
      <c r="Q201" s="37"/>
      <c r="R201" s="39">
        <f t="shared" si="84"/>
        <v>14900</v>
      </c>
      <c r="S201" s="39"/>
      <c r="T201" s="39">
        <f>0</f>
        <v>0</v>
      </c>
      <c r="U201" s="39"/>
      <c r="V201" s="39">
        <f t="shared" si="85"/>
        <v>366.29166666666663</v>
      </c>
      <c r="W201" s="39"/>
      <c r="X201" s="39">
        <f t="shared" si="76"/>
        <v>366.29166666666663</v>
      </c>
      <c r="Y201" s="39"/>
      <c r="Z201" s="39">
        <f t="shared" si="77"/>
        <v>14900</v>
      </c>
      <c r="AA201" s="39"/>
      <c r="AB201" s="39">
        <f>0</f>
        <v>0</v>
      </c>
      <c r="AC201" s="39"/>
      <c r="AE201" s="45">
        <v>57</v>
      </c>
      <c r="AF201" s="45"/>
      <c r="AG201" s="47">
        <f t="shared" si="86"/>
        <v>3870.2862129354489</v>
      </c>
      <c r="AH201" s="47"/>
      <c r="AI201" s="47">
        <f t="shared" si="78"/>
        <v>896.2131511829009</v>
      </c>
      <c r="AJ201" s="47"/>
      <c r="AK201" s="47">
        <f t="shared" si="87"/>
        <v>95.144536067996441</v>
      </c>
      <c r="AL201" s="47"/>
      <c r="AM201" s="47">
        <f t="shared" si="79"/>
        <v>991.35768725089736</v>
      </c>
      <c r="AN201" s="47"/>
      <c r="AO201" s="47">
        <f t="shared" si="80"/>
        <v>2974.0730617525478</v>
      </c>
      <c r="AP201" s="47"/>
      <c r="AQ201" s="47">
        <f>0</f>
        <v>0</v>
      </c>
      <c r="AR201" s="47"/>
      <c r="AT201" s="54">
        <v>57</v>
      </c>
      <c r="AU201" s="54"/>
      <c r="AV201" s="56">
        <f t="shared" si="88"/>
        <v>1798.1456781687984</v>
      </c>
      <c r="AW201" s="56"/>
      <c r="AX201" s="56">
        <f t="shared" si="81"/>
        <v>433.29519225684771</v>
      </c>
      <c r="AY201" s="56"/>
      <c r="AZ201" s="56">
        <f t="shared" si="89"/>
        <v>44.20441458831629</v>
      </c>
      <c r="BA201" s="56"/>
      <c r="BB201" s="56">
        <f t="shared" si="82"/>
        <v>477.49960684516401</v>
      </c>
      <c r="BC201" s="56"/>
      <c r="BD201" s="56">
        <f t="shared" si="83"/>
        <v>1364.8504859119507</v>
      </c>
      <c r="BE201" s="56"/>
      <c r="BF201" s="56">
        <f>0</f>
        <v>0</v>
      </c>
      <c r="BG201" s="56"/>
    </row>
    <row r="202" spans="1:59" x14ac:dyDescent="0.25">
      <c r="A202" s="28">
        <v>58</v>
      </c>
      <c r="B202" s="28"/>
      <c r="C202" s="32">
        <f t="shared" si="92"/>
        <v>744.99999999998749</v>
      </c>
      <c r="D202" s="32"/>
      <c r="E202" s="32">
        <f t="shared" si="74"/>
        <v>248.33333333333334</v>
      </c>
      <c r="F202" s="32"/>
      <c r="G202" s="32">
        <f t="shared" si="93"/>
        <v>18.314583333333026</v>
      </c>
      <c r="H202" s="32"/>
      <c r="I202" s="32">
        <f t="shared" si="90"/>
        <v>266.64791666666639</v>
      </c>
      <c r="J202" s="32"/>
      <c r="K202" s="32">
        <f t="shared" si="91"/>
        <v>496.66666666665412</v>
      </c>
      <c r="L202" s="32"/>
      <c r="M202" s="32">
        <f>0</f>
        <v>0</v>
      </c>
      <c r="N202" s="32"/>
      <c r="P202" s="38">
        <v>58</v>
      </c>
      <c r="Q202" s="38"/>
      <c r="R202" s="40">
        <f t="shared" si="84"/>
        <v>14900</v>
      </c>
      <c r="S202" s="40"/>
      <c r="T202" s="40">
        <f>0</f>
        <v>0</v>
      </c>
      <c r="U202" s="40"/>
      <c r="V202" s="40">
        <f t="shared" si="85"/>
        <v>366.29166666666663</v>
      </c>
      <c r="W202" s="40"/>
      <c r="X202" s="40">
        <f t="shared" si="76"/>
        <v>366.29166666666663</v>
      </c>
      <c r="Y202" s="40"/>
      <c r="Z202" s="40">
        <f t="shared" si="77"/>
        <v>14900</v>
      </c>
      <c r="AA202" s="40"/>
      <c r="AB202" s="40">
        <f>0</f>
        <v>0</v>
      </c>
      <c r="AC202" s="40"/>
      <c r="AE202" s="46">
        <v>58</v>
      </c>
      <c r="AF202" s="46"/>
      <c r="AG202" s="48">
        <f t="shared" si="86"/>
        <v>2974.0730617525478</v>
      </c>
      <c r="AH202" s="48"/>
      <c r="AI202" s="48">
        <f t="shared" si="78"/>
        <v>942.61593429439847</v>
      </c>
      <c r="AJ202" s="48"/>
      <c r="AK202" s="48">
        <f t="shared" si="87"/>
        <v>73.112629434750133</v>
      </c>
      <c r="AL202" s="48"/>
      <c r="AM202" s="48">
        <f t="shared" si="79"/>
        <v>1015.7285637291486</v>
      </c>
      <c r="AN202" s="48"/>
      <c r="AO202" s="48">
        <f t="shared" si="80"/>
        <v>2031.4571274581494</v>
      </c>
      <c r="AP202" s="48"/>
      <c r="AQ202" s="48">
        <f>0</f>
        <v>0</v>
      </c>
      <c r="AR202" s="48"/>
      <c r="AT202" s="55">
        <v>58</v>
      </c>
      <c r="AU202" s="55"/>
      <c r="AV202" s="57">
        <f t="shared" si="88"/>
        <v>1364.8504859119507</v>
      </c>
      <c r="AW202" s="57"/>
      <c r="AX202" s="57">
        <f t="shared" si="81"/>
        <v>443.94703239982857</v>
      </c>
      <c r="AY202" s="57"/>
      <c r="AZ202" s="57">
        <f t="shared" si="89"/>
        <v>33.552574445335452</v>
      </c>
      <c r="BA202" s="57"/>
      <c r="BB202" s="57">
        <f t="shared" si="82"/>
        <v>477.49960684516401</v>
      </c>
      <c r="BC202" s="57"/>
      <c r="BD202" s="57">
        <f t="shared" si="83"/>
        <v>920.90345351212216</v>
      </c>
      <c r="BE202" s="57"/>
      <c r="BF202" s="57">
        <f>0</f>
        <v>0</v>
      </c>
      <c r="BG202" s="57"/>
    </row>
    <row r="203" spans="1:59" x14ac:dyDescent="0.25">
      <c r="A203" s="27">
        <v>59</v>
      </c>
      <c r="B203" s="27"/>
      <c r="C203" s="31">
        <f t="shared" si="92"/>
        <v>496.66666666665412</v>
      </c>
      <c r="D203" s="31"/>
      <c r="E203" s="31">
        <f t="shared" si="74"/>
        <v>248.33333333333334</v>
      </c>
      <c r="F203" s="31"/>
      <c r="G203" s="31">
        <f t="shared" si="93"/>
        <v>12.209722222221913</v>
      </c>
      <c r="H203" s="31"/>
      <c r="I203" s="31">
        <f t="shared" si="90"/>
        <v>260.54305555555527</v>
      </c>
      <c r="J203" s="31"/>
      <c r="K203" s="31">
        <f t="shared" si="91"/>
        <v>248.33333333332078</v>
      </c>
      <c r="L203" s="31"/>
      <c r="M203" s="31">
        <f>0</f>
        <v>0</v>
      </c>
      <c r="N203" s="31"/>
      <c r="P203" s="37">
        <v>59</v>
      </c>
      <c r="Q203" s="37"/>
      <c r="R203" s="39">
        <f t="shared" si="84"/>
        <v>14900</v>
      </c>
      <c r="S203" s="39"/>
      <c r="T203" s="39">
        <f>0</f>
        <v>0</v>
      </c>
      <c r="U203" s="39"/>
      <c r="V203" s="39">
        <f t="shared" si="85"/>
        <v>366.29166666666663</v>
      </c>
      <c r="W203" s="39"/>
      <c r="X203" s="39">
        <f t="shared" si="76"/>
        <v>366.29166666666663</v>
      </c>
      <c r="Y203" s="39"/>
      <c r="Z203" s="39">
        <f t="shared" si="77"/>
        <v>14900</v>
      </c>
      <c r="AA203" s="39"/>
      <c r="AB203" s="39">
        <f>0</f>
        <v>0</v>
      </c>
      <c r="AC203" s="39"/>
      <c r="AE203" s="45">
        <v>59</v>
      </c>
      <c r="AF203" s="45"/>
      <c r="AG203" s="47">
        <f t="shared" si="86"/>
        <v>2031.4571274581494</v>
      </c>
      <c r="AH203" s="47"/>
      <c r="AI203" s="47">
        <f t="shared" si="78"/>
        <v>990.75856987081079</v>
      </c>
      <c r="AJ203" s="47"/>
      <c r="AK203" s="47">
        <f t="shared" si="87"/>
        <v>49.939987716679504</v>
      </c>
      <c r="AL203" s="47"/>
      <c r="AM203" s="47">
        <f t="shared" si="79"/>
        <v>1040.6985575874903</v>
      </c>
      <c r="AN203" s="47"/>
      <c r="AO203" s="47">
        <f t="shared" si="80"/>
        <v>1040.6985575873387</v>
      </c>
      <c r="AP203" s="47"/>
      <c r="AQ203" s="47">
        <f>0</f>
        <v>0</v>
      </c>
      <c r="AR203" s="47"/>
      <c r="AT203" s="54">
        <v>59</v>
      </c>
      <c r="AU203" s="54"/>
      <c r="AV203" s="56">
        <f t="shared" si="88"/>
        <v>920.90345351212216</v>
      </c>
      <c r="AW203" s="56"/>
      <c r="AX203" s="56">
        <f t="shared" si="81"/>
        <v>454.86073027965767</v>
      </c>
      <c r="AY203" s="56"/>
      <c r="AZ203" s="56">
        <f t="shared" si="89"/>
        <v>22.638876565506337</v>
      </c>
      <c r="BA203" s="56"/>
      <c r="BB203" s="56">
        <f t="shared" si="82"/>
        <v>477.49960684516401</v>
      </c>
      <c r="BC203" s="56"/>
      <c r="BD203" s="56">
        <f t="shared" si="83"/>
        <v>466.04272323246448</v>
      </c>
      <c r="BE203" s="56"/>
      <c r="BF203" s="56">
        <f>0</f>
        <v>0</v>
      </c>
      <c r="BG203" s="56"/>
    </row>
    <row r="204" spans="1:59" x14ac:dyDescent="0.25">
      <c r="A204" s="28">
        <v>60</v>
      </c>
      <c r="B204" s="28"/>
      <c r="C204" s="32">
        <f t="shared" si="92"/>
        <v>248.33333333332078</v>
      </c>
      <c r="D204" s="32"/>
      <c r="E204" s="32">
        <f t="shared" si="74"/>
        <v>248.33333333333334</v>
      </c>
      <c r="F204" s="32"/>
      <c r="G204" s="32">
        <f t="shared" si="93"/>
        <v>6.104861111110802</v>
      </c>
      <c r="H204" s="32"/>
      <c r="I204" s="32">
        <f t="shared" si="90"/>
        <v>254.43819444444415</v>
      </c>
      <c r="J204" s="32"/>
      <c r="K204" s="32">
        <f t="shared" si="91"/>
        <v>-1.2562395568238571E-11</v>
      </c>
      <c r="L204" s="32"/>
      <c r="M204" s="32">
        <f>0</f>
        <v>0</v>
      </c>
      <c r="N204" s="32"/>
      <c r="P204" s="38">
        <v>60</v>
      </c>
      <c r="Q204" s="38"/>
      <c r="R204" s="40">
        <f t="shared" si="84"/>
        <v>14900</v>
      </c>
      <c r="S204" s="40"/>
      <c r="T204" s="40">
        <f>C4</f>
        <v>14900</v>
      </c>
      <c r="U204" s="40"/>
      <c r="V204" s="40">
        <f t="shared" si="85"/>
        <v>366.29166666666663</v>
      </c>
      <c r="W204" s="40"/>
      <c r="X204" s="40">
        <f t="shared" si="76"/>
        <v>15266.291666666666</v>
      </c>
      <c r="Y204" s="40"/>
      <c r="Z204" s="40">
        <f t="shared" si="77"/>
        <v>0</v>
      </c>
      <c r="AA204" s="40"/>
      <c r="AB204" s="40">
        <f>0</f>
        <v>0</v>
      </c>
      <c r="AC204" s="40"/>
      <c r="AE204" s="46">
        <v>60</v>
      </c>
      <c r="AF204" s="46"/>
      <c r="AG204" s="48">
        <f t="shared" si="86"/>
        <v>1040.6985575873387</v>
      </c>
      <c r="AH204" s="48"/>
      <c r="AI204" s="48">
        <f t="shared" si="78"/>
        <v>1040.6985575874942</v>
      </c>
      <c r="AJ204" s="48"/>
      <c r="AK204" s="48">
        <f t="shared" si="87"/>
        <v>25.583839540688739</v>
      </c>
      <c r="AL204" s="48"/>
      <c r="AM204" s="48">
        <f t="shared" si="79"/>
        <v>1066.282397128183</v>
      </c>
      <c r="AN204" s="48"/>
      <c r="AO204" s="48">
        <f t="shared" si="80"/>
        <v>-1.5552359400317073E-10</v>
      </c>
      <c r="AP204" s="48"/>
      <c r="AQ204" s="48">
        <f>0</f>
        <v>0</v>
      </c>
      <c r="AR204" s="48"/>
      <c r="AT204" s="55">
        <v>60</v>
      </c>
      <c r="AU204" s="55"/>
      <c r="AV204" s="57">
        <f t="shared" si="88"/>
        <v>466.04272323246448</v>
      </c>
      <c r="AW204" s="57"/>
      <c r="AX204" s="57">
        <f t="shared" si="81"/>
        <v>466.04272323236592</v>
      </c>
      <c r="AY204" s="57"/>
      <c r="AZ204" s="57">
        <f t="shared" si="89"/>
        <v>11.456883612798084</v>
      </c>
      <c r="BA204" s="57"/>
      <c r="BB204" s="57">
        <f t="shared" si="82"/>
        <v>477.49960684516401</v>
      </c>
      <c r="BC204" s="57"/>
      <c r="BD204" s="57">
        <f t="shared" si="83"/>
        <v>9.8566488304641098E-11</v>
      </c>
      <c r="BE204" s="57"/>
      <c r="BF204" s="57">
        <f>0</f>
        <v>0</v>
      </c>
      <c r="BG204" s="57"/>
    </row>
    <row r="205" spans="1:59" ht="15.75" x14ac:dyDescent="0.3">
      <c r="A205" s="34" t="s">
        <v>38</v>
      </c>
      <c r="B205" s="34"/>
      <c r="C205" s="34"/>
      <c r="D205" s="34"/>
      <c r="E205" s="34"/>
      <c r="F205" s="34"/>
      <c r="G205" s="34"/>
      <c r="H205" s="34"/>
      <c r="I205" s="33">
        <f>I204+I203+I202+I201+I200+I199+I198+I197+I196+I195+I194+I193+I192+I191+I190+I189+I188+I187+I186+I185+I184+I183+I182+I181+I180+I179+I178+I177+I176+I175+I174+I173+I172+I171+I170+I169+I168+I167+I166+I165+I164+I163+I162+I161+I160+I159+I158+I157+I156+I155+I154+I153+I152+I151+I150+I149+I148+I147+I146+I145</f>
        <v>26071.895833333314</v>
      </c>
      <c r="J205" s="27"/>
      <c r="K205" s="5"/>
      <c r="L205" s="27"/>
      <c r="M205" s="27"/>
      <c r="N205" s="27"/>
      <c r="P205" s="42" t="s">
        <v>38</v>
      </c>
      <c r="Q205" s="42"/>
      <c r="R205" s="42"/>
      <c r="S205" s="42"/>
      <c r="T205" s="42"/>
      <c r="U205" s="42"/>
      <c r="V205" s="42"/>
      <c r="W205" s="42"/>
      <c r="X205" s="41">
        <f>X204+X203+X202+X201+X200+X199+X198+X197+X196+X195+X194+X193+X192+X191+X190+X189+X188+X187+X186+X185+X184+X183+X182+X181+X180+X179+X178+X177+X176+X175+X174+X173+X172+X171+X170+X169+X168+X167+X166+X165+X164+X163+X162+X161+X160+X159+X158+X157+X156+X155+X154+X153+X152+X151+X150+X149+X148+X147+X146+X145</f>
        <v>36511.208937673633</v>
      </c>
      <c r="Y205" s="37"/>
      <c r="Z205" s="37"/>
      <c r="AA205" s="37"/>
      <c r="AB205" s="37"/>
      <c r="AC205" s="37"/>
      <c r="AE205" s="51" t="s">
        <v>38</v>
      </c>
      <c r="AF205" s="51"/>
      <c r="AG205" s="51"/>
      <c r="AH205" s="51"/>
      <c r="AI205" s="51"/>
      <c r="AJ205" s="51"/>
      <c r="AK205" s="51"/>
      <c r="AL205" s="51"/>
      <c r="AM205" s="49">
        <f>AM204+AM203+AM202+AM201+AM200+AM199+AM198+AM197+AM196+AM195+AM194+AM193+AM192+AM191+AM190+AM189+AM188+AM187+AM186+AM185+AM184+AM183+AM182+AM181+AM180+AM179+AM178+AM177+AM176+AM175+AM174+AM173+AM172+AM171+AM170+AM169+AM168+AM167+AM166+AM165+AM164+AM163+AM162+AM161+AM160+AM159+AM158+AM157+AM156+AM155+AM154+AM153+AM152+AM151+AM150+AM149+AM148+AM147+AM146+AM145</f>
        <v>34090.45335375471</v>
      </c>
      <c r="AN205" s="45"/>
      <c r="AO205" s="7"/>
      <c r="AP205" s="7"/>
      <c r="AQ205" s="47"/>
      <c r="AR205" s="47"/>
      <c r="AT205" s="59" t="s">
        <v>38</v>
      </c>
      <c r="AU205" s="59"/>
      <c r="AV205" s="59"/>
      <c r="AW205" s="59"/>
      <c r="AX205" s="59"/>
      <c r="AY205" s="59"/>
      <c r="AZ205" s="59"/>
      <c r="BA205" s="59"/>
      <c r="BB205" s="58">
        <f>BB204+BB203+BB202+BB201+BB200+BB199+BB198+BB197+BB196+BB195+BB194+BB193+BB192+BB191+BB190+BB189+BB188+BB187+BB186+BB185+BB184+BB183+BB182+BB181+BB180+BB179+BB178+BB177+BB176+BB175+BB174+BB173+BB172+BB171+BB170+BB169+BB168+BB167+BB166+BB165+BB164+BB163+BB162+BB161+BB160+BB159+BB158+BB157+BB156+BB155+BB154+BB153+BB152+BB151+BB150+BB149+BB148+BB147+BB146+BB145</f>
        <v>28649.976410709874</v>
      </c>
      <c r="BC205" s="54"/>
      <c r="BD205" s="8"/>
      <c r="BE205" s="10"/>
      <c r="BF205" s="10"/>
      <c r="BG205" s="10"/>
    </row>
    <row r="206" spans="1:59" x14ac:dyDescent="0.25">
      <c r="A206" s="3"/>
      <c r="B206" s="3"/>
      <c r="C206" s="3"/>
      <c r="D206" s="3"/>
      <c r="E206" s="3"/>
      <c r="F206" s="3"/>
      <c r="G206" s="3"/>
      <c r="H206" s="3"/>
      <c r="I206" s="3"/>
      <c r="J206" s="3"/>
      <c r="K206" s="3"/>
      <c r="L206" s="3"/>
      <c r="M206" s="3"/>
      <c r="N206" s="3"/>
      <c r="P206" s="3"/>
      <c r="Q206" s="3"/>
      <c r="R206" s="3"/>
      <c r="S206" s="3"/>
      <c r="T206" s="3"/>
      <c r="U206" s="3"/>
      <c r="V206" s="3"/>
      <c r="W206" s="3"/>
      <c r="X206" s="3"/>
      <c r="Y206" s="3"/>
      <c r="Z206" s="3"/>
      <c r="AA206" s="3"/>
      <c r="AB206" s="3"/>
      <c r="AC206" s="3"/>
      <c r="AE206" s="3"/>
      <c r="AF206" s="3"/>
      <c r="AG206" s="3"/>
      <c r="AH206" s="3"/>
      <c r="AI206" s="3"/>
      <c r="AJ206" s="3"/>
      <c r="AK206" s="3"/>
      <c r="AL206" s="3"/>
      <c r="AM206" s="3"/>
      <c r="AN206" s="3"/>
      <c r="AO206" s="3"/>
      <c r="AP206" s="3"/>
      <c r="AQ206" s="72"/>
      <c r="AR206" s="72"/>
      <c r="AT206" s="3"/>
      <c r="AU206" s="3"/>
      <c r="AV206" s="3"/>
      <c r="AW206" s="3"/>
      <c r="AX206" s="3"/>
      <c r="AY206" s="3"/>
      <c r="AZ206" s="3"/>
      <c r="BA206" s="3"/>
      <c r="BB206" s="3"/>
      <c r="BC206" s="3"/>
      <c r="BD206" s="3"/>
      <c r="BE206" s="3"/>
      <c r="BF206" s="3"/>
      <c r="BG206" s="3"/>
    </row>
    <row r="207" spans="1:59" x14ac:dyDescent="0.25">
      <c r="A207" s="27" t="s">
        <v>48</v>
      </c>
      <c r="B207" s="27"/>
      <c r="C207" s="27"/>
      <c r="D207" s="27"/>
      <c r="E207" s="27"/>
      <c r="F207" s="27"/>
      <c r="G207" s="27"/>
      <c r="H207" s="27"/>
      <c r="I207" s="27"/>
      <c r="J207" s="27"/>
      <c r="K207" s="27"/>
      <c r="L207" s="27"/>
      <c r="M207" s="27"/>
      <c r="N207" s="27"/>
      <c r="P207" s="37" t="s">
        <v>48</v>
      </c>
      <c r="Q207" s="37"/>
      <c r="R207" s="37"/>
      <c r="S207" s="37"/>
      <c r="T207" s="37"/>
      <c r="U207" s="37"/>
      <c r="V207" s="37"/>
      <c r="W207" s="37"/>
      <c r="X207" s="37"/>
      <c r="Y207" s="37"/>
      <c r="Z207" s="37"/>
      <c r="AA207" s="37"/>
      <c r="AB207" s="37"/>
      <c r="AC207" s="37"/>
      <c r="AE207" s="45" t="s">
        <v>48</v>
      </c>
      <c r="AF207" s="45"/>
      <c r="AG207" s="45"/>
      <c r="AH207" s="45"/>
      <c r="AI207" s="45"/>
      <c r="AJ207" s="45"/>
      <c r="AK207" s="45"/>
      <c r="AL207" s="45"/>
      <c r="AM207" s="45"/>
      <c r="AN207" s="45"/>
      <c r="AO207" s="45"/>
      <c r="AP207" s="45"/>
      <c r="AQ207" s="47"/>
      <c r="AR207" s="47"/>
      <c r="AT207" s="54" t="s">
        <v>48</v>
      </c>
      <c r="AU207" s="54"/>
      <c r="AV207" s="54"/>
      <c r="AW207" s="54"/>
      <c r="AX207" s="54"/>
      <c r="AY207" s="54"/>
      <c r="AZ207" s="54"/>
      <c r="BA207" s="54"/>
      <c r="BB207" s="54"/>
      <c r="BC207" s="54"/>
      <c r="BD207" s="54"/>
      <c r="BE207" s="54"/>
      <c r="BF207" s="54"/>
      <c r="BG207" s="54"/>
    </row>
    <row r="208" spans="1:59" x14ac:dyDescent="0.25">
      <c r="A208" s="28" t="s">
        <v>29</v>
      </c>
      <c r="B208" s="28"/>
      <c r="C208" s="28" t="s">
        <v>30</v>
      </c>
      <c r="D208" s="28"/>
      <c r="E208" s="28" t="s">
        <v>31</v>
      </c>
      <c r="F208" s="28"/>
      <c r="G208" s="28" t="s">
        <v>32</v>
      </c>
      <c r="H208" s="28"/>
      <c r="I208" s="28" t="s">
        <v>33</v>
      </c>
      <c r="J208" s="28"/>
      <c r="K208" s="28" t="s">
        <v>34</v>
      </c>
      <c r="L208" s="28"/>
      <c r="M208" s="28" t="s">
        <v>58</v>
      </c>
      <c r="N208" s="28"/>
      <c r="P208" s="38" t="s">
        <v>29</v>
      </c>
      <c r="Q208" s="38"/>
      <c r="R208" s="38" t="s">
        <v>30</v>
      </c>
      <c r="S208" s="38"/>
      <c r="T208" s="38" t="s">
        <v>31</v>
      </c>
      <c r="U208" s="38"/>
      <c r="V208" s="38" t="s">
        <v>32</v>
      </c>
      <c r="W208" s="38"/>
      <c r="X208" s="38" t="s">
        <v>33</v>
      </c>
      <c r="Y208" s="38"/>
      <c r="Z208" s="38" t="s">
        <v>34</v>
      </c>
      <c r="AA208" s="38"/>
      <c r="AB208" s="40" t="s">
        <v>58</v>
      </c>
      <c r="AC208" s="40"/>
      <c r="AE208" s="46" t="s">
        <v>29</v>
      </c>
      <c r="AF208" s="46"/>
      <c r="AG208" s="46" t="s">
        <v>30</v>
      </c>
      <c r="AH208" s="46"/>
      <c r="AI208" s="46" t="s">
        <v>31</v>
      </c>
      <c r="AJ208" s="46"/>
      <c r="AK208" s="46" t="s">
        <v>32</v>
      </c>
      <c r="AL208" s="46"/>
      <c r="AM208" s="46" t="s">
        <v>33</v>
      </c>
      <c r="AN208" s="46"/>
      <c r="AO208" s="46" t="s">
        <v>34</v>
      </c>
      <c r="AP208" s="46"/>
      <c r="AQ208" s="48" t="s">
        <v>58</v>
      </c>
      <c r="AR208" s="48"/>
      <c r="AT208" s="55" t="s">
        <v>29</v>
      </c>
      <c r="AU208" s="55"/>
      <c r="AV208" s="55" t="s">
        <v>30</v>
      </c>
      <c r="AW208" s="55"/>
      <c r="AX208" s="55" t="s">
        <v>31</v>
      </c>
      <c r="AY208" s="55"/>
      <c r="AZ208" s="55" t="s">
        <v>32</v>
      </c>
      <c r="BA208" s="55"/>
      <c r="BB208" s="55" t="s">
        <v>33</v>
      </c>
      <c r="BC208" s="55"/>
      <c r="BD208" s="55" t="s">
        <v>34</v>
      </c>
      <c r="BE208" s="55"/>
      <c r="BF208" s="55" t="s">
        <v>58</v>
      </c>
      <c r="BG208" s="55"/>
    </row>
    <row r="209" spans="1:59" x14ac:dyDescent="0.25">
      <c r="A209" s="27">
        <v>1</v>
      </c>
      <c r="B209" s="27"/>
      <c r="C209" s="31">
        <f>C4-M209</f>
        <v>14900</v>
      </c>
      <c r="D209" s="31"/>
      <c r="E209" s="31">
        <f>$C$4/72</f>
        <v>206.94444444444446</v>
      </c>
      <c r="F209" s="31"/>
      <c r="G209" s="31">
        <f>C209*$E$4</f>
        <v>366.29166666666663</v>
      </c>
      <c r="H209" s="31"/>
      <c r="I209" s="31">
        <f>E209+G209</f>
        <v>573.23611111111109</v>
      </c>
      <c r="J209" s="31"/>
      <c r="K209" s="31">
        <f>C209-E209</f>
        <v>14693.055555555555</v>
      </c>
      <c r="L209" s="31"/>
      <c r="M209" s="31">
        <f>0</f>
        <v>0</v>
      </c>
      <c r="N209" s="31"/>
      <c r="P209" s="37">
        <v>1</v>
      </c>
      <c r="Q209" s="37"/>
      <c r="R209" s="39">
        <f>C4-AB209</f>
        <v>14900</v>
      </c>
      <c r="S209" s="39"/>
      <c r="T209" s="39">
        <f>0</f>
        <v>0</v>
      </c>
      <c r="U209" s="39"/>
      <c r="V209" s="39">
        <f>R209*$E$4</f>
        <v>366.29166666666663</v>
      </c>
      <c r="W209" s="39"/>
      <c r="X209" s="39">
        <f>T209+V209</f>
        <v>366.29166666666663</v>
      </c>
      <c r="Y209" s="39"/>
      <c r="Z209" s="39">
        <f>R209-T209</f>
        <v>14900</v>
      </c>
      <c r="AA209" s="39"/>
      <c r="AB209" s="39">
        <f>0</f>
        <v>0</v>
      </c>
      <c r="AC209" s="39"/>
      <c r="AE209" s="45">
        <v>1</v>
      </c>
      <c r="AF209" s="45"/>
      <c r="AG209" s="47">
        <f>C4-AQ209</f>
        <v>14900</v>
      </c>
      <c r="AH209" s="47"/>
      <c r="AI209" s="47">
        <f>AM209-AK209</f>
        <v>-154.25983796296291</v>
      </c>
      <c r="AJ209" s="47"/>
      <c r="AK209" s="47">
        <f>AG209*$E$4</f>
        <v>366.29166666666663</v>
      </c>
      <c r="AL209" s="47"/>
      <c r="AM209" s="47">
        <f>($AG$209/72)*((1+$E$4)^AE209)</f>
        <v>212.03182870370372</v>
      </c>
      <c r="AN209" s="47"/>
      <c r="AO209" s="47">
        <f>AG209-AI209</f>
        <v>15054.259837962964</v>
      </c>
      <c r="AP209" s="47"/>
      <c r="AQ209" s="47">
        <f>0</f>
        <v>0</v>
      </c>
      <c r="AR209" s="47"/>
      <c r="AT209" s="54">
        <v>1</v>
      </c>
      <c r="AU209" s="54"/>
      <c r="AV209" s="56">
        <f>C4-BF209</f>
        <v>14900</v>
      </c>
      <c r="AW209" s="56"/>
      <c r="AX209" s="56">
        <f>BB209-AZ209</f>
        <v>77.1706278867523</v>
      </c>
      <c r="AY209" s="56"/>
      <c r="AZ209" s="56">
        <f>AV209*$E$4</f>
        <v>366.29166666666663</v>
      </c>
      <c r="BA209" s="56"/>
      <c r="BB209" s="56">
        <f>$AV$209*($E$4/(1-((1+$E$4)^(-72))))</f>
        <v>443.46229455341893</v>
      </c>
      <c r="BC209" s="56"/>
      <c r="BD209" s="56">
        <f>AV209-AX209</f>
        <v>14822.829372113247</v>
      </c>
      <c r="BE209" s="56"/>
      <c r="BF209" s="56">
        <f>0</f>
        <v>0</v>
      </c>
      <c r="BG209" s="56"/>
    </row>
    <row r="210" spans="1:59" x14ac:dyDescent="0.25">
      <c r="A210" s="28">
        <v>2</v>
      </c>
      <c r="B210" s="28"/>
      <c r="C210" s="32">
        <f>K209-M210</f>
        <v>14693.055555555555</v>
      </c>
      <c r="D210" s="32"/>
      <c r="E210" s="32">
        <f t="shared" ref="E210:E273" si="94">$C$4/72</f>
        <v>206.94444444444446</v>
      </c>
      <c r="F210" s="32"/>
      <c r="G210" s="32">
        <f>C210*$E$4</f>
        <v>361.20428240740739</v>
      </c>
      <c r="H210" s="32"/>
      <c r="I210" s="32">
        <f t="shared" ref="I210:I273" si="95">E210+G210</f>
        <v>568.14872685185185</v>
      </c>
      <c r="J210" s="32"/>
      <c r="K210" s="32">
        <f t="shared" ref="K210:K273" si="96">C210-E210</f>
        <v>14486.111111111109</v>
      </c>
      <c r="L210" s="32"/>
      <c r="M210" s="32">
        <f>0</f>
        <v>0</v>
      </c>
      <c r="N210" s="32"/>
      <c r="P210" s="38">
        <v>2</v>
      </c>
      <c r="Q210" s="38"/>
      <c r="R210" s="40">
        <f>Z209-AB210</f>
        <v>14900</v>
      </c>
      <c r="S210" s="40"/>
      <c r="T210" s="40">
        <f>0</f>
        <v>0</v>
      </c>
      <c r="U210" s="40"/>
      <c r="V210" s="40">
        <f>R210*$E$4</f>
        <v>366.29166666666663</v>
      </c>
      <c r="W210" s="40"/>
      <c r="X210" s="40">
        <f t="shared" ref="X210:X273" si="97">T210+V210</f>
        <v>366.29166666666663</v>
      </c>
      <c r="Y210" s="40"/>
      <c r="Z210" s="40">
        <f t="shared" ref="Z210:Z273" si="98">R210-T210</f>
        <v>14900</v>
      </c>
      <c r="AA210" s="40"/>
      <c r="AB210" s="40">
        <f>0</f>
        <v>0</v>
      </c>
      <c r="AC210" s="40"/>
      <c r="AE210" s="46">
        <v>2</v>
      </c>
      <c r="AF210" s="46"/>
      <c r="AG210" s="48">
        <f>AO209-AQ210</f>
        <v>15054.259837962964</v>
      </c>
      <c r="AH210" s="48"/>
      <c r="AI210" s="48">
        <f t="shared" ref="AI210:AI273" si="99">AM210-AK210</f>
        <v>-152.83960985725307</v>
      </c>
      <c r="AJ210" s="48"/>
      <c r="AK210" s="48">
        <f>AG210*$E$4</f>
        <v>370.08388768325619</v>
      </c>
      <c r="AL210" s="48"/>
      <c r="AM210" s="48">
        <f t="shared" ref="AM210:AM273" si="100">($AG$209/72)*((1+$E$4)^AE210)</f>
        <v>217.24427782600313</v>
      </c>
      <c r="AN210" s="48"/>
      <c r="AO210" s="48">
        <f t="shared" ref="AO210:AO273" si="101">AG210-AI210</f>
        <v>15207.099447820217</v>
      </c>
      <c r="AP210" s="48"/>
      <c r="AQ210" s="48">
        <f>0</f>
        <v>0</v>
      </c>
      <c r="AR210" s="48"/>
      <c r="AT210" s="55">
        <v>2</v>
      </c>
      <c r="AU210" s="55"/>
      <c r="AV210" s="57">
        <f>BD209-BF210</f>
        <v>14822.829372113247</v>
      </c>
      <c r="AW210" s="57"/>
      <c r="AX210" s="57">
        <f t="shared" ref="AX210:AX273" si="102">BB210-AZ210</f>
        <v>79.067739155634968</v>
      </c>
      <c r="AY210" s="57"/>
      <c r="AZ210" s="57">
        <f>AV210*$E$4</f>
        <v>364.39455539778396</v>
      </c>
      <c r="BA210" s="57"/>
      <c r="BB210" s="57">
        <f t="shared" ref="BB210:BB273" si="103">$AV$209*($E$4/(1-((1+$E$4)^(-72))))</f>
        <v>443.46229455341893</v>
      </c>
      <c r="BC210" s="57"/>
      <c r="BD210" s="57">
        <f t="shared" ref="BD210:BD273" si="104">AV210-AX210</f>
        <v>14743.761632957612</v>
      </c>
      <c r="BE210" s="57"/>
      <c r="BF210" s="57">
        <f>0</f>
        <v>0</v>
      </c>
      <c r="BG210" s="57"/>
    </row>
    <row r="211" spans="1:59" x14ac:dyDescent="0.25">
      <c r="A211" s="27">
        <v>3</v>
      </c>
      <c r="B211" s="27"/>
      <c r="C211" s="31">
        <f t="shared" ref="C211:C274" si="105">K210-M211</f>
        <v>14486.111111111109</v>
      </c>
      <c r="D211" s="31"/>
      <c r="E211" s="31">
        <f t="shared" si="94"/>
        <v>206.94444444444446</v>
      </c>
      <c r="F211" s="31"/>
      <c r="G211" s="31">
        <f t="shared" ref="G211:G274" si="106">C211*$E$4</f>
        <v>356.1168981481481</v>
      </c>
      <c r="H211" s="31"/>
      <c r="I211" s="31">
        <f t="shared" si="95"/>
        <v>563.06134259259261</v>
      </c>
      <c r="J211" s="31"/>
      <c r="K211" s="31">
        <f t="shared" si="96"/>
        <v>14279.166666666664</v>
      </c>
      <c r="L211" s="31"/>
      <c r="M211" s="31">
        <f>0</f>
        <v>0</v>
      </c>
      <c r="N211" s="31"/>
      <c r="P211" s="37">
        <v>3</v>
      </c>
      <c r="Q211" s="37"/>
      <c r="R211" s="39">
        <f t="shared" ref="R211:R274" si="107">Z210-AB211</f>
        <v>14900</v>
      </c>
      <c r="S211" s="39"/>
      <c r="T211" s="39">
        <f>0</f>
        <v>0</v>
      </c>
      <c r="U211" s="39"/>
      <c r="V211" s="39">
        <f t="shared" ref="V211:V274" si="108">R211*$E$4</f>
        <v>366.29166666666663</v>
      </c>
      <c r="W211" s="39"/>
      <c r="X211" s="39">
        <f t="shared" si="97"/>
        <v>366.29166666666663</v>
      </c>
      <c r="Y211" s="39"/>
      <c r="Z211" s="39">
        <f t="shared" si="98"/>
        <v>14900</v>
      </c>
      <c r="AA211" s="39"/>
      <c r="AB211" s="39">
        <f>0</f>
        <v>0</v>
      </c>
      <c r="AC211" s="39"/>
      <c r="AE211" s="45">
        <v>3</v>
      </c>
      <c r="AF211" s="45"/>
      <c r="AG211" s="47">
        <f t="shared" ref="AG211:AG274" si="109">AO210-AQ211</f>
        <v>15207.099447820217</v>
      </c>
      <c r="AH211" s="47"/>
      <c r="AI211" s="47">
        <f t="shared" si="99"/>
        <v>-151.25632843635461</v>
      </c>
      <c r="AJ211" s="47"/>
      <c r="AK211" s="47">
        <f t="shared" ref="AK211:AK274" si="110">AG211*$E$4</f>
        <v>373.84119475891367</v>
      </c>
      <c r="AL211" s="47"/>
      <c r="AM211" s="47">
        <f t="shared" si="100"/>
        <v>222.58486632255907</v>
      </c>
      <c r="AN211" s="47"/>
      <c r="AO211" s="47">
        <f t="shared" si="101"/>
        <v>15358.355776256572</v>
      </c>
      <c r="AP211" s="47"/>
      <c r="AQ211" s="47">
        <f>0</f>
        <v>0</v>
      </c>
      <c r="AR211" s="47"/>
      <c r="AT211" s="54">
        <v>3</v>
      </c>
      <c r="AU211" s="54"/>
      <c r="AV211" s="56">
        <f t="shared" ref="AV211:AV274" si="111">BD210-BF211</f>
        <v>14743.761632957612</v>
      </c>
      <c r="AW211" s="56"/>
      <c r="AX211" s="56">
        <f t="shared" si="102"/>
        <v>81.011487743210978</v>
      </c>
      <c r="AY211" s="56"/>
      <c r="AZ211" s="56">
        <f t="shared" ref="AZ211:AZ274" si="112">AV211*$E$4</f>
        <v>362.45080681020795</v>
      </c>
      <c r="BA211" s="56"/>
      <c r="BB211" s="56">
        <f t="shared" si="103"/>
        <v>443.46229455341893</v>
      </c>
      <c r="BC211" s="56"/>
      <c r="BD211" s="56">
        <f t="shared" si="104"/>
        <v>14662.750145214401</v>
      </c>
      <c r="BE211" s="56"/>
      <c r="BF211" s="56">
        <f>0</f>
        <v>0</v>
      </c>
      <c r="BG211" s="56"/>
    </row>
    <row r="212" spans="1:59" x14ac:dyDescent="0.25">
      <c r="A212" s="28">
        <v>4</v>
      </c>
      <c r="B212" s="28"/>
      <c r="C212" s="32">
        <f t="shared" si="105"/>
        <v>14279.166666666664</v>
      </c>
      <c r="D212" s="32"/>
      <c r="E212" s="32">
        <f t="shared" si="94"/>
        <v>206.94444444444446</v>
      </c>
      <c r="F212" s="32"/>
      <c r="G212" s="32">
        <f t="shared" si="106"/>
        <v>351.0295138888888</v>
      </c>
      <c r="H212" s="32"/>
      <c r="I212" s="32">
        <f t="shared" si="95"/>
        <v>557.97395833333326</v>
      </c>
      <c r="J212" s="32"/>
      <c r="K212" s="32">
        <f t="shared" si="96"/>
        <v>14072.222222222219</v>
      </c>
      <c r="L212" s="32"/>
      <c r="M212" s="32">
        <f>0</f>
        <v>0</v>
      </c>
      <c r="N212" s="32"/>
      <c r="P212" s="38">
        <v>4</v>
      </c>
      <c r="Q212" s="38"/>
      <c r="R212" s="40">
        <f t="shared" si="107"/>
        <v>14900</v>
      </c>
      <c r="S212" s="40"/>
      <c r="T212" s="40">
        <f>0</f>
        <v>0</v>
      </c>
      <c r="U212" s="40"/>
      <c r="V212" s="40">
        <f t="shared" si="108"/>
        <v>366.29166666666663</v>
      </c>
      <c r="W212" s="40"/>
      <c r="X212" s="40">
        <f t="shared" si="97"/>
        <v>366.29166666666663</v>
      </c>
      <c r="Y212" s="40"/>
      <c r="Z212" s="40">
        <f t="shared" si="98"/>
        <v>14900</v>
      </c>
      <c r="AA212" s="40"/>
      <c r="AB212" s="40">
        <f>0</f>
        <v>0</v>
      </c>
      <c r="AC212" s="40"/>
      <c r="AE212" s="46">
        <v>4</v>
      </c>
      <c r="AF212" s="46"/>
      <c r="AG212" s="48">
        <f t="shared" si="109"/>
        <v>15358.355776256572</v>
      </c>
      <c r="AH212" s="48"/>
      <c r="AI212" s="48">
        <f t="shared" si="99"/>
        <v>-149.50283521331875</v>
      </c>
      <c r="AJ212" s="48"/>
      <c r="AK212" s="48">
        <f t="shared" si="110"/>
        <v>377.55957949964073</v>
      </c>
      <c r="AL212" s="48"/>
      <c r="AM212" s="48">
        <f t="shared" si="100"/>
        <v>228.05674428632199</v>
      </c>
      <c r="AN212" s="48"/>
      <c r="AO212" s="48">
        <f t="shared" si="101"/>
        <v>15507.858611469892</v>
      </c>
      <c r="AP212" s="48"/>
      <c r="AQ212" s="48">
        <f>0</f>
        <v>0</v>
      </c>
      <c r="AR212" s="48"/>
      <c r="AT212" s="55">
        <v>4</v>
      </c>
      <c r="AU212" s="55"/>
      <c r="AV212" s="57">
        <f t="shared" si="111"/>
        <v>14662.750145214401</v>
      </c>
      <c r="AW212" s="57"/>
      <c r="AX212" s="57">
        <f t="shared" si="102"/>
        <v>83.003020150231578</v>
      </c>
      <c r="AY212" s="57"/>
      <c r="AZ212" s="57">
        <f t="shared" si="112"/>
        <v>360.45927440318735</v>
      </c>
      <c r="BA212" s="57"/>
      <c r="BB212" s="57">
        <f t="shared" si="103"/>
        <v>443.46229455341893</v>
      </c>
      <c r="BC212" s="57"/>
      <c r="BD212" s="57">
        <f t="shared" si="104"/>
        <v>14579.747125064168</v>
      </c>
      <c r="BE212" s="57"/>
      <c r="BF212" s="57">
        <f>0</f>
        <v>0</v>
      </c>
      <c r="BG212" s="57"/>
    </row>
    <row r="213" spans="1:59" x14ac:dyDescent="0.25">
      <c r="A213" s="27">
        <v>5</v>
      </c>
      <c r="B213" s="27"/>
      <c r="C213" s="31">
        <f t="shared" si="105"/>
        <v>14072.222222222219</v>
      </c>
      <c r="D213" s="31"/>
      <c r="E213" s="31">
        <f t="shared" si="94"/>
        <v>206.94444444444446</v>
      </c>
      <c r="F213" s="31"/>
      <c r="G213" s="31">
        <f t="shared" si="106"/>
        <v>345.94212962962951</v>
      </c>
      <c r="H213" s="31"/>
      <c r="I213" s="31">
        <f t="shared" si="95"/>
        <v>552.88657407407391</v>
      </c>
      <c r="J213" s="31"/>
      <c r="K213" s="31">
        <f t="shared" si="96"/>
        <v>13865.277777777774</v>
      </c>
      <c r="L213" s="31"/>
      <c r="M213" s="31">
        <f>0</f>
        <v>0</v>
      </c>
      <c r="N213" s="31"/>
      <c r="P213" s="37">
        <v>5</v>
      </c>
      <c r="Q213" s="37"/>
      <c r="R213" s="39">
        <f t="shared" si="107"/>
        <v>14900</v>
      </c>
      <c r="S213" s="39"/>
      <c r="T213" s="39">
        <f>0</f>
        <v>0</v>
      </c>
      <c r="U213" s="39"/>
      <c r="V213" s="39">
        <f t="shared" si="108"/>
        <v>366.29166666666663</v>
      </c>
      <c r="W213" s="39"/>
      <c r="X213" s="39">
        <f t="shared" si="97"/>
        <v>366.29166666666663</v>
      </c>
      <c r="Y213" s="39"/>
      <c r="Z213" s="39">
        <f t="shared" si="98"/>
        <v>14900</v>
      </c>
      <c r="AA213" s="39"/>
      <c r="AB213" s="39">
        <f>0</f>
        <v>0</v>
      </c>
      <c r="AC213" s="39"/>
      <c r="AE213" s="45">
        <v>5</v>
      </c>
      <c r="AF213" s="45"/>
      <c r="AG213" s="47">
        <f t="shared" si="109"/>
        <v>15507.858611469892</v>
      </c>
      <c r="AH213" s="47"/>
      <c r="AI213" s="47">
        <f t="shared" si="99"/>
        <v>-147.57171828194075</v>
      </c>
      <c r="AJ213" s="47"/>
      <c r="AK213" s="47">
        <f t="shared" si="110"/>
        <v>381.23485753196815</v>
      </c>
      <c r="AL213" s="47"/>
      <c r="AM213" s="47">
        <f t="shared" si="100"/>
        <v>233.6631392500274</v>
      </c>
      <c r="AN213" s="47"/>
      <c r="AO213" s="47">
        <f t="shared" si="101"/>
        <v>15655.430329751833</v>
      </c>
      <c r="AP213" s="47"/>
      <c r="AQ213" s="47">
        <f>0</f>
        <v>0</v>
      </c>
      <c r="AR213" s="47"/>
      <c r="AT213" s="54">
        <v>5</v>
      </c>
      <c r="AU213" s="54"/>
      <c r="AV213" s="56">
        <f t="shared" si="111"/>
        <v>14579.747125064168</v>
      </c>
      <c r="AW213" s="56"/>
      <c r="AX213" s="56">
        <f t="shared" si="102"/>
        <v>85.043511062258119</v>
      </c>
      <c r="AY213" s="56"/>
      <c r="AZ213" s="56">
        <f t="shared" si="112"/>
        <v>358.41878349116081</v>
      </c>
      <c r="BA213" s="56"/>
      <c r="BB213" s="56">
        <f t="shared" si="103"/>
        <v>443.46229455341893</v>
      </c>
      <c r="BC213" s="56"/>
      <c r="BD213" s="56">
        <f t="shared" si="104"/>
        <v>14494.70361400191</v>
      </c>
      <c r="BE213" s="56"/>
      <c r="BF213" s="56">
        <f>0</f>
        <v>0</v>
      </c>
      <c r="BG213" s="56"/>
    </row>
    <row r="214" spans="1:59" x14ac:dyDescent="0.25">
      <c r="A214" s="28">
        <v>6</v>
      </c>
      <c r="B214" s="28"/>
      <c r="C214" s="32">
        <f t="shared" si="105"/>
        <v>13865.277777777774</v>
      </c>
      <c r="D214" s="32"/>
      <c r="E214" s="32">
        <f t="shared" si="94"/>
        <v>206.94444444444446</v>
      </c>
      <c r="F214" s="32"/>
      <c r="G214" s="32">
        <f t="shared" si="106"/>
        <v>340.85474537037027</v>
      </c>
      <c r="H214" s="32"/>
      <c r="I214" s="32">
        <f t="shared" si="95"/>
        <v>547.79918981481478</v>
      </c>
      <c r="J214" s="32"/>
      <c r="K214" s="32">
        <f t="shared" si="96"/>
        <v>13658.333333333328</v>
      </c>
      <c r="L214" s="32"/>
      <c r="M214" s="32">
        <f>0</f>
        <v>0</v>
      </c>
      <c r="N214" s="32"/>
      <c r="P214" s="38">
        <v>6</v>
      </c>
      <c r="Q214" s="38"/>
      <c r="R214" s="40">
        <f t="shared" si="107"/>
        <v>14900</v>
      </c>
      <c r="S214" s="40"/>
      <c r="T214" s="40">
        <f>0</f>
        <v>0</v>
      </c>
      <c r="U214" s="40"/>
      <c r="V214" s="40">
        <f t="shared" si="108"/>
        <v>366.29166666666663</v>
      </c>
      <c r="W214" s="40"/>
      <c r="X214" s="40">
        <f t="shared" si="97"/>
        <v>366.29166666666663</v>
      </c>
      <c r="Y214" s="40"/>
      <c r="Z214" s="40">
        <f t="shared" si="98"/>
        <v>14900</v>
      </c>
      <c r="AA214" s="40"/>
      <c r="AB214" s="40">
        <f>0</f>
        <v>0</v>
      </c>
      <c r="AC214" s="40"/>
      <c r="AE214" s="46">
        <v>6</v>
      </c>
      <c r="AF214" s="46"/>
      <c r="AG214" s="48">
        <f t="shared" si="109"/>
        <v>15655.430329751833</v>
      </c>
      <c r="AH214" s="48"/>
      <c r="AI214" s="48">
        <f t="shared" si="99"/>
        <v>-145.45530418314195</v>
      </c>
      <c r="AJ214" s="48"/>
      <c r="AK214" s="48">
        <f t="shared" si="110"/>
        <v>384.86266227306589</v>
      </c>
      <c r="AL214" s="48"/>
      <c r="AM214" s="48">
        <f t="shared" si="100"/>
        <v>239.40735808992395</v>
      </c>
      <c r="AN214" s="48"/>
      <c r="AO214" s="48">
        <f t="shared" si="101"/>
        <v>15800.885633934975</v>
      </c>
      <c r="AP214" s="48"/>
      <c r="AQ214" s="48">
        <f>0</f>
        <v>0</v>
      </c>
      <c r="AR214" s="48"/>
      <c r="AT214" s="55">
        <v>6</v>
      </c>
      <c r="AU214" s="55"/>
      <c r="AV214" s="57">
        <f t="shared" si="111"/>
        <v>14494.70361400191</v>
      </c>
      <c r="AW214" s="57"/>
      <c r="AX214" s="57">
        <f t="shared" si="102"/>
        <v>87.134164042538657</v>
      </c>
      <c r="AY214" s="57"/>
      <c r="AZ214" s="57">
        <f t="shared" si="112"/>
        <v>356.32813051088027</v>
      </c>
      <c r="BA214" s="57"/>
      <c r="BB214" s="57">
        <f t="shared" si="103"/>
        <v>443.46229455341893</v>
      </c>
      <c r="BC214" s="57"/>
      <c r="BD214" s="57">
        <f t="shared" si="104"/>
        <v>14407.569449959372</v>
      </c>
      <c r="BE214" s="57"/>
      <c r="BF214" s="57">
        <f>0</f>
        <v>0</v>
      </c>
      <c r="BG214" s="57"/>
    </row>
    <row r="215" spans="1:59" x14ac:dyDescent="0.25">
      <c r="A215" s="27">
        <v>7</v>
      </c>
      <c r="B215" s="27"/>
      <c r="C215" s="31">
        <f t="shared" si="105"/>
        <v>13658.333333333328</v>
      </c>
      <c r="D215" s="31"/>
      <c r="E215" s="31">
        <f t="shared" si="94"/>
        <v>206.94444444444446</v>
      </c>
      <c r="F215" s="31"/>
      <c r="G215" s="31">
        <f t="shared" si="106"/>
        <v>335.76736111111097</v>
      </c>
      <c r="H215" s="31"/>
      <c r="I215" s="31">
        <f t="shared" si="95"/>
        <v>542.71180555555543</v>
      </c>
      <c r="J215" s="31"/>
      <c r="K215" s="31">
        <f t="shared" si="96"/>
        <v>13451.388888888883</v>
      </c>
      <c r="L215" s="31"/>
      <c r="M215" s="31">
        <f>0</f>
        <v>0</v>
      </c>
      <c r="N215" s="31"/>
      <c r="P215" s="37">
        <v>7</v>
      </c>
      <c r="Q215" s="37"/>
      <c r="R215" s="39">
        <f t="shared" si="107"/>
        <v>14900</v>
      </c>
      <c r="S215" s="39"/>
      <c r="T215" s="39">
        <f>0</f>
        <v>0</v>
      </c>
      <c r="U215" s="39"/>
      <c r="V215" s="39">
        <f t="shared" si="108"/>
        <v>366.29166666666663</v>
      </c>
      <c r="W215" s="39"/>
      <c r="X215" s="39">
        <f t="shared" si="97"/>
        <v>366.29166666666663</v>
      </c>
      <c r="Y215" s="39"/>
      <c r="Z215" s="39">
        <f t="shared" si="98"/>
        <v>14900</v>
      </c>
      <c r="AA215" s="39"/>
      <c r="AB215" s="39">
        <f>0</f>
        <v>0</v>
      </c>
      <c r="AC215" s="39"/>
      <c r="AE215" s="45">
        <v>7</v>
      </c>
      <c r="AF215" s="45"/>
      <c r="AG215" s="47">
        <f t="shared" si="109"/>
        <v>15800.885633934975</v>
      </c>
      <c r="AH215" s="47"/>
      <c r="AI215" s="47">
        <f t="shared" si="99"/>
        <v>-143.14564952460015</v>
      </c>
      <c r="AJ215" s="47"/>
      <c r="AK215" s="47">
        <f t="shared" si="110"/>
        <v>388.43843850090144</v>
      </c>
      <c r="AL215" s="47"/>
      <c r="AM215" s="47">
        <f t="shared" si="100"/>
        <v>245.2927889763013</v>
      </c>
      <c r="AN215" s="47"/>
      <c r="AO215" s="47">
        <f t="shared" si="101"/>
        <v>15944.031283459575</v>
      </c>
      <c r="AP215" s="47"/>
      <c r="AQ215" s="47">
        <f>0</f>
        <v>0</v>
      </c>
      <c r="AR215" s="47"/>
      <c r="AT215" s="54">
        <v>7</v>
      </c>
      <c r="AU215" s="54"/>
      <c r="AV215" s="56">
        <f t="shared" si="111"/>
        <v>14407.569449959372</v>
      </c>
      <c r="AW215" s="56"/>
      <c r="AX215" s="56">
        <f t="shared" si="102"/>
        <v>89.276212241917733</v>
      </c>
      <c r="AY215" s="56"/>
      <c r="AZ215" s="56">
        <f t="shared" si="112"/>
        <v>354.1860823115012</v>
      </c>
      <c r="BA215" s="56"/>
      <c r="BB215" s="56">
        <f t="shared" si="103"/>
        <v>443.46229455341893</v>
      </c>
      <c r="BC215" s="56"/>
      <c r="BD215" s="56">
        <f t="shared" si="104"/>
        <v>14318.293237717455</v>
      </c>
      <c r="BE215" s="56"/>
      <c r="BF215" s="56">
        <f>0</f>
        <v>0</v>
      </c>
      <c r="BG215" s="56"/>
    </row>
    <row r="216" spans="1:59" x14ac:dyDescent="0.25">
      <c r="A216" s="28">
        <v>8</v>
      </c>
      <c r="B216" s="28"/>
      <c r="C216" s="32">
        <f t="shared" si="105"/>
        <v>13451.388888888883</v>
      </c>
      <c r="D216" s="32"/>
      <c r="E216" s="32">
        <f t="shared" si="94"/>
        <v>206.94444444444446</v>
      </c>
      <c r="F216" s="32"/>
      <c r="G216" s="32">
        <f t="shared" si="106"/>
        <v>330.67997685185168</v>
      </c>
      <c r="H216" s="32"/>
      <c r="I216" s="32">
        <f t="shared" si="95"/>
        <v>537.62442129629608</v>
      </c>
      <c r="J216" s="32"/>
      <c r="K216" s="32">
        <f t="shared" si="96"/>
        <v>13244.444444444438</v>
      </c>
      <c r="L216" s="32"/>
      <c r="M216" s="32">
        <f>0</f>
        <v>0</v>
      </c>
      <c r="N216" s="32"/>
      <c r="P216" s="38">
        <v>8</v>
      </c>
      <c r="Q216" s="38"/>
      <c r="R216" s="40">
        <f t="shared" si="107"/>
        <v>14900</v>
      </c>
      <c r="S216" s="40"/>
      <c r="T216" s="40">
        <f>0</f>
        <v>0</v>
      </c>
      <c r="U216" s="40"/>
      <c r="V216" s="40">
        <f t="shared" si="108"/>
        <v>366.29166666666663</v>
      </c>
      <c r="W216" s="40"/>
      <c r="X216" s="40">
        <f t="shared" si="97"/>
        <v>366.29166666666663</v>
      </c>
      <c r="Y216" s="40"/>
      <c r="Z216" s="40">
        <f t="shared" si="98"/>
        <v>14900</v>
      </c>
      <c r="AA216" s="40"/>
      <c r="AB216" s="40">
        <f>0</f>
        <v>0</v>
      </c>
      <c r="AC216" s="40"/>
      <c r="AE216" s="46">
        <v>8</v>
      </c>
      <c r="AF216" s="46"/>
      <c r="AG216" s="48">
        <f t="shared" si="109"/>
        <v>15944.031283459575</v>
      </c>
      <c r="AH216" s="48"/>
      <c r="AI216" s="48">
        <f t="shared" si="99"/>
        <v>-140.6345323464125</v>
      </c>
      <c r="AJ216" s="48"/>
      <c r="AK216" s="48">
        <f t="shared" si="110"/>
        <v>391.95743571838119</v>
      </c>
      <c r="AL216" s="48"/>
      <c r="AM216" s="48">
        <f t="shared" si="100"/>
        <v>251.32290337196869</v>
      </c>
      <c r="AN216" s="48"/>
      <c r="AO216" s="48">
        <f t="shared" si="101"/>
        <v>16084.665815805987</v>
      </c>
      <c r="AP216" s="48"/>
      <c r="AQ216" s="48">
        <f>0</f>
        <v>0</v>
      </c>
      <c r="AR216" s="48"/>
      <c r="AT216" s="55">
        <v>8</v>
      </c>
      <c r="AU216" s="55"/>
      <c r="AV216" s="57">
        <f t="shared" si="111"/>
        <v>14318.293237717455</v>
      </c>
      <c r="AW216" s="57"/>
      <c r="AX216" s="57">
        <f t="shared" si="102"/>
        <v>91.470919126198169</v>
      </c>
      <c r="AY216" s="57"/>
      <c r="AZ216" s="57">
        <f t="shared" si="112"/>
        <v>351.99137542722076</v>
      </c>
      <c r="BA216" s="57"/>
      <c r="BB216" s="57">
        <f t="shared" si="103"/>
        <v>443.46229455341893</v>
      </c>
      <c r="BC216" s="57"/>
      <c r="BD216" s="57">
        <f t="shared" si="104"/>
        <v>14226.822318591257</v>
      </c>
      <c r="BE216" s="57"/>
      <c r="BF216" s="57">
        <f>0</f>
        <v>0</v>
      </c>
      <c r="BG216" s="57"/>
    </row>
    <row r="217" spans="1:59" x14ac:dyDescent="0.25">
      <c r="A217" s="27">
        <v>9</v>
      </c>
      <c r="B217" s="27"/>
      <c r="C217" s="31">
        <f t="shared" si="105"/>
        <v>13244.444444444438</v>
      </c>
      <c r="D217" s="31"/>
      <c r="E217" s="31">
        <f t="shared" si="94"/>
        <v>206.94444444444446</v>
      </c>
      <c r="F217" s="31"/>
      <c r="G217" s="31">
        <f t="shared" si="106"/>
        <v>325.59259259259244</v>
      </c>
      <c r="H217" s="31"/>
      <c r="I217" s="31">
        <f t="shared" si="95"/>
        <v>532.53703703703695</v>
      </c>
      <c r="J217" s="31"/>
      <c r="K217" s="31">
        <f t="shared" si="96"/>
        <v>13037.499999999993</v>
      </c>
      <c r="L217" s="31"/>
      <c r="M217" s="31">
        <f>0</f>
        <v>0</v>
      </c>
      <c r="N217" s="31"/>
      <c r="P217" s="37">
        <v>9</v>
      </c>
      <c r="Q217" s="37"/>
      <c r="R217" s="39">
        <f t="shared" si="107"/>
        <v>14900</v>
      </c>
      <c r="S217" s="39"/>
      <c r="T217" s="39">
        <f>0</f>
        <v>0</v>
      </c>
      <c r="U217" s="39"/>
      <c r="V217" s="39">
        <f t="shared" si="108"/>
        <v>366.29166666666663</v>
      </c>
      <c r="W217" s="39"/>
      <c r="X217" s="39">
        <f t="shared" si="97"/>
        <v>366.29166666666663</v>
      </c>
      <c r="Y217" s="39"/>
      <c r="Z217" s="39">
        <f t="shared" si="98"/>
        <v>14900</v>
      </c>
      <c r="AA217" s="39"/>
      <c r="AB217" s="39">
        <f>0</f>
        <v>0</v>
      </c>
      <c r="AC217" s="39"/>
      <c r="AE217" s="45">
        <v>9</v>
      </c>
      <c r="AF217" s="45"/>
      <c r="AG217" s="47">
        <f t="shared" si="109"/>
        <v>16084.665815805987</v>
      </c>
      <c r="AH217" s="47"/>
      <c r="AI217" s="47">
        <f t="shared" si="99"/>
        <v>-137.91344322536753</v>
      </c>
      <c r="AJ217" s="47"/>
      <c r="AK217" s="47">
        <f t="shared" si="110"/>
        <v>395.41470130523049</v>
      </c>
      <c r="AL217" s="47"/>
      <c r="AM217" s="47">
        <f t="shared" si="100"/>
        <v>257.50125807986296</v>
      </c>
      <c r="AN217" s="47"/>
      <c r="AO217" s="47">
        <f t="shared" si="101"/>
        <v>16222.579259031354</v>
      </c>
      <c r="AP217" s="47"/>
      <c r="AQ217" s="47">
        <f>0</f>
        <v>0</v>
      </c>
      <c r="AR217" s="47"/>
      <c r="AT217" s="54">
        <v>9</v>
      </c>
      <c r="AU217" s="54"/>
      <c r="AV217" s="56">
        <f t="shared" si="111"/>
        <v>14226.822318591257</v>
      </c>
      <c r="AW217" s="56"/>
      <c r="AX217" s="56">
        <f t="shared" si="102"/>
        <v>93.719579221383867</v>
      </c>
      <c r="AY217" s="56"/>
      <c r="AZ217" s="56">
        <f t="shared" si="112"/>
        <v>349.74271533203506</v>
      </c>
      <c r="BA217" s="56"/>
      <c r="BB217" s="56">
        <f t="shared" si="103"/>
        <v>443.46229455341893</v>
      </c>
      <c r="BC217" s="56"/>
      <c r="BD217" s="56">
        <f t="shared" si="104"/>
        <v>14133.102739369873</v>
      </c>
      <c r="BE217" s="56"/>
      <c r="BF217" s="56">
        <f>0</f>
        <v>0</v>
      </c>
      <c r="BG217" s="56"/>
    </row>
    <row r="218" spans="1:59" x14ac:dyDescent="0.25">
      <c r="A218" s="28">
        <v>10</v>
      </c>
      <c r="B218" s="28"/>
      <c r="C218" s="32">
        <f t="shared" si="105"/>
        <v>13037.499999999993</v>
      </c>
      <c r="D218" s="32"/>
      <c r="E218" s="32">
        <f t="shared" si="94"/>
        <v>206.94444444444446</v>
      </c>
      <c r="F218" s="32"/>
      <c r="G218" s="32">
        <f t="shared" si="106"/>
        <v>320.50520833333314</v>
      </c>
      <c r="H218" s="32"/>
      <c r="I218" s="32">
        <f t="shared" si="95"/>
        <v>527.4496527777776</v>
      </c>
      <c r="J218" s="32"/>
      <c r="K218" s="32">
        <f t="shared" si="96"/>
        <v>12830.555555555547</v>
      </c>
      <c r="L218" s="32"/>
      <c r="M218" s="32">
        <f>0</f>
        <v>0</v>
      </c>
      <c r="N218" s="32"/>
      <c r="P218" s="38">
        <v>10</v>
      </c>
      <c r="Q218" s="38"/>
      <c r="R218" s="40">
        <f t="shared" si="107"/>
        <v>14900</v>
      </c>
      <c r="S218" s="40"/>
      <c r="T218" s="40">
        <f>0</f>
        <v>0</v>
      </c>
      <c r="U218" s="40"/>
      <c r="V218" s="40">
        <f t="shared" si="108"/>
        <v>366.29166666666663</v>
      </c>
      <c r="W218" s="40"/>
      <c r="X218" s="40">
        <f t="shared" si="97"/>
        <v>366.29166666666663</v>
      </c>
      <c r="Y218" s="40"/>
      <c r="Z218" s="40">
        <f t="shared" si="98"/>
        <v>14900</v>
      </c>
      <c r="AA218" s="40"/>
      <c r="AB218" s="40">
        <f>0</f>
        <v>0</v>
      </c>
      <c r="AC218" s="40"/>
      <c r="AE218" s="46">
        <v>10</v>
      </c>
      <c r="AF218" s="46"/>
      <c r="AG218" s="48">
        <f t="shared" si="109"/>
        <v>16222.579259031354</v>
      </c>
      <c r="AH218" s="48"/>
      <c r="AI218" s="48">
        <f t="shared" si="99"/>
        <v>-134.97357611019447</v>
      </c>
      <c r="AJ218" s="48"/>
      <c r="AK218" s="48">
        <f t="shared" si="110"/>
        <v>398.80507345118741</v>
      </c>
      <c r="AL218" s="48"/>
      <c r="AM218" s="48">
        <f t="shared" si="100"/>
        <v>263.83149734099294</v>
      </c>
      <c r="AN218" s="48"/>
      <c r="AO218" s="48">
        <f t="shared" si="101"/>
        <v>16357.552835141549</v>
      </c>
      <c r="AP218" s="48"/>
      <c r="AQ218" s="48">
        <f>0</f>
        <v>0</v>
      </c>
      <c r="AR218" s="48"/>
      <c r="AT218" s="55">
        <v>10</v>
      </c>
      <c r="AU218" s="55"/>
      <c r="AV218" s="57">
        <f t="shared" si="111"/>
        <v>14133.102739369873</v>
      </c>
      <c r="AW218" s="57"/>
      <c r="AX218" s="57">
        <f t="shared" si="102"/>
        <v>96.023518877242907</v>
      </c>
      <c r="AY218" s="57"/>
      <c r="AZ218" s="57">
        <f t="shared" si="112"/>
        <v>347.43877567617602</v>
      </c>
      <c r="BA218" s="57"/>
      <c r="BB218" s="57">
        <f t="shared" si="103"/>
        <v>443.46229455341893</v>
      </c>
      <c r="BC218" s="57"/>
      <c r="BD218" s="57">
        <f t="shared" si="104"/>
        <v>14037.079220492631</v>
      </c>
      <c r="BE218" s="57"/>
      <c r="BF218" s="57">
        <f>0</f>
        <v>0</v>
      </c>
      <c r="BG218" s="57"/>
    </row>
    <row r="219" spans="1:59" x14ac:dyDescent="0.25">
      <c r="A219" s="27">
        <v>11</v>
      </c>
      <c r="B219" s="27"/>
      <c r="C219" s="31">
        <f t="shared" si="105"/>
        <v>12830.555555555547</v>
      </c>
      <c r="D219" s="31"/>
      <c r="E219" s="31">
        <f t="shared" si="94"/>
        <v>206.94444444444446</v>
      </c>
      <c r="F219" s="31"/>
      <c r="G219" s="31">
        <f t="shared" si="106"/>
        <v>315.41782407407385</v>
      </c>
      <c r="H219" s="31"/>
      <c r="I219" s="31">
        <f t="shared" si="95"/>
        <v>522.36226851851825</v>
      </c>
      <c r="J219" s="31"/>
      <c r="K219" s="31">
        <f t="shared" si="96"/>
        <v>12623.611111111102</v>
      </c>
      <c r="L219" s="31"/>
      <c r="M219" s="31">
        <f>0</f>
        <v>0</v>
      </c>
      <c r="N219" s="31"/>
      <c r="P219" s="37">
        <v>11</v>
      </c>
      <c r="Q219" s="37"/>
      <c r="R219" s="39">
        <f t="shared" si="107"/>
        <v>14900</v>
      </c>
      <c r="S219" s="39"/>
      <c r="T219" s="39">
        <f>0</f>
        <v>0</v>
      </c>
      <c r="U219" s="39"/>
      <c r="V219" s="39">
        <f t="shared" si="108"/>
        <v>366.29166666666663</v>
      </c>
      <c r="W219" s="39"/>
      <c r="X219" s="39">
        <f t="shared" si="97"/>
        <v>366.29166666666663</v>
      </c>
      <c r="Y219" s="39"/>
      <c r="Z219" s="39">
        <f t="shared" si="98"/>
        <v>14900</v>
      </c>
      <c r="AA219" s="39"/>
      <c r="AB219" s="39">
        <f>0</f>
        <v>0</v>
      </c>
      <c r="AC219" s="39"/>
      <c r="AE219" s="45">
        <v>11</v>
      </c>
      <c r="AF219" s="45"/>
      <c r="AG219" s="47">
        <f t="shared" si="109"/>
        <v>16357.552835141549</v>
      </c>
      <c r="AH219" s="47"/>
      <c r="AI219" s="47">
        <f t="shared" si="99"/>
        <v>-131.80581887993736</v>
      </c>
      <c r="AJ219" s="47"/>
      <c r="AK219" s="47">
        <f t="shared" si="110"/>
        <v>402.1231738638964</v>
      </c>
      <c r="AL219" s="47"/>
      <c r="AM219" s="47">
        <f t="shared" si="100"/>
        <v>270.31735498395904</v>
      </c>
      <c r="AN219" s="47"/>
      <c r="AO219" s="47">
        <f t="shared" si="101"/>
        <v>16489.358654021486</v>
      </c>
      <c r="AP219" s="47"/>
      <c r="AQ219" s="47">
        <f>0</f>
        <v>0</v>
      </c>
      <c r="AR219" s="47"/>
      <c r="AT219" s="54">
        <v>11</v>
      </c>
      <c r="AU219" s="54"/>
      <c r="AV219" s="56">
        <f t="shared" si="111"/>
        <v>14037.079220492631</v>
      </c>
      <c r="AW219" s="56"/>
      <c r="AX219" s="56">
        <f t="shared" si="102"/>
        <v>98.384097049641753</v>
      </c>
      <c r="AY219" s="56"/>
      <c r="AZ219" s="56">
        <f t="shared" si="112"/>
        <v>345.07819750377718</v>
      </c>
      <c r="BA219" s="56"/>
      <c r="BB219" s="56">
        <f t="shared" si="103"/>
        <v>443.46229455341893</v>
      </c>
      <c r="BC219" s="56"/>
      <c r="BD219" s="56">
        <f t="shared" si="104"/>
        <v>13938.695123442989</v>
      </c>
      <c r="BE219" s="56"/>
      <c r="BF219" s="56">
        <f>0</f>
        <v>0</v>
      </c>
      <c r="BG219" s="56"/>
    </row>
    <row r="220" spans="1:59" x14ac:dyDescent="0.25">
      <c r="A220" s="28">
        <v>12</v>
      </c>
      <c r="B220" s="28"/>
      <c r="C220" s="32">
        <f t="shared" si="105"/>
        <v>12623.611111111102</v>
      </c>
      <c r="D220" s="32"/>
      <c r="E220" s="32">
        <f t="shared" si="94"/>
        <v>206.94444444444446</v>
      </c>
      <c r="F220" s="32"/>
      <c r="G220" s="32">
        <f t="shared" si="106"/>
        <v>310.33043981481455</v>
      </c>
      <c r="H220" s="32"/>
      <c r="I220" s="32">
        <f t="shared" si="95"/>
        <v>517.27488425925901</v>
      </c>
      <c r="J220" s="32"/>
      <c r="K220" s="32">
        <f t="shared" si="96"/>
        <v>12416.666666666657</v>
      </c>
      <c r="L220" s="32"/>
      <c r="M220" s="32">
        <f>0</f>
        <v>0</v>
      </c>
      <c r="N220" s="32"/>
      <c r="P220" s="38">
        <v>12</v>
      </c>
      <c r="Q220" s="38"/>
      <c r="R220" s="40">
        <f t="shared" si="107"/>
        <v>14900</v>
      </c>
      <c r="S220" s="40"/>
      <c r="T220" s="40">
        <f>0</f>
        <v>0</v>
      </c>
      <c r="U220" s="40"/>
      <c r="V220" s="40">
        <f t="shared" si="108"/>
        <v>366.29166666666663</v>
      </c>
      <c r="W220" s="40"/>
      <c r="X220" s="40">
        <f t="shared" si="97"/>
        <v>366.29166666666663</v>
      </c>
      <c r="Y220" s="40"/>
      <c r="Z220" s="40">
        <f t="shared" si="98"/>
        <v>14900</v>
      </c>
      <c r="AA220" s="40"/>
      <c r="AB220" s="40">
        <f>0</f>
        <v>0</v>
      </c>
      <c r="AC220" s="40"/>
      <c r="AE220" s="46">
        <v>12</v>
      </c>
      <c r="AF220" s="46"/>
      <c r="AG220" s="48">
        <f t="shared" si="109"/>
        <v>16489.358654021486</v>
      </c>
      <c r="AH220" s="48"/>
      <c r="AI220" s="48">
        <f t="shared" si="99"/>
        <v>-128.4007436173801</v>
      </c>
      <c r="AJ220" s="48"/>
      <c r="AK220" s="48">
        <f t="shared" si="110"/>
        <v>405.36340024469484</v>
      </c>
      <c r="AL220" s="48"/>
      <c r="AM220" s="48">
        <f t="shared" si="100"/>
        <v>276.96265662731474</v>
      </c>
      <c r="AN220" s="48"/>
      <c r="AO220" s="48">
        <f t="shared" si="101"/>
        <v>16617.759397638867</v>
      </c>
      <c r="AP220" s="48"/>
      <c r="AQ220" s="48">
        <f>0</f>
        <v>0</v>
      </c>
      <c r="AR220" s="48"/>
      <c r="AT220" s="55">
        <v>12</v>
      </c>
      <c r="AU220" s="55"/>
      <c r="AV220" s="57">
        <f t="shared" si="111"/>
        <v>13938.695123442989</v>
      </c>
      <c r="AW220" s="57"/>
      <c r="AX220" s="57">
        <f t="shared" si="102"/>
        <v>100.80270610211215</v>
      </c>
      <c r="AY220" s="57"/>
      <c r="AZ220" s="57">
        <f t="shared" si="112"/>
        <v>342.65958845130677</v>
      </c>
      <c r="BA220" s="57"/>
      <c r="BB220" s="57">
        <f t="shared" si="103"/>
        <v>443.46229455341893</v>
      </c>
      <c r="BC220" s="57"/>
      <c r="BD220" s="57">
        <f t="shared" si="104"/>
        <v>13837.892417340876</v>
      </c>
      <c r="BE220" s="57"/>
      <c r="BF220" s="57">
        <f>0</f>
        <v>0</v>
      </c>
      <c r="BG220" s="57"/>
    </row>
    <row r="221" spans="1:59" x14ac:dyDescent="0.25">
      <c r="A221" s="27">
        <v>13</v>
      </c>
      <c r="B221" s="27"/>
      <c r="C221" s="31">
        <f t="shared" si="105"/>
        <v>12416.666666666657</v>
      </c>
      <c r="D221" s="31"/>
      <c r="E221" s="31">
        <f t="shared" si="94"/>
        <v>206.94444444444446</v>
      </c>
      <c r="F221" s="31"/>
      <c r="G221" s="31">
        <f t="shared" si="106"/>
        <v>305.24305555555532</v>
      </c>
      <c r="H221" s="31"/>
      <c r="I221" s="31">
        <f t="shared" si="95"/>
        <v>512.18749999999977</v>
      </c>
      <c r="J221" s="31"/>
      <c r="K221" s="31">
        <f t="shared" si="96"/>
        <v>12209.722222222212</v>
      </c>
      <c r="L221" s="31"/>
      <c r="M221" s="31">
        <f>0</f>
        <v>0</v>
      </c>
      <c r="N221" s="31"/>
      <c r="P221" s="37">
        <v>13</v>
      </c>
      <c r="Q221" s="37"/>
      <c r="R221" s="39">
        <f t="shared" si="107"/>
        <v>14900</v>
      </c>
      <c r="S221" s="39"/>
      <c r="T221" s="39">
        <f>0</f>
        <v>0</v>
      </c>
      <c r="U221" s="39"/>
      <c r="V221" s="39">
        <f t="shared" si="108"/>
        <v>366.29166666666663</v>
      </c>
      <c r="W221" s="39"/>
      <c r="X221" s="39">
        <f t="shared" si="97"/>
        <v>366.29166666666663</v>
      </c>
      <c r="Y221" s="39"/>
      <c r="Z221" s="39">
        <f t="shared" si="98"/>
        <v>14900</v>
      </c>
      <c r="AA221" s="39"/>
      <c r="AB221" s="39">
        <f>0</f>
        <v>0</v>
      </c>
      <c r="AC221" s="39"/>
      <c r="AE221" s="45">
        <v>13</v>
      </c>
      <c r="AF221" s="45"/>
      <c r="AG221" s="47">
        <f t="shared" si="109"/>
        <v>16617.759397638867</v>
      </c>
      <c r="AH221" s="47"/>
      <c r="AI221" s="47">
        <f t="shared" si="99"/>
        <v>-124.74859658921923</v>
      </c>
      <c r="AJ221" s="47"/>
      <c r="AK221" s="47">
        <f t="shared" si="110"/>
        <v>408.5199185252888</v>
      </c>
      <c r="AL221" s="47"/>
      <c r="AM221" s="47">
        <f t="shared" si="100"/>
        <v>283.77132193606957</v>
      </c>
      <c r="AN221" s="47"/>
      <c r="AO221" s="47">
        <f t="shared" si="101"/>
        <v>16742.507994228086</v>
      </c>
      <c r="AP221" s="47"/>
      <c r="AQ221" s="47">
        <f>0</f>
        <v>0</v>
      </c>
      <c r="AR221" s="47"/>
      <c r="AT221" s="54">
        <v>13</v>
      </c>
      <c r="AU221" s="54"/>
      <c r="AV221" s="56">
        <f t="shared" si="111"/>
        <v>13837.892417340876</v>
      </c>
      <c r="AW221" s="56"/>
      <c r="AX221" s="56">
        <f t="shared" si="102"/>
        <v>103.28077262712242</v>
      </c>
      <c r="AY221" s="56"/>
      <c r="AZ221" s="56">
        <f t="shared" si="112"/>
        <v>340.18152192629651</v>
      </c>
      <c r="BA221" s="56"/>
      <c r="BB221" s="56">
        <f t="shared" si="103"/>
        <v>443.46229455341893</v>
      </c>
      <c r="BC221" s="56"/>
      <c r="BD221" s="56">
        <f t="shared" si="104"/>
        <v>13734.611644713754</v>
      </c>
      <c r="BE221" s="56"/>
      <c r="BF221" s="56">
        <f>0</f>
        <v>0</v>
      </c>
      <c r="BG221" s="56"/>
    </row>
    <row r="222" spans="1:59" x14ac:dyDescent="0.25">
      <c r="A222" s="28">
        <v>14</v>
      </c>
      <c r="B222" s="28"/>
      <c r="C222" s="32">
        <f t="shared" si="105"/>
        <v>12209.722222222212</v>
      </c>
      <c r="D222" s="32"/>
      <c r="E222" s="32">
        <f t="shared" si="94"/>
        <v>206.94444444444446</v>
      </c>
      <c r="F222" s="32"/>
      <c r="G222" s="32">
        <f t="shared" si="106"/>
        <v>300.15567129629602</v>
      </c>
      <c r="H222" s="32"/>
      <c r="I222" s="32">
        <f t="shared" si="95"/>
        <v>507.10011574074048</v>
      </c>
      <c r="J222" s="32"/>
      <c r="K222" s="32">
        <f t="shared" si="96"/>
        <v>12002.777777777766</v>
      </c>
      <c r="L222" s="32"/>
      <c r="M222" s="32">
        <f>0</f>
        <v>0</v>
      </c>
      <c r="N222" s="32"/>
      <c r="P222" s="38">
        <v>14</v>
      </c>
      <c r="Q222" s="38"/>
      <c r="R222" s="40">
        <f t="shared" si="107"/>
        <v>14900</v>
      </c>
      <c r="S222" s="40"/>
      <c r="T222" s="40">
        <f>0</f>
        <v>0</v>
      </c>
      <c r="U222" s="40"/>
      <c r="V222" s="40">
        <f t="shared" si="108"/>
        <v>366.29166666666663</v>
      </c>
      <c r="W222" s="40"/>
      <c r="X222" s="40">
        <f t="shared" si="97"/>
        <v>366.29166666666663</v>
      </c>
      <c r="Y222" s="40"/>
      <c r="Z222" s="40">
        <f t="shared" si="98"/>
        <v>14900</v>
      </c>
      <c r="AA222" s="40"/>
      <c r="AB222" s="40">
        <f>0</f>
        <v>0</v>
      </c>
      <c r="AC222" s="40"/>
      <c r="AE222" s="46">
        <v>14</v>
      </c>
      <c r="AF222" s="46"/>
      <c r="AG222" s="48">
        <f t="shared" si="109"/>
        <v>16742.507994228086</v>
      </c>
      <c r="AH222" s="48"/>
      <c r="AI222" s="48">
        <f t="shared" si="99"/>
        <v>-120.83928792444249</v>
      </c>
      <c r="AJ222" s="48"/>
      <c r="AK222" s="48">
        <f t="shared" si="110"/>
        <v>411.58665485810712</v>
      </c>
      <c r="AL222" s="48"/>
      <c r="AM222" s="48">
        <f t="shared" si="100"/>
        <v>290.74736693366464</v>
      </c>
      <c r="AN222" s="48"/>
      <c r="AO222" s="48">
        <f t="shared" si="101"/>
        <v>16863.347282152528</v>
      </c>
      <c r="AP222" s="48"/>
      <c r="AQ222" s="48">
        <f>0</f>
        <v>0</v>
      </c>
      <c r="AR222" s="48"/>
      <c r="AT222" s="55">
        <v>14</v>
      </c>
      <c r="AU222" s="55"/>
      <c r="AV222" s="57">
        <f t="shared" si="111"/>
        <v>13734.611644713754</v>
      </c>
      <c r="AW222" s="57"/>
      <c r="AX222" s="57">
        <f t="shared" si="102"/>
        <v>105.81975828753917</v>
      </c>
      <c r="AY222" s="57"/>
      <c r="AZ222" s="57">
        <f t="shared" si="112"/>
        <v>337.64253626587976</v>
      </c>
      <c r="BA222" s="57"/>
      <c r="BB222" s="57">
        <f t="shared" si="103"/>
        <v>443.46229455341893</v>
      </c>
      <c r="BC222" s="57"/>
      <c r="BD222" s="57">
        <f t="shared" si="104"/>
        <v>13628.791886426214</v>
      </c>
      <c r="BE222" s="57"/>
      <c r="BF222" s="57">
        <f>0</f>
        <v>0</v>
      </c>
      <c r="BG222" s="57"/>
    </row>
    <row r="223" spans="1:59" x14ac:dyDescent="0.25">
      <c r="A223" s="27">
        <v>15</v>
      </c>
      <c r="B223" s="27"/>
      <c r="C223" s="31">
        <f t="shared" si="105"/>
        <v>12002.777777777766</v>
      </c>
      <c r="D223" s="31"/>
      <c r="E223" s="31">
        <f t="shared" si="94"/>
        <v>206.94444444444446</v>
      </c>
      <c r="F223" s="31"/>
      <c r="G223" s="31">
        <f t="shared" si="106"/>
        <v>295.06828703703673</v>
      </c>
      <c r="H223" s="31"/>
      <c r="I223" s="31">
        <f t="shared" si="95"/>
        <v>502.01273148148118</v>
      </c>
      <c r="J223" s="31"/>
      <c r="K223" s="31">
        <f t="shared" si="96"/>
        <v>11795.833333333321</v>
      </c>
      <c r="L223" s="31"/>
      <c r="M223" s="31">
        <f>0</f>
        <v>0</v>
      </c>
      <c r="N223" s="31"/>
      <c r="P223" s="37">
        <v>15</v>
      </c>
      <c r="Q223" s="37"/>
      <c r="R223" s="39">
        <f t="shared" si="107"/>
        <v>14900</v>
      </c>
      <c r="S223" s="39"/>
      <c r="T223" s="39">
        <f>0</f>
        <v>0</v>
      </c>
      <c r="U223" s="39"/>
      <c r="V223" s="39">
        <f t="shared" si="108"/>
        <v>366.29166666666663</v>
      </c>
      <c r="W223" s="39"/>
      <c r="X223" s="39">
        <f t="shared" si="97"/>
        <v>366.29166666666663</v>
      </c>
      <c r="Y223" s="39"/>
      <c r="Z223" s="39">
        <f t="shared" si="98"/>
        <v>14900</v>
      </c>
      <c r="AA223" s="39"/>
      <c r="AB223" s="39">
        <f>0</f>
        <v>0</v>
      </c>
      <c r="AC223" s="39"/>
      <c r="AE223" s="45">
        <v>15</v>
      </c>
      <c r="AF223" s="45"/>
      <c r="AG223" s="47">
        <f t="shared" si="109"/>
        <v>16863.347282152528</v>
      </c>
      <c r="AH223" s="47"/>
      <c r="AI223" s="47">
        <f t="shared" si="99"/>
        <v>-116.66238098213239</v>
      </c>
      <c r="AJ223" s="47"/>
      <c r="AK223" s="47">
        <f t="shared" si="110"/>
        <v>414.55728735291632</v>
      </c>
      <c r="AL223" s="47"/>
      <c r="AM223" s="47">
        <f t="shared" si="100"/>
        <v>297.89490637078393</v>
      </c>
      <c r="AN223" s="47"/>
      <c r="AO223" s="47">
        <f t="shared" si="101"/>
        <v>16980.009663134661</v>
      </c>
      <c r="AP223" s="47"/>
      <c r="AQ223" s="47">
        <f>0</f>
        <v>0</v>
      </c>
      <c r="AR223" s="47"/>
      <c r="AT223" s="54">
        <v>15</v>
      </c>
      <c r="AU223" s="54"/>
      <c r="AV223" s="56">
        <f t="shared" si="111"/>
        <v>13628.791886426214</v>
      </c>
      <c r="AW223" s="56"/>
      <c r="AX223" s="56">
        <f t="shared" si="102"/>
        <v>108.42116067877453</v>
      </c>
      <c r="AY223" s="56"/>
      <c r="AZ223" s="56">
        <f t="shared" si="112"/>
        <v>335.0411338746444</v>
      </c>
      <c r="BA223" s="56"/>
      <c r="BB223" s="56">
        <f t="shared" si="103"/>
        <v>443.46229455341893</v>
      </c>
      <c r="BC223" s="56"/>
      <c r="BD223" s="56">
        <f t="shared" si="104"/>
        <v>13520.37072574744</v>
      </c>
      <c r="BE223" s="56"/>
      <c r="BF223" s="56">
        <f>0</f>
        <v>0</v>
      </c>
      <c r="BG223" s="56"/>
    </row>
    <row r="224" spans="1:59" x14ac:dyDescent="0.25">
      <c r="A224" s="28">
        <v>16</v>
      </c>
      <c r="B224" s="28"/>
      <c r="C224" s="32">
        <f t="shared" si="105"/>
        <v>11795.833333333321</v>
      </c>
      <c r="D224" s="32"/>
      <c r="E224" s="32">
        <f t="shared" si="94"/>
        <v>206.94444444444446</v>
      </c>
      <c r="F224" s="32"/>
      <c r="G224" s="32">
        <f t="shared" si="106"/>
        <v>289.98090277777749</v>
      </c>
      <c r="H224" s="32"/>
      <c r="I224" s="32">
        <f t="shared" si="95"/>
        <v>496.92534722222194</v>
      </c>
      <c r="J224" s="32"/>
      <c r="K224" s="32">
        <f t="shared" si="96"/>
        <v>11588.888888888876</v>
      </c>
      <c r="L224" s="32"/>
      <c r="M224" s="32">
        <f>0</f>
        <v>0</v>
      </c>
      <c r="N224" s="32"/>
      <c r="P224" s="38">
        <v>16</v>
      </c>
      <c r="Q224" s="38"/>
      <c r="R224" s="40">
        <f t="shared" si="107"/>
        <v>14900</v>
      </c>
      <c r="S224" s="40"/>
      <c r="T224" s="40">
        <f>0</f>
        <v>0</v>
      </c>
      <c r="U224" s="40"/>
      <c r="V224" s="40">
        <f t="shared" si="108"/>
        <v>366.29166666666663</v>
      </c>
      <c r="W224" s="40"/>
      <c r="X224" s="40">
        <f t="shared" si="97"/>
        <v>366.29166666666663</v>
      </c>
      <c r="Y224" s="40"/>
      <c r="Z224" s="40">
        <f t="shared" si="98"/>
        <v>14900</v>
      </c>
      <c r="AA224" s="40"/>
      <c r="AB224" s="40">
        <f>0</f>
        <v>0</v>
      </c>
      <c r="AC224" s="40"/>
      <c r="AE224" s="46">
        <v>16</v>
      </c>
      <c r="AF224" s="46"/>
      <c r="AG224" s="48">
        <f t="shared" si="109"/>
        <v>16980.009663134661</v>
      </c>
      <c r="AH224" s="48"/>
      <c r="AI224" s="48">
        <f t="shared" si="99"/>
        <v>-112.20708139966132</v>
      </c>
      <c r="AJ224" s="48"/>
      <c r="AK224" s="48">
        <f t="shared" si="110"/>
        <v>417.42523755206037</v>
      </c>
      <c r="AL224" s="48"/>
      <c r="AM224" s="48">
        <f t="shared" si="100"/>
        <v>305.21815615239905</v>
      </c>
      <c r="AN224" s="48"/>
      <c r="AO224" s="48">
        <f t="shared" si="101"/>
        <v>17092.216744534322</v>
      </c>
      <c r="AP224" s="48"/>
      <c r="AQ224" s="48">
        <f>0</f>
        <v>0</v>
      </c>
      <c r="AR224" s="48"/>
      <c r="AT224" s="55">
        <v>16</v>
      </c>
      <c r="AU224" s="55"/>
      <c r="AV224" s="57">
        <f t="shared" si="111"/>
        <v>13520.37072574744</v>
      </c>
      <c r="AW224" s="57"/>
      <c r="AX224" s="57">
        <f t="shared" si="102"/>
        <v>111.08651421212772</v>
      </c>
      <c r="AY224" s="57"/>
      <c r="AZ224" s="57">
        <f t="shared" si="112"/>
        <v>332.3757803412912</v>
      </c>
      <c r="BA224" s="57"/>
      <c r="BB224" s="57">
        <f t="shared" si="103"/>
        <v>443.46229455341893</v>
      </c>
      <c r="BC224" s="57"/>
      <c r="BD224" s="57">
        <f t="shared" si="104"/>
        <v>13409.284211535312</v>
      </c>
      <c r="BE224" s="57"/>
      <c r="BF224" s="57">
        <f>0</f>
        <v>0</v>
      </c>
      <c r="BG224" s="57"/>
    </row>
    <row r="225" spans="1:59" x14ac:dyDescent="0.25">
      <c r="A225" s="27">
        <v>17</v>
      </c>
      <c r="B225" s="27"/>
      <c r="C225" s="31">
        <f t="shared" si="105"/>
        <v>11588.888888888876</v>
      </c>
      <c r="D225" s="31"/>
      <c r="E225" s="31">
        <f t="shared" si="94"/>
        <v>206.94444444444446</v>
      </c>
      <c r="F225" s="31"/>
      <c r="G225" s="31">
        <f t="shared" si="106"/>
        <v>284.89351851851819</v>
      </c>
      <c r="H225" s="31"/>
      <c r="I225" s="31">
        <f t="shared" si="95"/>
        <v>491.83796296296265</v>
      </c>
      <c r="J225" s="31"/>
      <c r="K225" s="31">
        <f t="shared" si="96"/>
        <v>11381.944444444431</v>
      </c>
      <c r="L225" s="31"/>
      <c r="M225" s="31">
        <f>0</f>
        <v>0</v>
      </c>
      <c r="N225" s="31"/>
      <c r="P225" s="37">
        <v>17</v>
      </c>
      <c r="Q225" s="37"/>
      <c r="R225" s="39">
        <f t="shared" si="107"/>
        <v>14900</v>
      </c>
      <c r="S225" s="39"/>
      <c r="T225" s="39">
        <f>0</f>
        <v>0</v>
      </c>
      <c r="U225" s="39"/>
      <c r="V225" s="39">
        <f t="shared" si="108"/>
        <v>366.29166666666663</v>
      </c>
      <c r="W225" s="39"/>
      <c r="X225" s="39">
        <f t="shared" si="97"/>
        <v>366.29166666666663</v>
      </c>
      <c r="Y225" s="39"/>
      <c r="Z225" s="39">
        <f t="shared" si="98"/>
        <v>14900</v>
      </c>
      <c r="AA225" s="39"/>
      <c r="AB225" s="39">
        <f>0</f>
        <v>0</v>
      </c>
      <c r="AC225" s="39"/>
      <c r="AE225" s="45">
        <v>17</v>
      </c>
      <c r="AF225" s="45"/>
      <c r="AG225" s="47">
        <f t="shared" si="109"/>
        <v>17092.216744534322</v>
      </c>
      <c r="AH225" s="47"/>
      <c r="AI225" s="47">
        <f t="shared" si="99"/>
        <v>-107.46222581198987</v>
      </c>
      <c r="AJ225" s="47"/>
      <c r="AK225" s="47">
        <f t="shared" si="110"/>
        <v>420.18366163646874</v>
      </c>
      <c r="AL225" s="47"/>
      <c r="AM225" s="47">
        <f t="shared" si="100"/>
        <v>312.72143582447887</v>
      </c>
      <c r="AN225" s="47"/>
      <c r="AO225" s="47">
        <f t="shared" si="101"/>
        <v>17199.678970346311</v>
      </c>
      <c r="AP225" s="47"/>
      <c r="AQ225" s="47">
        <f>0</f>
        <v>0</v>
      </c>
      <c r="AR225" s="47"/>
      <c r="AT225" s="54">
        <v>17</v>
      </c>
      <c r="AU225" s="54"/>
      <c r="AV225" s="56">
        <f t="shared" si="111"/>
        <v>13409.284211535312</v>
      </c>
      <c r="AW225" s="56"/>
      <c r="AX225" s="56">
        <f t="shared" si="102"/>
        <v>113.81739101984249</v>
      </c>
      <c r="AY225" s="56"/>
      <c r="AZ225" s="56">
        <f t="shared" si="112"/>
        <v>329.64490353357644</v>
      </c>
      <c r="BA225" s="56"/>
      <c r="BB225" s="56">
        <f t="shared" si="103"/>
        <v>443.46229455341893</v>
      </c>
      <c r="BC225" s="56"/>
      <c r="BD225" s="56">
        <f t="shared" si="104"/>
        <v>13295.46682051547</v>
      </c>
      <c r="BE225" s="56"/>
      <c r="BF225" s="56">
        <f>0</f>
        <v>0</v>
      </c>
      <c r="BG225" s="56"/>
    </row>
    <row r="226" spans="1:59" x14ac:dyDescent="0.25">
      <c r="A226" s="28">
        <v>18</v>
      </c>
      <c r="B226" s="28"/>
      <c r="C226" s="32">
        <f t="shared" si="105"/>
        <v>11381.944444444431</v>
      </c>
      <c r="D226" s="32"/>
      <c r="E226" s="32">
        <f t="shared" si="94"/>
        <v>206.94444444444446</v>
      </c>
      <c r="F226" s="32"/>
      <c r="G226" s="32">
        <f t="shared" si="106"/>
        <v>279.8061342592589</v>
      </c>
      <c r="H226" s="32"/>
      <c r="I226" s="32">
        <f t="shared" si="95"/>
        <v>486.75057870370335</v>
      </c>
      <c r="J226" s="32"/>
      <c r="K226" s="32">
        <f t="shared" si="96"/>
        <v>11174.999999999985</v>
      </c>
      <c r="L226" s="32"/>
      <c r="M226" s="32">
        <f>0</f>
        <v>0</v>
      </c>
      <c r="N226" s="32"/>
      <c r="P226" s="38">
        <v>18</v>
      </c>
      <c r="Q226" s="38"/>
      <c r="R226" s="40">
        <f t="shared" si="107"/>
        <v>14900</v>
      </c>
      <c r="S226" s="40"/>
      <c r="T226" s="40">
        <f>0</f>
        <v>0</v>
      </c>
      <c r="U226" s="40"/>
      <c r="V226" s="40">
        <f t="shared" si="108"/>
        <v>366.29166666666663</v>
      </c>
      <c r="W226" s="40"/>
      <c r="X226" s="40">
        <f t="shared" si="97"/>
        <v>366.29166666666663</v>
      </c>
      <c r="Y226" s="40"/>
      <c r="Z226" s="40">
        <f t="shared" si="98"/>
        <v>14900</v>
      </c>
      <c r="AA226" s="40"/>
      <c r="AB226" s="40">
        <f>0</f>
        <v>0</v>
      </c>
      <c r="AC226" s="40"/>
      <c r="AE226" s="46">
        <v>18</v>
      </c>
      <c r="AF226" s="46"/>
      <c r="AG226" s="48">
        <f t="shared" si="109"/>
        <v>17199.678970346311</v>
      </c>
      <c r="AH226" s="48"/>
      <c r="AI226" s="48">
        <f t="shared" si="99"/>
        <v>-102.41627023251607</v>
      </c>
      <c r="AJ226" s="48"/>
      <c r="AK226" s="48">
        <f t="shared" si="110"/>
        <v>422.82544135434676</v>
      </c>
      <c r="AL226" s="48"/>
      <c r="AM226" s="48">
        <f t="shared" si="100"/>
        <v>320.4091711218307</v>
      </c>
      <c r="AN226" s="48"/>
      <c r="AO226" s="48">
        <f t="shared" si="101"/>
        <v>17302.095240578827</v>
      </c>
      <c r="AP226" s="48"/>
      <c r="AQ226" s="48">
        <f>0</f>
        <v>0</v>
      </c>
      <c r="AR226" s="48"/>
      <c r="AT226" s="55">
        <v>18</v>
      </c>
      <c r="AU226" s="55"/>
      <c r="AV226" s="57">
        <f t="shared" si="111"/>
        <v>13295.46682051547</v>
      </c>
      <c r="AW226" s="57"/>
      <c r="AX226" s="57">
        <f t="shared" si="102"/>
        <v>116.61540188241361</v>
      </c>
      <c r="AY226" s="57"/>
      <c r="AZ226" s="57">
        <f t="shared" si="112"/>
        <v>326.84689267100532</v>
      </c>
      <c r="BA226" s="57"/>
      <c r="BB226" s="57">
        <f t="shared" si="103"/>
        <v>443.46229455341893</v>
      </c>
      <c r="BC226" s="57"/>
      <c r="BD226" s="57">
        <f t="shared" si="104"/>
        <v>13178.851418633058</v>
      </c>
      <c r="BE226" s="57"/>
      <c r="BF226" s="57">
        <f>0</f>
        <v>0</v>
      </c>
      <c r="BG226" s="57"/>
    </row>
    <row r="227" spans="1:59" x14ac:dyDescent="0.25">
      <c r="A227" s="27">
        <v>19</v>
      </c>
      <c r="B227" s="27"/>
      <c r="C227" s="31">
        <f t="shared" si="105"/>
        <v>11174.999999999985</v>
      </c>
      <c r="D227" s="31"/>
      <c r="E227" s="31">
        <f t="shared" si="94"/>
        <v>206.94444444444446</v>
      </c>
      <c r="F227" s="31"/>
      <c r="G227" s="31">
        <f t="shared" si="106"/>
        <v>274.7187499999996</v>
      </c>
      <c r="H227" s="31"/>
      <c r="I227" s="31">
        <f t="shared" si="95"/>
        <v>481.66319444444406</v>
      </c>
      <c r="J227" s="31"/>
      <c r="K227" s="31">
        <f t="shared" si="96"/>
        <v>10968.05555555554</v>
      </c>
      <c r="L227" s="31"/>
      <c r="M227" s="31">
        <f>0</f>
        <v>0</v>
      </c>
      <c r="N227" s="31"/>
      <c r="P227" s="37">
        <v>19</v>
      </c>
      <c r="Q227" s="37"/>
      <c r="R227" s="39">
        <f t="shared" si="107"/>
        <v>14900</v>
      </c>
      <c r="S227" s="39"/>
      <c r="T227" s="39">
        <f>0</f>
        <v>0</v>
      </c>
      <c r="U227" s="39"/>
      <c r="V227" s="39">
        <f t="shared" si="108"/>
        <v>366.29166666666663</v>
      </c>
      <c r="W227" s="39"/>
      <c r="X227" s="39">
        <f t="shared" si="97"/>
        <v>366.29166666666663</v>
      </c>
      <c r="Y227" s="39"/>
      <c r="Z227" s="39">
        <f t="shared" si="98"/>
        <v>14900</v>
      </c>
      <c r="AA227" s="39"/>
      <c r="AB227" s="39">
        <f>0</f>
        <v>0</v>
      </c>
      <c r="AC227" s="39"/>
      <c r="AE227" s="45">
        <v>19</v>
      </c>
      <c r="AF227" s="45"/>
      <c r="AG227" s="47">
        <f t="shared" si="109"/>
        <v>17302.095240578827</v>
      </c>
      <c r="AH227" s="47"/>
      <c r="AI227" s="47">
        <f t="shared" si="99"/>
        <v>-97.057278085653763</v>
      </c>
      <c r="AJ227" s="47"/>
      <c r="AK227" s="47">
        <f t="shared" si="110"/>
        <v>425.34317466422948</v>
      </c>
      <c r="AL227" s="47"/>
      <c r="AM227" s="47">
        <f t="shared" si="100"/>
        <v>328.28589657857572</v>
      </c>
      <c r="AN227" s="47"/>
      <c r="AO227" s="47">
        <f t="shared" si="101"/>
        <v>17399.152518664479</v>
      </c>
      <c r="AP227" s="47"/>
      <c r="AQ227" s="47">
        <f>0</f>
        <v>0</v>
      </c>
      <c r="AR227" s="47"/>
      <c r="AT227" s="54">
        <v>19</v>
      </c>
      <c r="AU227" s="54"/>
      <c r="AV227" s="56">
        <f t="shared" si="111"/>
        <v>13178.851418633058</v>
      </c>
      <c r="AW227" s="56"/>
      <c r="AX227" s="56">
        <f t="shared" si="102"/>
        <v>119.4821971786896</v>
      </c>
      <c r="AY227" s="56"/>
      <c r="AZ227" s="56">
        <f t="shared" si="112"/>
        <v>323.98009737472933</v>
      </c>
      <c r="BA227" s="56"/>
      <c r="BB227" s="56">
        <f t="shared" si="103"/>
        <v>443.46229455341893</v>
      </c>
      <c r="BC227" s="56"/>
      <c r="BD227" s="56">
        <f t="shared" si="104"/>
        <v>13059.369221454368</v>
      </c>
      <c r="BE227" s="56"/>
      <c r="BF227" s="56">
        <f>0</f>
        <v>0</v>
      </c>
      <c r="BG227" s="56"/>
    </row>
    <row r="228" spans="1:59" x14ac:dyDescent="0.25">
      <c r="A228" s="28">
        <v>20</v>
      </c>
      <c r="B228" s="28"/>
      <c r="C228" s="32">
        <f t="shared" si="105"/>
        <v>10968.05555555554</v>
      </c>
      <c r="D228" s="32"/>
      <c r="E228" s="32">
        <f t="shared" si="94"/>
        <v>206.94444444444446</v>
      </c>
      <c r="F228" s="32"/>
      <c r="G228" s="32">
        <f t="shared" si="106"/>
        <v>269.63136574074036</v>
      </c>
      <c r="H228" s="32"/>
      <c r="I228" s="32">
        <f t="shared" si="95"/>
        <v>476.57581018518482</v>
      </c>
      <c r="J228" s="32"/>
      <c r="K228" s="32">
        <f t="shared" si="96"/>
        <v>10761.111111111095</v>
      </c>
      <c r="L228" s="32"/>
      <c r="M228" s="32">
        <f>0</f>
        <v>0</v>
      </c>
      <c r="N228" s="32"/>
      <c r="P228" s="38">
        <v>20</v>
      </c>
      <c r="Q228" s="38"/>
      <c r="R228" s="40">
        <f t="shared" si="107"/>
        <v>14900</v>
      </c>
      <c r="S228" s="40"/>
      <c r="T228" s="40">
        <f>0</f>
        <v>0</v>
      </c>
      <c r="U228" s="40"/>
      <c r="V228" s="40">
        <f t="shared" si="108"/>
        <v>366.29166666666663</v>
      </c>
      <c r="W228" s="40"/>
      <c r="X228" s="40">
        <f t="shared" si="97"/>
        <v>366.29166666666663</v>
      </c>
      <c r="Y228" s="40"/>
      <c r="Z228" s="40">
        <f t="shared" si="98"/>
        <v>14900</v>
      </c>
      <c r="AA228" s="40"/>
      <c r="AB228" s="40">
        <f>0</f>
        <v>0</v>
      </c>
      <c r="AC228" s="40"/>
      <c r="AE228" s="46">
        <v>20</v>
      </c>
      <c r="AF228" s="46"/>
      <c r="AG228" s="48">
        <f t="shared" si="109"/>
        <v>17399.152518664479</v>
      </c>
      <c r="AH228" s="48"/>
      <c r="AI228" s="48">
        <f t="shared" si="99"/>
        <v>-91.372907881035985</v>
      </c>
      <c r="AJ228" s="48"/>
      <c r="AK228" s="48">
        <f t="shared" si="110"/>
        <v>427.72916608383508</v>
      </c>
      <c r="AL228" s="48"/>
      <c r="AM228" s="48">
        <f t="shared" si="100"/>
        <v>336.3562582027991</v>
      </c>
      <c r="AN228" s="48"/>
      <c r="AO228" s="48">
        <f t="shared" si="101"/>
        <v>17490.525426545515</v>
      </c>
      <c r="AP228" s="48"/>
      <c r="AQ228" s="48">
        <f>0</f>
        <v>0</v>
      </c>
      <c r="AR228" s="48"/>
      <c r="AT228" s="55">
        <v>20</v>
      </c>
      <c r="AU228" s="55"/>
      <c r="AV228" s="57">
        <f t="shared" si="111"/>
        <v>13059.369221454368</v>
      </c>
      <c r="AW228" s="57"/>
      <c r="AX228" s="57">
        <f t="shared" si="102"/>
        <v>122.41946785933237</v>
      </c>
      <c r="AY228" s="57"/>
      <c r="AZ228" s="57">
        <f t="shared" si="112"/>
        <v>321.04282669408656</v>
      </c>
      <c r="BA228" s="57"/>
      <c r="BB228" s="57">
        <f t="shared" si="103"/>
        <v>443.46229455341893</v>
      </c>
      <c r="BC228" s="57"/>
      <c r="BD228" s="57">
        <f t="shared" si="104"/>
        <v>12936.949753595036</v>
      </c>
      <c r="BE228" s="57"/>
      <c r="BF228" s="57">
        <f>0</f>
        <v>0</v>
      </c>
      <c r="BG228" s="57"/>
    </row>
    <row r="229" spans="1:59" x14ac:dyDescent="0.25">
      <c r="A229" s="27">
        <v>21</v>
      </c>
      <c r="B229" s="27"/>
      <c r="C229" s="31">
        <f t="shared" si="105"/>
        <v>10761.111111111095</v>
      </c>
      <c r="D229" s="31"/>
      <c r="E229" s="31">
        <f t="shared" si="94"/>
        <v>206.94444444444446</v>
      </c>
      <c r="F229" s="31"/>
      <c r="G229" s="31">
        <f t="shared" si="106"/>
        <v>264.54398148148107</v>
      </c>
      <c r="H229" s="31"/>
      <c r="I229" s="31">
        <f t="shared" si="95"/>
        <v>471.48842592592553</v>
      </c>
      <c r="J229" s="31"/>
      <c r="K229" s="31">
        <f t="shared" si="96"/>
        <v>10554.16666666665</v>
      </c>
      <c r="L229" s="31"/>
      <c r="M229" s="31">
        <f>0</f>
        <v>0</v>
      </c>
      <c r="N229" s="31"/>
      <c r="P229" s="37">
        <v>21</v>
      </c>
      <c r="Q229" s="37"/>
      <c r="R229" s="39">
        <f t="shared" si="107"/>
        <v>14900</v>
      </c>
      <c r="S229" s="39"/>
      <c r="T229" s="39">
        <f>0</f>
        <v>0</v>
      </c>
      <c r="U229" s="39"/>
      <c r="V229" s="39">
        <f t="shared" si="108"/>
        <v>366.29166666666663</v>
      </c>
      <c r="W229" s="39"/>
      <c r="X229" s="39">
        <f t="shared" si="97"/>
        <v>366.29166666666663</v>
      </c>
      <c r="Y229" s="39"/>
      <c r="Z229" s="39">
        <f t="shared" si="98"/>
        <v>14900</v>
      </c>
      <c r="AA229" s="39"/>
      <c r="AB229" s="39">
        <f>0</f>
        <v>0</v>
      </c>
      <c r="AC229" s="39"/>
      <c r="AE229" s="45">
        <v>21</v>
      </c>
      <c r="AF229" s="45"/>
      <c r="AG229" s="47">
        <f t="shared" si="109"/>
        <v>17490.525426545515</v>
      </c>
      <c r="AH229" s="47"/>
      <c r="AI229" s="47">
        <f t="shared" si="99"/>
        <v>-85.350400518959304</v>
      </c>
      <c r="AJ229" s="47"/>
      <c r="AK229" s="47">
        <f t="shared" si="110"/>
        <v>429.97541673591053</v>
      </c>
      <c r="AL229" s="47"/>
      <c r="AM229" s="47">
        <f t="shared" si="100"/>
        <v>344.62501621695122</v>
      </c>
      <c r="AN229" s="47"/>
      <c r="AO229" s="47">
        <f t="shared" si="101"/>
        <v>17575.875827064476</v>
      </c>
      <c r="AP229" s="47"/>
      <c r="AQ229" s="47">
        <f>0</f>
        <v>0</v>
      </c>
      <c r="AR229" s="47"/>
      <c r="AT229" s="54">
        <v>21</v>
      </c>
      <c r="AU229" s="54"/>
      <c r="AV229" s="56">
        <f t="shared" si="111"/>
        <v>12936.949753595036</v>
      </c>
      <c r="AW229" s="56"/>
      <c r="AX229" s="56">
        <f t="shared" si="102"/>
        <v>125.42894644420767</v>
      </c>
      <c r="AY229" s="56"/>
      <c r="AZ229" s="56">
        <f t="shared" si="112"/>
        <v>318.03334810921126</v>
      </c>
      <c r="BA229" s="56"/>
      <c r="BB229" s="56">
        <f t="shared" si="103"/>
        <v>443.46229455341893</v>
      </c>
      <c r="BC229" s="56"/>
      <c r="BD229" s="56">
        <f t="shared" si="104"/>
        <v>12811.520807150828</v>
      </c>
      <c r="BE229" s="56"/>
      <c r="BF229" s="56">
        <f>0</f>
        <v>0</v>
      </c>
      <c r="BG229" s="56"/>
    </row>
    <row r="230" spans="1:59" x14ac:dyDescent="0.25">
      <c r="A230" s="28">
        <v>22</v>
      </c>
      <c r="B230" s="28"/>
      <c r="C230" s="32">
        <f t="shared" si="105"/>
        <v>10554.16666666665</v>
      </c>
      <c r="D230" s="32"/>
      <c r="E230" s="32">
        <f t="shared" si="94"/>
        <v>206.94444444444446</v>
      </c>
      <c r="F230" s="32"/>
      <c r="G230" s="32">
        <f t="shared" si="106"/>
        <v>259.45659722222177</v>
      </c>
      <c r="H230" s="32"/>
      <c r="I230" s="32">
        <f t="shared" si="95"/>
        <v>466.40104166666623</v>
      </c>
      <c r="J230" s="32"/>
      <c r="K230" s="32">
        <f t="shared" si="96"/>
        <v>10347.222222222204</v>
      </c>
      <c r="L230" s="32"/>
      <c r="M230" s="32">
        <f>0</f>
        <v>0</v>
      </c>
      <c r="N230" s="32"/>
      <c r="P230" s="38">
        <v>22</v>
      </c>
      <c r="Q230" s="38"/>
      <c r="R230" s="40">
        <f t="shared" si="107"/>
        <v>14900</v>
      </c>
      <c r="S230" s="40"/>
      <c r="T230" s="40">
        <f>0</f>
        <v>0</v>
      </c>
      <c r="U230" s="40"/>
      <c r="V230" s="40">
        <f t="shared" si="108"/>
        <v>366.29166666666663</v>
      </c>
      <c r="W230" s="40"/>
      <c r="X230" s="40">
        <f t="shared" si="97"/>
        <v>366.29166666666663</v>
      </c>
      <c r="Y230" s="40"/>
      <c r="Z230" s="40">
        <f t="shared" si="98"/>
        <v>14900</v>
      </c>
      <c r="AA230" s="40"/>
      <c r="AB230" s="40">
        <f>0</f>
        <v>0</v>
      </c>
      <c r="AC230" s="40"/>
      <c r="AE230" s="46">
        <v>22</v>
      </c>
      <c r="AF230" s="46"/>
      <c r="AG230" s="48">
        <f t="shared" si="109"/>
        <v>17575.875827064476</v>
      </c>
      <c r="AH230" s="48"/>
      <c r="AI230" s="48">
        <f t="shared" si="99"/>
        <v>-78.976566216383674</v>
      </c>
      <c r="AJ230" s="48"/>
      <c r="AK230" s="48">
        <f t="shared" si="110"/>
        <v>432.07361408200165</v>
      </c>
      <c r="AL230" s="48"/>
      <c r="AM230" s="48">
        <f t="shared" si="100"/>
        <v>353.09704786561798</v>
      </c>
      <c r="AN230" s="48"/>
      <c r="AO230" s="48">
        <f t="shared" si="101"/>
        <v>17654.85239328086</v>
      </c>
      <c r="AP230" s="48"/>
      <c r="AQ230" s="48">
        <f>0</f>
        <v>0</v>
      </c>
      <c r="AR230" s="48"/>
      <c r="AT230" s="55">
        <v>22</v>
      </c>
      <c r="AU230" s="55"/>
      <c r="AV230" s="57">
        <f t="shared" si="111"/>
        <v>12811.520807150828</v>
      </c>
      <c r="AW230" s="57"/>
      <c r="AX230" s="57">
        <f t="shared" si="102"/>
        <v>128.51240804429443</v>
      </c>
      <c r="AY230" s="57"/>
      <c r="AZ230" s="57">
        <f t="shared" si="112"/>
        <v>314.9498865091245</v>
      </c>
      <c r="BA230" s="57"/>
      <c r="BB230" s="57">
        <f t="shared" si="103"/>
        <v>443.46229455341893</v>
      </c>
      <c r="BC230" s="57"/>
      <c r="BD230" s="57">
        <f t="shared" si="104"/>
        <v>12683.008399106533</v>
      </c>
      <c r="BE230" s="57"/>
      <c r="BF230" s="57">
        <f>0</f>
        <v>0</v>
      </c>
      <c r="BG230" s="57"/>
    </row>
    <row r="231" spans="1:59" x14ac:dyDescent="0.25">
      <c r="A231" s="27">
        <v>23</v>
      </c>
      <c r="B231" s="27"/>
      <c r="C231" s="31">
        <f t="shared" si="105"/>
        <v>10347.222222222204</v>
      </c>
      <c r="D231" s="31"/>
      <c r="E231" s="31">
        <f t="shared" si="94"/>
        <v>206.94444444444446</v>
      </c>
      <c r="F231" s="31"/>
      <c r="G231" s="31">
        <f t="shared" si="106"/>
        <v>254.36921296296251</v>
      </c>
      <c r="H231" s="31"/>
      <c r="I231" s="31">
        <f t="shared" si="95"/>
        <v>461.31365740740694</v>
      </c>
      <c r="J231" s="31"/>
      <c r="K231" s="31">
        <f t="shared" si="96"/>
        <v>10140.277777777759</v>
      </c>
      <c r="L231" s="31"/>
      <c r="M231" s="31">
        <f>0</f>
        <v>0</v>
      </c>
      <c r="N231" s="31"/>
      <c r="P231" s="37">
        <v>23</v>
      </c>
      <c r="Q231" s="37"/>
      <c r="R231" s="39">
        <f t="shared" si="107"/>
        <v>14900</v>
      </c>
      <c r="S231" s="39"/>
      <c r="T231" s="39">
        <f>0</f>
        <v>0</v>
      </c>
      <c r="U231" s="39"/>
      <c r="V231" s="39">
        <f t="shared" si="108"/>
        <v>366.29166666666663</v>
      </c>
      <c r="W231" s="39"/>
      <c r="X231" s="39">
        <f t="shared" si="97"/>
        <v>366.29166666666663</v>
      </c>
      <c r="Y231" s="39"/>
      <c r="Z231" s="39">
        <f t="shared" si="98"/>
        <v>14900</v>
      </c>
      <c r="AA231" s="39"/>
      <c r="AB231" s="39">
        <f>0</f>
        <v>0</v>
      </c>
      <c r="AC231" s="39"/>
      <c r="AE231" s="45">
        <v>23</v>
      </c>
      <c r="AF231" s="45"/>
      <c r="AG231" s="47">
        <f t="shared" si="109"/>
        <v>17654.85239328086</v>
      </c>
      <c r="AH231" s="47"/>
      <c r="AI231" s="47">
        <f t="shared" si="99"/>
        <v>-72.237771042506608</v>
      </c>
      <c r="AJ231" s="47"/>
      <c r="AK231" s="47">
        <f t="shared" si="110"/>
        <v>434.01512133482112</v>
      </c>
      <c r="AL231" s="47"/>
      <c r="AM231" s="47">
        <f t="shared" si="100"/>
        <v>361.77735029231451</v>
      </c>
      <c r="AN231" s="47"/>
      <c r="AO231" s="47">
        <f t="shared" si="101"/>
        <v>17727.090164323366</v>
      </c>
      <c r="AP231" s="47"/>
      <c r="AQ231" s="47">
        <f>0</f>
        <v>0</v>
      </c>
      <c r="AR231" s="47"/>
      <c r="AT231" s="54">
        <v>23</v>
      </c>
      <c r="AU231" s="54"/>
      <c r="AV231" s="56">
        <f t="shared" si="111"/>
        <v>12683.008399106533</v>
      </c>
      <c r="AW231" s="56"/>
      <c r="AX231" s="56">
        <f t="shared" si="102"/>
        <v>131.67167140871669</v>
      </c>
      <c r="AY231" s="56"/>
      <c r="AZ231" s="56">
        <f t="shared" si="112"/>
        <v>311.79062314470224</v>
      </c>
      <c r="BA231" s="56"/>
      <c r="BB231" s="56">
        <f t="shared" si="103"/>
        <v>443.46229455341893</v>
      </c>
      <c r="BC231" s="56"/>
      <c r="BD231" s="56">
        <f t="shared" si="104"/>
        <v>12551.336727697817</v>
      </c>
      <c r="BE231" s="56"/>
      <c r="BF231" s="56">
        <f>0</f>
        <v>0</v>
      </c>
      <c r="BG231" s="56"/>
    </row>
    <row r="232" spans="1:59" x14ac:dyDescent="0.25">
      <c r="A232" s="28">
        <v>24</v>
      </c>
      <c r="B232" s="28"/>
      <c r="C232" s="32">
        <f t="shared" si="105"/>
        <v>10140.277777777759</v>
      </c>
      <c r="D232" s="32"/>
      <c r="E232" s="32">
        <f t="shared" si="94"/>
        <v>206.94444444444446</v>
      </c>
      <c r="F232" s="32"/>
      <c r="G232" s="32">
        <f t="shared" si="106"/>
        <v>249.28182870370324</v>
      </c>
      <c r="H232" s="32"/>
      <c r="I232" s="32">
        <f t="shared" si="95"/>
        <v>456.2262731481477</v>
      </c>
      <c r="J232" s="32"/>
      <c r="K232" s="32">
        <f t="shared" si="96"/>
        <v>9933.3333333333139</v>
      </c>
      <c r="L232" s="32"/>
      <c r="M232" s="32">
        <f>0</f>
        <v>0</v>
      </c>
      <c r="N232" s="32"/>
      <c r="P232" s="38">
        <v>24</v>
      </c>
      <c r="Q232" s="38"/>
      <c r="R232" s="40">
        <f t="shared" si="107"/>
        <v>14900</v>
      </c>
      <c r="S232" s="40"/>
      <c r="T232" s="40">
        <f>0</f>
        <v>0</v>
      </c>
      <c r="U232" s="40"/>
      <c r="V232" s="40">
        <f t="shared" si="108"/>
        <v>366.29166666666663</v>
      </c>
      <c r="W232" s="40"/>
      <c r="X232" s="40">
        <f t="shared" si="97"/>
        <v>366.29166666666663</v>
      </c>
      <c r="Y232" s="40"/>
      <c r="Z232" s="40">
        <f t="shared" si="98"/>
        <v>14900</v>
      </c>
      <c r="AA232" s="40"/>
      <c r="AB232" s="40">
        <f>0</f>
        <v>0</v>
      </c>
      <c r="AC232" s="40"/>
      <c r="AE232" s="46">
        <v>24</v>
      </c>
      <c r="AF232" s="46"/>
      <c r="AG232" s="48">
        <f t="shared" si="109"/>
        <v>17727.090164323366</v>
      </c>
      <c r="AH232" s="48"/>
      <c r="AI232" s="48">
        <f t="shared" si="99"/>
        <v>-65.119923052615491</v>
      </c>
      <c r="AJ232" s="48"/>
      <c r="AK232" s="48">
        <f t="shared" si="110"/>
        <v>435.79096653961608</v>
      </c>
      <c r="AL232" s="48"/>
      <c r="AM232" s="48">
        <f t="shared" si="100"/>
        <v>370.67104348700059</v>
      </c>
      <c r="AN232" s="48"/>
      <c r="AO232" s="48">
        <f t="shared" si="101"/>
        <v>17792.210087375981</v>
      </c>
      <c r="AP232" s="48"/>
      <c r="AQ232" s="48">
        <f>0</f>
        <v>0</v>
      </c>
      <c r="AR232" s="48"/>
      <c r="AT232" s="55">
        <v>24</v>
      </c>
      <c r="AU232" s="55"/>
      <c r="AV232" s="57">
        <f t="shared" si="111"/>
        <v>12551.336727697817</v>
      </c>
      <c r="AW232" s="57"/>
      <c r="AX232" s="57">
        <f t="shared" si="102"/>
        <v>134.90859999751427</v>
      </c>
      <c r="AY232" s="57"/>
      <c r="AZ232" s="57">
        <f t="shared" si="112"/>
        <v>308.55369455590466</v>
      </c>
      <c r="BA232" s="57"/>
      <c r="BB232" s="57">
        <f t="shared" si="103"/>
        <v>443.46229455341893</v>
      </c>
      <c r="BC232" s="57"/>
      <c r="BD232" s="57">
        <f t="shared" si="104"/>
        <v>12416.428127700303</v>
      </c>
      <c r="BE232" s="57"/>
      <c r="BF232" s="57">
        <f>0</f>
        <v>0</v>
      </c>
      <c r="BG232" s="57"/>
    </row>
    <row r="233" spans="1:59" x14ac:dyDescent="0.25">
      <c r="A233" s="27">
        <v>25</v>
      </c>
      <c r="B233" s="27"/>
      <c r="C233" s="31">
        <f t="shared" si="105"/>
        <v>9933.3333333333139</v>
      </c>
      <c r="D233" s="31"/>
      <c r="E233" s="31">
        <f t="shared" si="94"/>
        <v>206.94444444444446</v>
      </c>
      <c r="F233" s="31"/>
      <c r="G233" s="31">
        <f t="shared" si="106"/>
        <v>244.19444444444395</v>
      </c>
      <c r="H233" s="31"/>
      <c r="I233" s="31">
        <f t="shared" si="95"/>
        <v>451.1388888888884</v>
      </c>
      <c r="J233" s="31"/>
      <c r="K233" s="31">
        <f t="shared" si="96"/>
        <v>9726.3888888888687</v>
      </c>
      <c r="L233" s="31"/>
      <c r="M233" s="31">
        <f>0</f>
        <v>0</v>
      </c>
      <c r="N233" s="31"/>
      <c r="P233" s="37">
        <v>25</v>
      </c>
      <c r="Q233" s="37"/>
      <c r="R233" s="39">
        <f t="shared" si="107"/>
        <v>14900</v>
      </c>
      <c r="S233" s="39"/>
      <c r="T233" s="39">
        <f>0</f>
        <v>0</v>
      </c>
      <c r="U233" s="39"/>
      <c r="V233" s="39">
        <f t="shared" si="108"/>
        <v>366.29166666666663</v>
      </c>
      <c r="W233" s="39"/>
      <c r="X233" s="39">
        <f t="shared" si="97"/>
        <v>366.29166666666663</v>
      </c>
      <c r="Y233" s="39"/>
      <c r="Z233" s="39">
        <f t="shared" si="98"/>
        <v>14900</v>
      </c>
      <c r="AA233" s="39"/>
      <c r="AB233" s="39">
        <f>0</f>
        <v>0</v>
      </c>
      <c r="AC233" s="39"/>
      <c r="AE233" s="45">
        <v>25</v>
      </c>
      <c r="AF233" s="45"/>
      <c r="AG233" s="47">
        <f t="shared" si="109"/>
        <v>17792.210087375981</v>
      </c>
      <c r="AH233" s="47"/>
      <c r="AI233" s="47">
        <f t="shared" si="99"/>
        <v>-57.60845800860352</v>
      </c>
      <c r="AJ233" s="47"/>
      <c r="AK233" s="47">
        <f t="shared" si="110"/>
        <v>437.3918313146595</v>
      </c>
      <c r="AL233" s="47"/>
      <c r="AM233" s="47">
        <f t="shared" si="100"/>
        <v>379.78337330605598</v>
      </c>
      <c r="AN233" s="47"/>
      <c r="AO233" s="47">
        <f t="shared" si="101"/>
        <v>17849.818545384584</v>
      </c>
      <c r="AP233" s="47"/>
      <c r="AQ233" s="47">
        <f>0</f>
        <v>0</v>
      </c>
      <c r="AR233" s="47"/>
      <c r="AT233" s="54">
        <v>25</v>
      </c>
      <c r="AU233" s="54"/>
      <c r="AV233" s="56">
        <f t="shared" si="111"/>
        <v>12416.428127700303</v>
      </c>
      <c r="AW233" s="56"/>
      <c r="AX233" s="56">
        <f t="shared" si="102"/>
        <v>138.22510308078648</v>
      </c>
      <c r="AY233" s="56"/>
      <c r="AZ233" s="56">
        <f t="shared" si="112"/>
        <v>305.23719147263245</v>
      </c>
      <c r="BA233" s="56"/>
      <c r="BB233" s="56">
        <f t="shared" si="103"/>
        <v>443.46229455341893</v>
      </c>
      <c r="BC233" s="56"/>
      <c r="BD233" s="56">
        <f t="shared" si="104"/>
        <v>12278.203024619517</v>
      </c>
      <c r="BE233" s="56"/>
      <c r="BF233" s="56">
        <f>0</f>
        <v>0</v>
      </c>
      <c r="BG233" s="56"/>
    </row>
    <row r="234" spans="1:59" x14ac:dyDescent="0.25">
      <c r="A234" s="28">
        <v>26</v>
      </c>
      <c r="B234" s="28"/>
      <c r="C234" s="32">
        <f t="shared" si="105"/>
        <v>9726.3888888888687</v>
      </c>
      <c r="D234" s="32"/>
      <c r="E234" s="32">
        <f t="shared" si="94"/>
        <v>206.94444444444446</v>
      </c>
      <c r="F234" s="32"/>
      <c r="G234" s="32">
        <f t="shared" si="106"/>
        <v>239.10706018518468</v>
      </c>
      <c r="H234" s="32"/>
      <c r="I234" s="32">
        <f t="shared" si="95"/>
        <v>446.05150462962911</v>
      </c>
      <c r="J234" s="32"/>
      <c r="K234" s="32">
        <f t="shared" si="96"/>
        <v>9519.4444444444234</v>
      </c>
      <c r="L234" s="32"/>
      <c r="M234" s="32">
        <f>0</f>
        <v>0</v>
      </c>
      <c r="N234" s="32"/>
      <c r="P234" s="38">
        <v>26</v>
      </c>
      <c r="Q234" s="38"/>
      <c r="R234" s="40">
        <f t="shared" si="107"/>
        <v>14900</v>
      </c>
      <c r="S234" s="40"/>
      <c r="T234" s="40">
        <f>0</f>
        <v>0</v>
      </c>
      <c r="U234" s="40"/>
      <c r="V234" s="40">
        <f t="shared" si="108"/>
        <v>366.29166666666663</v>
      </c>
      <c r="W234" s="40"/>
      <c r="X234" s="40">
        <f t="shared" si="97"/>
        <v>366.29166666666663</v>
      </c>
      <c r="Y234" s="40"/>
      <c r="Z234" s="40">
        <f t="shared" si="98"/>
        <v>14900</v>
      </c>
      <c r="AA234" s="40"/>
      <c r="AB234" s="40">
        <f>0</f>
        <v>0</v>
      </c>
      <c r="AC234" s="40"/>
      <c r="AE234" s="46">
        <v>26</v>
      </c>
      <c r="AF234" s="46"/>
      <c r="AG234" s="48">
        <f t="shared" si="109"/>
        <v>17849.818545384584</v>
      </c>
      <c r="AH234" s="48"/>
      <c r="AI234" s="48">
        <f t="shared" si="99"/>
        <v>-49.688324674207763</v>
      </c>
      <c r="AJ234" s="48"/>
      <c r="AK234" s="48">
        <f t="shared" si="110"/>
        <v>438.80803924070432</v>
      </c>
      <c r="AL234" s="48"/>
      <c r="AM234" s="48">
        <f t="shared" si="100"/>
        <v>389.11971456649655</v>
      </c>
      <c r="AN234" s="48"/>
      <c r="AO234" s="48">
        <f t="shared" si="101"/>
        <v>17899.506870058791</v>
      </c>
      <c r="AP234" s="48"/>
      <c r="AQ234" s="48">
        <f>0</f>
        <v>0</v>
      </c>
      <c r="AR234" s="48"/>
      <c r="AT234" s="55">
        <v>26</v>
      </c>
      <c r="AU234" s="55"/>
      <c r="AV234" s="57">
        <f t="shared" si="111"/>
        <v>12278.203024619517</v>
      </c>
      <c r="AW234" s="57"/>
      <c r="AX234" s="57">
        <f t="shared" si="102"/>
        <v>141.62313686485584</v>
      </c>
      <c r="AY234" s="57"/>
      <c r="AZ234" s="57">
        <f t="shared" si="112"/>
        <v>301.83915768856309</v>
      </c>
      <c r="BA234" s="57"/>
      <c r="BB234" s="57">
        <f t="shared" si="103"/>
        <v>443.46229455341893</v>
      </c>
      <c r="BC234" s="57"/>
      <c r="BD234" s="57">
        <f t="shared" si="104"/>
        <v>12136.579887754662</v>
      </c>
      <c r="BE234" s="57"/>
      <c r="BF234" s="57">
        <f>0</f>
        <v>0</v>
      </c>
      <c r="BG234" s="57"/>
    </row>
    <row r="235" spans="1:59" x14ac:dyDescent="0.25">
      <c r="A235" s="27">
        <v>27</v>
      </c>
      <c r="B235" s="27"/>
      <c r="C235" s="31">
        <f t="shared" si="105"/>
        <v>9519.4444444444234</v>
      </c>
      <c r="D235" s="31"/>
      <c r="E235" s="31">
        <f t="shared" si="94"/>
        <v>206.94444444444446</v>
      </c>
      <c r="F235" s="31"/>
      <c r="G235" s="31">
        <f t="shared" si="106"/>
        <v>234.01967592592538</v>
      </c>
      <c r="H235" s="31"/>
      <c r="I235" s="31">
        <f t="shared" si="95"/>
        <v>440.96412037036987</v>
      </c>
      <c r="J235" s="31"/>
      <c r="K235" s="31">
        <f t="shared" si="96"/>
        <v>9312.4999999999782</v>
      </c>
      <c r="L235" s="31"/>
      <c r="M235" s="31">
        <f>0</f>
        <v>0</v>
      </c>
      <c r="N235" s="31"/>
      <c r="P235" s="37">
        <v>27</v>
      </c>
      <c r="Q235" s="37"/>
      <c r="R235" s="39">
        <f t="shared" si="107"/>
        <v>14900</v>
      </c>
      <c r="S235" s="39"/>
      <c r="T235" s="39">
        <f>0</f>
        <v>0</v>
      </c>
      <c r="U235" s="39"/>
      <c r="V235" s="39">
        <f t="shared" si="108"/>
        <v>366.29166666666663</v>
      </c>
      <c r="W235" s="39"/>
      <c r="X235" s="39">
        <f t="shared" si="97"/>
        <v>366.29166666666663</v>
      </c>
      <c r="Y235" s="39"/>
      <c r="Z235" s="39">
        <f t="shared" si="98"/>
        <v>14900</v>
      </c>
      <c r="AA235" s="39"/>
      <c r="AB235" s="39">
        <f>0</f>
        <v>0</v>
      </c>
      <c r="AC235" s="39"/>
      <c r="AE235" s="45">
        <v>27</v>
      </c>
      <c r="AF235" s="45"/>
      <c r="AG235" s="47">
        <f t="shared" si="109"/>
        <v>17899.506870058791</v>
      </c>
      <c r="AH235" s="47"/>
      <c r="AI235" s="47">
        <f t="shared" si="99"/>
        <v>-41.3439696726889</v>
      </c>
      <c r="AJ235" s="47"/>
      <c r="AK235" s="47">
        <f t="shared" si="110"/>
        <v>440.02954388894523</v>
      </c>
      <c r="AL235" s="47"/>
      <c r="AM235" s="47">
        <f t="shared" si="100"/>
        <v>398.68557421625633</v>
      </c>
      <c r="AN235" s="47"/>
      <c r="AO235" s="47">
        <f t="shared" si="101"/>
        <v>17940.85083973148</v>
      </c>
      <c r="AP235" s="47"/>
      <c r="AQ235" s="47">
        <f>0</f>
        <v>0</v>
      </c>
      <c r="AR235" s="47"/>
      <c r="AT235" s="54">
        <v>27</v>
      </c>
      <c r="AU235" s="54"/>
      <c r="AV235" s="56">
        <f t="shared" si="111"/>
        <v>12136.579887754662</v>
      </c>
      <c r="AW235" s="56"/>
      <c r="AX235" s="56">
        <f t="shared" si="102"/>
        <v>145.10470564611683</v>
      </c>
      <c r="AY235" s="56"/>
      <c r="AZ235" s="56">
        <f t="shared" si="112"/>
        <v>298.3575889073021</v>
      </c>
      <c r="BA235" s="56"/>
      <c r="BB235" s="56">
        <f t="shared" si="103"/>
        <v>443.46229455341893</v>
      </c>
      <c r="BC235" s="56"/>
      <c r="BD235" s="56">
        <f t="shared" si="104"/>
        <v>11991.475182108545</v>
      </c>
      <c r="BE235" s="56"/>
      <c r="BF235" s="56">
        <f>0</f>
        <v>0</v>
      </c>
      <c r="BG235" s="56"/>
    </row>
    <row r="236" spans="1:59" x14ac:dyDescent="0.25">
      <c r="A236" s="28">
        <v>28</v>
      </c>
      <c r="B236" s="28"/>
      <c r="C236" s="32">
        <f t="shared" si="105"/>
        <v>9312.4999999999782</v>
      </c>
      <c r="D236" s="32"/>
      <c r="E236" s="32">
        <f t="shared" si="94"/>
        <v>206.94444444444446</v>
      </c>
      <c r="F236" s="32"/>
      <c r="G236" s="32">
        <f t="shared" si="106"/>
        <v>228.93229166666612</v>
      </c>
      <c r="H236" s="32"/>
      <c r="I236" s="32">
        <f t="shared" si="95"/>
        <v>435.87673611111057</v>
      </c>
      <c r="J236" s="32"/>
      <c r="K236" s="32">
        <f t="shared" si="96"/>
        <v>9105.5555555555329</v>
      </c>
      <c r="L236" s="32"/>
      <c r="M236" s="32">
        <f>0</f>
        <v>0</v>
      </c>
      <c r="N236" s="32"/>
      <c r="P236" s="38">
        <v>28</v>
      </c>
      <c r="Q236" s="38"/>
      <c r="R236" s="40">
        <f t="shared" si="107"/>
        <v>14900</v>
      </c>
      <c r="S236" s="40"/>
      <c r="T236" s="40">
        <f>0</f>
        <v>0</v>
      </c>
      <c r="U236" s="40"/>
      <c r="V236" s="40">
        <f t="shared" si="108"/>
        <v>366.29166666666663</v>
      </c>
      <c r="W236" s="40"/>
      <c r="X236" s="40">
        <f t="shared" si="97"/>
        <v>366.29166666666663</v>
      </c>
      <c r="Y236" s="40"/>
      <c r="Z236" s="40">
        <f t="shared" si="98"/>
        <v>14900</v>
      </c>
      <c r="AA236" s="40"/>
      <c r="AB236" s="40">
        <f>0</f>
        <v>0</v>
      </c>
      <c r="AC236" s="40"/>
      <c r="AE236" s="46">
        <v>28</v>
      </c>
      <c r="AF236" s="46"/>
      <c r="AG236" s="48">
        <f t="shared" si="109"/>
        <v>17940.85083973148</v>
      </c>
      <c r="AH236" s="48"/>
      <c r="AI236" s="48">
        <f t="shared" si="99"/>
        <v>-32.559321894326217</v>
      </c>
      <c r="AJ236" s="48"/>
      <c r="AK236" s="48">
        <f t="shared" si="110"/>
        <v>441.0459164767322</v>
      </c>
      <c r="AL236" s="48"/>
      <c r="AM236" s="48">
        <f t="shared" si="100"/>
        <v>408.48659458240598</v>
      </c>
      <c r="AN236" s="48"/>
      <c r="AO236" s="48">
        <f t="shared" si="101"/>
        <v>17973.410161625805</v>
      </c>
      <c r="AP236" s="48"/>
      <c r="AQ236" s="48">
        <f>0</f>
        <v>0</v>
      </c>
      <c r="AR236" s="48"/>
      <c r="AT236" s="55">
        <v>28</v>
      </c>
      <c r="AU236" s="55"/>
      <c r="AV236" s="57">
        <f t="shared" si="111"/>
        <v>11991.475182108545</v>
      </c>
      <c r="AW236" s="57"/>
      <c r="AX236" s="57">
        <f t="shared" si="102"/>
        <v>148.67186299325056</v>
      </c>
      <c r="AY236" s="57"/>
      <c r="AZ236" s="57">
        <f t="shared" si="112"/>
        <v>294.79043156016837</v>
      </c>
      <c r="BA236" s="57"/>
      <c r="BB236" s="57">
        <f t="shared" si="103"/>
        <v>443.46229455341893</v>
      </c>
      <c r="BC236" s="57"/>
      <c r="BD236" s="57">
        <f t="shared" si="104"/>
        <v>11842.803319115294</v>
      </c>
      <c r="BE236" s="57"/>
      <c r="BF236" s="57">
        <f>0</f>
        <v>0</v>
      </c>
      <c r="BG236" s="57"/>
    </row>
    <row r="237" spans="1:59" x14ac:dyDescent="0.25">
      <c r="A237" s="27">
        <v>29</v>
      </c>
      <c r="B237" s="27"/>
      <c r="C237" s="31">
        <f t="shared" si="105"/>
        <v>9105.5555555555329</v>
      </c>
      <c r="D237" s="31"/>
      <c r="E237" s="31">
        <f t="shared" si="94"/>
        <v>206.94444444444446</v>
      </c>
      <c r="F237" s="31"/>
      <c r="G237" s="31">
        <f t="shared" si="106"/>
        <v>223.84490740740685</v>
      </c>
      <c r="H237" s="31"/>
      <c r="I237" s="31">
        <f t="shared" si="95"/>
        <v>430.78935185185128</v>
      </c>
      <c r="J237" s="31"/>
      <c r="K237" s="31">
        <f t="shared" si="96"/>
        <v>8898.6111111110877</v>
      </c>
      <c r="L237" s="31"/>
      <c r="M237" s="31">
        <f>0</f>
        <v>0</v>
      </c>
      <c r="N237" s="31"/>
      <c r="P237" s="37">
        <v>29</v>
      </c>
      <c r="Q237" s="37"/>
      <c r="R237" s="39">
        <f t="shared" si="107"/>
        <v>14900</v>
      </c>
      <c r="S237" s="39"/>
      <c r="T237" s="39">
        <f>0</f>
        <v>0</v>
      </c>
      <c r="U237" s="39"/>
      <c r="V237" s="39">
        <f t="shared" si="108"/>
        <v>366.29166666666663</v>
      </c>
      <c r="W237" s="39"/>
      <c r="X237" s="39">
        <f t="shared" si="97"/>
        <v>366.29166666666663</v>
      </c>
      <c r="Y237" s="39"/>
      <c r="Z237" s="39">
        <f t="shared" si="98"/>
        <v>14900</v>
      </c>
      <c r="AA237" s="39"/>
      <c r="AB237" s="39">
        <f>0</f>
        <v>0</v>
      </c>
      <c r="AC237" s="39"/>
      <c r="AE237" s="45">
        <v>29</v>
      </c>
      <c r="AF237" s="45"/>
      <c r="AG237" s="47">
        <f t="shared" si="109"/>
        <v>17973.410161625805</v>
      </c>
      <c r="AH237" s="47"/>
      <c r="AI237" s="47">
        <f t="shared" si="99"/>
        <v>-23.31777644074424</v>
      </c>
      <c r="AJ237" s="47"/>
      <c r="AK237" s="47">
        <f t="shared" si="110"/>
        <v>441.84633313996767</v>
      </c>
      <c r="AL237" s="47"/>
      <c r="AM237" s="47">
        <f t="shared" si="100"/>
        <v>418.52855669922343</v>
      </c>
      <c r="AN237" s="47"/>
      <c r="AO237" s="47">
        <f t="shared" si="101"/>
        <v>17996.72793806655</v>
      </c>
      <c r="AP237" s="47"/>
      <c r="AQ237" s="47">
        <f>0</f>
        <v>0</v>
      </c>
      <c r="AR237" s="47"/>
      <c r="AT237" s="54">
        <v>29</v>
      </c>
      <c r="AU237" s="54"/>
      <c r="AV237" s="56">
        <f t="shared" si="111"/>
        <v>11842.803319115294</v>
      </c>
      <c r="AW237" s="56"/>
      <c r="AX237" s="56">
        <f t="shared" si="102"/>
        <v>152.32671295850133</v>
      </c>
      <c r="AY237" s="56"/>
      <c r="AZ237" s="56">
        <f t="shared" si="112"/>
        <v>291.1355815949176</v>
      </c>
      <c r="BA237" s="56"/>
      <c r="BB237" s="56">
        <f t="shared" si="103"/>
        <v>443.46229455341893</v>
      </c>
      <c r="BC237" s="56"/>
      <c r="BD237" s="56">
        <f t="shared" si="104"/>
        <v>11690.476606156792</v>
      </c>
      <c r="BE237" s="56"/>
      <c r="BF237" s="56">
        <f>0</f>
        <v>0</v>
      </c>
      <c r="BG237" s="56"/>
    </row>
    <row r="238" spans="1:59" x14ac:dyDescent="0.25">
      <c r="A238" s="28">
        <v>30</v>
      </c>
      <c r="B238" s="28"/>
      <c r="C238" s="32">
        <f t="shared" si="105"/>
        <v>8898.6111111110877</v>
      </c>
      <c r="D238" s="32"/>
      <c r="E238" s="32">
        <f t="shared" si="94"/>
        <v>206.94444444444446</v>
      </c>
      <c r="F238" s="32"/>
      <c r="G238" s="32">
        <f t="shared" si="106"/>
        <v>218.75752314814756</v>
      </c>
      <c r="H238" s="32"/>
      <c r="I238" s="32">
        <f t="shared" si="95"/>
        <v>425.70196759259204</v>
      </c>
      <c r="J238" s="32"/>
      <c r="K238" s="32">
        <f t="shared" si="96"/>
        <v>8691.6666666666424</v>
      </c>
      <c r="L238" s="32"/>
      <c r="M238" s="32">
        <f>0</f>
        <v>0</v>
      </c>
      <c r="N238" s="32"/>
      <c r="P238" s="38">
        <v>30</v>
      </c>
      <c r="Q238" s="38"/>
      <c r="R238" s="40">
        <f t="shared" si="107"/>
        <v>14900</v>
      </c>
      <c r="S238" s="40"/>
      <c r="T238" s="40">
        <f>0</f>
        <v>0</v>
      </c>
      <c r="U238" s="40"/>
      <c r="V238" s="40">
        <f t="shared" si="108"/>
        <v>366.29166666666663</v>
      </c>
      <c r="W238" s="40"/>
      <c r="X238" s="40">
        <f t="shared" si="97"/>
        <v>366.29166666666663</v>
      </c>
      <c r="Y238" s="40"/>
      <c r="Z238" s="40">
        <f t="shared" si="98"/>
        <v>14900</v>
      </c>
      <c r="AA238" s="40"/>
      <c r="AB238" s="40">
        <f>0</f>
        <v>0</v>
      </c>
      <c r="AC238" s="40"/>
      <c r="AE238" s="46">
        <v>30</v>
      </c>
      <c r="AF238" s="46"/>
      <c r="AG238" s="48">
        <f t="shared" si="109"/>
        <v>17996.72793806655</v>
      </c>
      <c r="AH238" s="48"/>
      <c r="AI238" s="48">
        <f t="shared" si="99"/>
        <v>-13.602178092723136</v>
      </c>
      <c r="AJ238" s="48"/>
      <c r="AK238" s="48">
        <f t="shared" si="110"/>
        <v>442.41956181080263</v>
      </c>
      <c r="AL238" s="48"/>
      <c r="AM238" s="48">
        <f t="shared" si="100"/>
        <v>428.8173837180795</v>
      </c>
      <c r="AN238" s="48"/>
      <c r="AO238" s="48">
        <f t="shared" si="101"/>
        <v>18010.330116159272</v>
      </c>
      <c r="AP238" s="48"/>
      <c r="AQ238" s="48">
        <f>0</f>
        <v>0</v>
      </c>
      <c r="AR238" s="48"/>
      <c r="AT238" s="55">
        <v>30</v>
      </c>
      <c r="AU238" s="55"/>
      <c r="AV238" s="57">
        <f t="shared" si="111"/>
        <v>11690.476606156792</v>
      </c>
      <c r="AW238" s="57"/>
      <c r="AX238" s="57">
        <f t="shared" si="102"/>
        <v>156.07141131873112</v>
      </c>
      <c r="AY238" s="57"/>
      <c r="AZ238" s="57">
        <f t="shared" si="112"/>
        <v>287.39088323468781</v>
      </c>
      <c r="BA238" s="57"/>
      <c r="BB238" s="57">
        <f t="shared" si="103"/>
        <v>443.46229455341893</v>
      </c>
      <c r="BC238" s="57"/>
      <c r="BD238" s="57">
        <f t="shared" si="104"/>
        <v>11534.40519483806</v>
      </c>
      <c r="BE238" s="57"/>
      <c r="BF238" s="57">
        <f>0</f>
        <v>0</v>
      </c>
      <c r="BG238" s="57"/>
    </row>
    <row r="239" spans="1:59" x14ac:dyDescent="0.25">
      <c r="A239" s="27">
        <v>31</v>
      </c>
      <c r="B239" s="27"/>
      <c r="C239" s="31">
        <f t="shared" si="105"/>
        <v>8691.6666666666424</v>
      </c>
      <c r="D239" s="31"/>
      <c r="E239" s="31">
        <f t="shared" si="94"/>
        <v>206.94444444444446</v>
      </c>
      <c r="F239" s="31"/>
      <c r="G239" s="31">
        <f t="shared" si="106"/>
        <v>213.67013888888829</v>
      </c>
      <c r="H239" s="31"/>
      <c r="I239" s="31">
        <f t="shared" si="95"/>
        <v>420.61458333333275</v>
      </c>
      <c r="J239" s="31"/>
      <c r="K239" s="31">
        <f t="shared" si="96"/>
        <v>8484.7222222221972</v>
      </c>
      <c r="L239" s="31"/>
      <c r="M239" s="31">
        <f>0</f>
        <v>0</v>
      </c>
      <c r="N239" s="31"/>
      <c r="P239" s="37">
        <v>31</v>
      </c>
      <c r="Q239" s="37"/>
      <c r="R239" s="39">
        <f t="shared" si="107"/>
        <v>14900</v>
      </c>
      <c r="S239" s="39"/>
      <c r="T239" s="39">
        <f>0</f>
        <v>0</v>
      </c>
      <c r="U239" s="39"/>
      <c r="V239" s="39">
        <f t="shared" si="108"/>
        <v>366.29166666666663</v>
      </c>
      <c r="W239" s="39"/>
      <c r="X239" s="39">
        <f t="shared" si="97"/>
        <v>366.29166666666663</v>
      </c>
      <c r="Y239" s="39"/>
      <c r="Z239" s="39">
        <f t="shared" si="98"/>
        <v>14900</v>
      </c>
      <c r="AA239" s="39"/>
      <c r="AB239" s="39">
        <f>0</f>
        <v>0</v>
      </c>
      <c r="AC239" s="39"/>
      <c r="AE239" s="45">
        <v>31</v>
      </c>
      <c r="AF239" s="45"/>
      <c r="AG239" s="47">
        <f t="shared" si="109"/>
        <v>18010.330116159272</v>
      </c>
      <c r="AH239" s="47"/>
      <c r="AI239" s="47">
        <f t="shared" si="99"/>
        <v>-3.3948042877663624</v>
      </c>
      <c r="AJ239" s="47"/>
      <c r="AK239" s="47">
        <f t="shared" si="110"/>
        <v>442.75394868891539</v>
      </c>
      <c r="AL239" s="47"/>
      <c r="AM239" s="47">
        <f t="shared" si="100"/>
        <v>439.35914440114902</v>
      </c>
      <c r="AN239" s="47"/>
      <c r="AO239" s="47">
        <f t="shared" si="101"/>
        <v>18013.724920447039</v>
      </c>
      <c r="AP239" s="47"/>
      <c r="AQ239" s="47">
        <f>0</f>
        <v>0</v>
      </c>
      <c r="AR239" s="47"/>
      <c r="AT239" s="54">
        <v>31</v>
      </c>
      <c r="AU239" s="54"/>
      <c r="AV239" s="56">
        <f t="shared" si="111"/>
        <v>11534.40519483806</v>
      </c>
      <c r="AW239" s="56"/>
      <c r="AX239" s="56">
        <f t="shared" si="102"/>
        <v>159.90816684698331</v>
      </c>
      <c r="AY239" s="56"/>
      <c r="AZ239" s="56">
        <f t="shared" si="112"/>
        <v>283.55412770643562</v>
      </c>
      <c r="BA239" s="56"/>
      <c r="BB239" s="56">
        <f t="shared" si="103"/>
        <v>443.46229455341893</v>
      </c>
      <c r="BC239" s="56"/>
      <c r="BD239" s="56">
        <f t="shared" si="104"/>
        <v>11374.497027991078</v>
      </c>
      <c r="BE239" s="56"/>
      <c r="BF239" s="56">
        <f>0</f>
        <v>0</v>
      </c>
      <c r="BG239" s="56"/>
    </row>
    <row r="240" spans="1:59" x14ac:dyDescent="0.25">
      <c r="A240" s="28">
        <v>32</v>
      </c>
      <c r="B240" s="28"/>
      <c r="C240" s="32">
        <f t="shared" si="105"/>
        <v>8484.7222222221972</v>
      </c>
      <c r="D240" s="32"/>
      <c r="E240" s="32">
        <f t="shared" si="94"/>
        <v>206.94444444444446</v>
      </c>
      <c r="F240" s="32"/>
      <c r="G240" s="32">
        <f t="shared" si="106"/>
        <v>208.58275462962899</v>
      </c>
      <c r="H240" s="32"/>
      <c r="I240" s="32">
        <f t="shared" si="95"/>
        <v>415.52719907407345</v>
      </c>
      <c r="J240" s="32"/>
      <c r="K240" s="32">
        <f t="shared" si="96"/>
        <v>8277.7777777777519</v>
      </c>
      <c r="L240" s="32"/>
      <c r="M240" s="32">
        <f>0</f>
        <v>0</v>
      </c>
      <c r="N240" s="32"/>
      <c r="P240" s="38">
        <v>32</v>
      </c>
      <c r="Q240" s="38"/>
      <c r="R240" s="40">
        <f t="shared" si="107"/>
        <v>14900</v>
      </c>
      <c r="S240" s="40"/>
      <c r="T240" s="40">
        <f>0</f>
        <v>0</v>
      </c>
      <c r="U240" s="40"/>
      <c r="V240" s="40">
        <f t="shared" si="108"/>
        <v>366.29166666666663</v>
      </c>
      <c r="W240" s="40"/>
      <c r="X240" s="40">
        <f t="shared" si="97"/>
        <v>366.29166666666663</v>
      </c>
      <c r="Y240" s="40"/>
      <c r="Z240" s="40">
        <f t="shared" si="98"/>
        <v>14900</v>
      </c>
      <c r="AA240" s="40"/>
      <c r="AB240" s="40">
        <f>0</f>
        <v>0</v>
      </c>
      <c r="AC240" s="40"/>
      <c r="AE240" s="46">
        <v>32</v>
      </c>
      <c r="AF240" s="46"/>
      <c r="AG240" s="48">
        <f t="shared" si="109"/>
        <v>18013.724920447039</v>
      </c>
      <c r="AH240" s="48"/>
      <c r="AI240" s="48">
        <f t="shared" si="99"/>
        <v>7.3226524066876095</v>
      </c>
      <c r="AJ240" s="48"/>
      <c r="AK240" s="48">
        <f t="shared" si="110"/>
        <v>442.83740429432299</v>
      </c>
      <c r="AL240" s="48"/>
      <c r="AM240" s="48">
        <f t="shared" si="100"/>
        <v>450.1600567010106</v>
      </c>
      <c r="AN240" s="48"/>
      <c r="AO240" s="48">
        <f t="shared" si="101"/>
        <v>18006.40226804035</v>
      </c>
      <c r="AP240" s="48"/>
      <c r="AQ240" s="48">
        <f>0</f>
        <v>0</v>
      </c>
      <c r="AR240" s="48"/>
      <c r="AT240" s="55">
        <v>32</v>
      </c>
      <c r="AU240" s="55"/>
      <c r="AV240" s="57">
        <f t="shared" si="111"/>
        <v>11374.497027991078</v>
      </c>
      <c r="AW240" s="57"/>
      <c r="AX240" s="57">
        <f t="shared" si="102"/>
        <v>163.83924261530495</v>
      </c>
      <c r="AY240" s="57"/>
      <c r="AZ240" s="57">
        <f t="shared" si="112"/>
        <v>279.62305193811397</v>
      </c>
      <c r="BA240" s="57"/>
      <c r="BB240" s="57">
        <f t="shared" si="103"/>
        <v>443.46229455341893</v>
      </c>
      <c r="BC240" s="57"/>
      <c r="BD240" s="57">
        <f t="shared" si="104"/>
        <v>11210.657785375774</v>
      </c>
      <c r="BE240" s="57"/>
      <c r="BF240" s="57">
        <f>0</f>
        <v>0</v>
      </c>
      <c r="BG240" s="57"/>
    </row>
    <row r="241" spans="1:59" x14ac:dyDescent="0.25">
      <c r="A241" s="27">
        <v>33</v>
      </c>
      <c r="B241" s="27"/>
      <c r="C241" s="31">
        <f t="shared" si="105"/>
        <v>8277.7777777777519</v>
      </c>
      <c r="D241" s="31"/>
      <c r="E241" s="31">
        <f t="shared" si="94"/>
        <v>206.94444444444446</v>
      </c>
      <c r="F241" s="31"/>
      <c r="G241" s="31">
        <f t="shared" si="106"/>
        <v>203.49537037036973</v>
      </c>
      <c r="H241" s="31"/>
      <c r="I241" s="31">
        <f t="shared" si="95"/>
        <v>410.43981481481421</v>
      </c>
      <c r="J241" s="31"/>
      <c r="K241" s="31">
        <f t="shared" si="96"/>
        <v>8070.8333333333076</v>
      </c>
      <c r="L241" s="31"/>
      <c r="M241" s="31">
        <f>0</f>
        <v>0</v>
      </c>
      <c r="N241" s="31"/>
      <c r="P241" s="37">
        <v>33</v>
      </c>
      <c r="Q241" s="37"/>
      <c r="R241" s="39">
        <f t="shared" si="107"/>
        <v>14900</v>
      </c>
      <c r="S241" s="39"/>
      <c r="T241" s="39">
        <f>0</f>
        <v>0</v>
      </c>
      <c r="U241" s="39"/>
      <c r="V241" s="39">
        <f t="shared" si="108"/>
        <v>366.29166666666663</v>
      </c>
      <c r="W241" s="39"/>
      <c r="X241" s="39">
        <f t="shared" si="97"/>
        <v>366.29166666666663</v>
      </c>
      <c r="Y241" s="39"/>
      <c r="Z241" s="39">
        <f t="shared" si="98"/>
        <v>14900</v>
      </c>
      <c r="AA241" s="39"/>
      <c r="AB241" s="39">
        <f>0</f>
        <v>0</v>
      </c>
      <c r="AC241" s="39"/>
      <c r="AE241" s="45">
        <v>33</v>
      </c>
      <c r="AF241" s="45"/>
      <c r="AG241" s="47">
        <f t="shared" si="109"/>
        <v>18006.40226804035</v>
      </c>
      <c r="AH241" s="47"/>
      <c r="AI241" s="47">
        <f t="shared" si="99"/>
        <v>18.569102338918526</v>
      </c>
      <c r="AJ241" s="47"/>
      <c r="AK241" s="47">
        <f t="shared" si="110"/>
        <v>442.65738908932525</v>
      </c>
      <c r="AL241" s="47"/>
      <c r="AM241" s="47">
        <f t="shared" si="100"/>
        <v>461.22649142824378</v>
      </c>
      <c r="AN241" s="47"/>
      <c r="AO241" s="47">
        <f t="shared" si="101"/>
        <v>17987.833165701431</v>
      </c>
      <c r="AP241" s="47"/>
      <c r="AQ241" s="47">
        <f>0</f>
        <v>0</v>
      </c>
      <c r="AR241" s="47"/>
      <c r="AT241" s="54">
        <v>33</v>
      </c>
      <c r="AU241" s="54"/>
      <c r="AV241" s="56">
        <f t="shared" si="111"/>
        <v>11210.657785375774</v>
      </c>
      <c r="AW241" s="56"/>
      <c r="AX241" s="56">
        <f t="shared" si="102"/>
        <v>167.86695732959782</v>
      </c>
      <c r="AY241" s="56"/>
      <c r="AZ241" s="56">
        <f t="shared" si="112"/>
        <v>275.5953372238211</v>
      </c>
      <c r="BA241" s="56"/>
      <c r="BB241" s="56">
        <f t="shared" si="103"/>
        <v>443.46229455341893</v>
      </c>
      <c r="BC241" s="56"/>
      <c r="BD241" s="56">
        <f t="shared" si="104"/>
        <v>11042.790828046176</v>
      </c>
      <c r="BE241" s="56"/>
      <c r="BF241" s="56">
        <f>0</f>
        <v>0</v>
      </c>
      <c r="BG241" s="56"/>
    </row>
    <row r="242" spans="1:59" x14ac:dyDescent="0.25">
      <c r="A242" s="28">
        <v>34</v>
      </c>
      <c r="B242" s="28"/>
      <c r="C242" s="32">
        <f t="shared" si="105"/>
        <v>8070.8333333333076</v>
      </c>
      <c r="D242" s="32"/>
      <c r="E242" s="32">
        <f t="shared" si="94"/>
        <v>206.94444444444446</v>
      </c>
      <c r="F242" s="32"/>
      <c r="G242" s="32">
        <f t="shared" si="106"/>
        <v>198.40798611111046</v>
      </c>
      <c r="H242" s="32"/>
      <c r="I242" s="32">
        <f t="shared" si="95"/>
        <v>405.35243055555492</v>
      </c>
      <c r="J242" s="32"/>
      <c r="K242" s="32">
        <f t="shared" si="96"/>
        <v>7863.8888888888632</v>
      </c>
      <c r="L242" s="32"/>
      <c r="M242" s="32">
        <f>0</f>
        <v>0</v>
      </c>
      <c r="N242" s="32"/>
      <c r="P242" s="38">
        <v>34</v>
      </c>
      <c r="Q242" s="38"/>
      <c r="R242" s="40">
        <f t="shared" si="107"/>
        <v>14900</v>
      </c>
      <c r="S242" s="40"/>
      <c r="T242" s="40">
        <f>0</f>
        <v>0</v>
      </c>
      <c r="U242" s="40"/>
      <c r="V242" s="40">
        <f t="shared" si="108"/>
        <v>366.29166666666663</v>
      </c>
      <c r="W242" s="40"/>
      <c r="X242" s="40">
        <f t="shared" si="97"/>
        <v>366.29166666666663</v>
      </c>
      <c r="Y242" s="40"/>
      <c r="Z242" s="40">
        <f t="shared" si="98"/>
        <v>14900</v>
      </c>
      <c r="AA242" s="40"/>
      <c r="AB242" s="40">
        <f>0</f>
        <v>0</v>
      </c>
      <c r="AC242" s="40"/>
      <c r="AE242" s="46">
        <v>34</v>
      </c>
      <c r="AF242" s="46"/>
      <c r="AG242" s="48">
        <f t="shared" si="109"/>
        <v>17987.833165701431</v>
      </c>
      <c r="AH242" s="48"/>
      <c r="AI242" s="48">
        <f t="shared" si="99"/>
        <v>30.364077352361278</v>
      </c>
      <c r="AJ242" s="48"/>
      <c r="AK242" s="48">
        <f t="shared" si="110"/>
        <v>442.20089865682684</v>
      </c>
      <c r="AL242" s="48"/>
      <c r="AM242" s="48">
        <f t="shared" si="100"/>
        <v>472.56497600918811</v>
      </c>
      <c r="AN242" s="48"/>
      <c r="AO242" s="48">
        <f t="shared" si="101"/>
        <v>17957.469088349069</v>
      </c>
      <c r="AP242" s="48"/>
      <c r="AQ242" s="48">
        <f>0</f>
        <v>0</v>
      </c>
      <c r="AR242" s="48"/>
      <c r="AT242" s="55">
        <v>34</v>
      </c>
      <c r="AU242" s="55"/>
      <c r="AV242" s="57">
        <f t="shared" si="111"/>
        <v>11042.790828046176</v>
      </c>
      <c r="AW242" s="57"/>
      <c r="AX242" s="57">
        <f t="shared" si="102"/>
        <v>171.99368669728381</v>
      </c>
      <c r="AY242" s="57"/>
      <c r="AZ242" s="57">
        <f t="shared" si="112"/>
        <v>271.46860785613512</v>
      </c>
      <c r="BA242" s="57"/>
      <c r="BB242" s="57">
        <f t="shared" si="103"/>
        <v>443.46229455341893</v>
      </c>
      <c r="BC242" s="57"/>
      <c r="BD242" s="57">
        <f t="shared" si="104"/>
        <v>10870.797141348892</v>
      </c>
      <c r="BE242" s="57"/>
      <c r="BF242" s="57">
        <f>0</f>
        <v>0</v>
      </c>
      <c r="BG242" s="57"/>
    </row>
    <row r="243" spans="1:59" x14ac:dyDescent="0.25">
      <c r="A243" s="27">
        <v>35</v>
      </c>
      <c r="B243" s="27"/>
      <c r="C243" s="31">
        <f t="shared" si="105"/>
        <v>7863.8888888888632</v>
      </c>
      <c r="D243" s="31"/>
      <c r="E243" s="31">
        <f t="shared" si="94"/>
        <v>206.94444444444446</v>
      </c>
      <c r="F243" s="31"/>
      <c r="G243" s="31">
        <f t="shared" si="106"/>
        <v>193.32060185185122</v>
      </c>
      <c r="H243" s="31"/>
      <c r="I243" s="31">
        <f t="shared" si="95"/>
        <v>400.26504629629568</v>
      </c>
      <c r="J243" s="31"/>
      <c r="K243" s="31">
        <f t="shared" si="96"/>
        <v>7656.9444444444189</v>
      </c>
      <c r="L243" s="31"/>
      <c r="M243" s="31">
        <f>0</f>
        <v>0</v>
      </c>
      <c r="N243" s="31"/>
      <c r="P243" s="37">
        <v>35</v>
      </c>
      <c r="Q243" s="37"/>
      <c r="R243" s="39">
        <f t="shared" si="107"/>
        <v>14900</v>
      </c>
      <c r="S243" s="39"/>
      <c r="T243" s="39">
        <f>0</f>
        <v>0</v>
      </c>
      <c r="U243" s="39"/>
      <c r="V243" s="39">
        <f t="shared" si="108"/>
        <v>366.29166666666663</v>
      </c>
      <c r="W243" s="39"/>
      <c r="X243" s="39">
        <f t="shared" si="97"/>
        <v>366.29166666666663</v>
      </c>
      <c r="Y243" s="39"/>
      <c r="Z243" s="39">
        <f t="shared" si="98"/>
        <v>14900</v>
      </c>
      <c r="AA243" s="39"/>
      <c r="AB243" s="39">
        <f>0</f>
        <v>0</v>
      </c>
      <c r="AC243" s="39"/>
      <c r="AE243" s="45">
        <v>35</v>
      </c>
      <c r="AF243" s="45"/>
      <c r="AG243" s="47">
        <f t="shared" si="109"/>
        <v>17957.469088349069</v>
      </c>
      <c r="AH243" s="47"/>
      <c r="AI243" s="47">
        <f t="shared" si="99"/>
        <v>42.727749914166168</v>
      </c>
      <c r="AJ243" s="47"/>
      <c r="AK243" s="47">
        <f t="shared" si="110"/>
        <v>441.45444842191461</v>
      </c>
      <c r="AL243" s="47"/>
      <c r="AM243" s="47">
        <f t="shared" si="100"/>
        <v>484.18219833608077</v>
      </c>
      <c r="AN243" s="47"/>
      <c r="AO243" s="47">
        <f t="shared" si="101"/>
        <v>17914.741338434902</v>
      </c>
      <c r="AP243" s="47"/>
      <c r="AQ243" s="47">
        <f>0</f>
        <v>0</v>
      </c>
      <c r="AR243" s="47"/>
      <c r="AT243" s="54">
        <v>35</v>
      </c>
      <c r="AU243" s="54"/>
      <c r="AV243" s="56">
        <f t="shared" si="111"/>
        <v>10870.797141348892</v>
      </c>
      <c r="AW243" s="56"/>
      <c r="AX243" s="56">
        <f t="shared" si="102"/>
        <v>176.221864828592</v>
      </c>
      <c r="AY243" s="56"/>
      <c r="AZ243" s="56">
        <f t="shared" si="112"/>
        <v>267.24042972482692</v>
      </c>
      <c r="BA243" s="56"/>
      <c r="BB243" s="56">
        <f t="shared" si="103"/>
        <v>443.46229455341893</v>
      </c>
      <c r="BC243" s="56"/>
      <c r="BD243" s="56">
        <f t="shared" si="104"/>
        <v>10694.5752765203</v>
      </c>
      <c r="BE243" s="56"/>
      <c r="BF243" s="56">
        <f>0</f>
        <v>0</v>
      </c>
      <c r="BG243" s="56"/>
    </row>
    <row r="244" spans="1:59" x14ac:dyDescent="0.25">
      <c r="A244" s="28">
        <v>36</v>
      </c>
      <c r="B244" s="28"/>
      <c r="C244" s="32">
        <f t="shared" si="105"/>
        <v>7656.9444444444189</v>
      </c>
      <c r="D244" s="32"/>
      <c r="E244" s="32">
        <f t="shared" si="94"/>
        <v>206.94444444444446</v>
      </c>
      <c r="F244" s="32"/>
      <c r="G244" s="32">
        <f t="shared" si="106"/>
        <v>188.23321759259196</v>
      </c>
      <c r="H244" s="32"/>
      <c r="I244" s="32">
        <f t="shared" si="95"/>
        <v>395.17766203703638</v>
      </c>
      <c r="J244" s="32"/>
      <c r="K244" s="32">
        <f t="shared" si="96"/>
        <v>7449.9999999999745</v>
      </c>
      <c r="L244" s="32"/>
      <c r="M244" s="32">
        <f>0</f>
        <v>0</v>
      </c>
      <c r="N244" s="32"/>
      <c r="P244" s="38">
        <v>36</v>
      </c>
      <c r="Q244" s="38"/>
      <c r="R244" s="40">
        <f t="shared" si="107"/>
        <v>14900</v>
      </c>
      <c r="S244" s="40"/>
      <c r="T244" s="40">
        <f>0</f>
        <v>0</v>
      </c>
      <c r="U244" s="40"/>
      <c r="V244" s="40">
        <f t="shared" si="108"/>
        <v>366.29166666666663</v>
      </c>
      <c r="W244" s="40"/>
      <c r="X244" s="40">
        <f t="shared" si="97"/>
        <v>366.29166666666663</v>
      </c>
      <c r="Y244" s="40"/>
      <c r="Z244" s="40">
        <f t="shared" si="98"/>
        <v>14900</v>
      </c>
      <c r="AA244" s="40"/>
      <c r="AB244" s="40">
        <f>0</f>
        <v>0</v>
      </c>
      <c r="AC244" s="40"/>
      <c r="AE244" s="46">
        <v>36</v>
      </c>
      <c r="AF244" s="46"/>
      <c r="AG244" s="48">
        <f t="shared" si="109"/>
        <v>17914.741338434902</v>
      </c>
      <c r="AH244" s="48"/>
      <c r="AI244" s="48">
        <f t="shared" si="99"/>
        <v>55.680952808651455</v>
      </c>
      <c r="AJ244" s="48"/>
      <c r="AK244" s="48">
        <f t="shared" si="110"/>
        <v>440.4040579031913</v>
      </c>
      <c r="AL244" s="48"/>
      <c r="AM244" s="48">
        <f t="shared" si="100"/>
        <v>496.08501071184276</v>
      </c>
      <c r="AN244" s="48"/>
      <c r="AO244" s="48">
        <f t="shared" si="101"/>
        <v>17859.06038562625</v>
      </c>
      <c r="AP244" s="48"/>
      <c r="AQ244" s="48">
        <f>0</f>
        <v>0</v>
      </c>
      <c r="AR244" s="48"/>
      <c r="AT244" s="55">
        <v>36</v>
      </c>
      <c r="AU244" s="55"/>
      <c r="AV244" s="57">
        <f t="shared" si="111"/>
        <v>10694.5752765203</v>
      </c>
      <c r="AW244" s="57"/>
      <c r="AX244" s="57">
        <f t="shared" si="102"/>
        <v>180.55398567229491</v>
      </c>
      <c r="AY244" s="57"/>
      <c r="AZ244" s="57">
        <f t="shared" si="112"/>
        <v>262.90830888112401</v>
      </c>
      <c r="BA244" s="57"/>
      <c r="BB244" s="57">
        <f t="shared" si="103"/>
        <v>443.46229455341893</v>
      </c>
      <c r="BC244" s="57"/>
      <c r="BD244" s="57">
        <f t="shared" si="104"/>
        <v>10514.021290848004</v>
      </c>
      <c r="BE244" s="57"/>
      <c r="BF244" s="57">
        <f>0</f>
        <v>0</v>
      </c>
      <c r="BG244" s="57"/>
    </row>
    <row r="245" spans="1:59" x14ac:dyDescent="0.25">
      <c r="A245" s="27">
        <v>37</v>
      </c>
      <c r="B245" s="27"/>
      <c r="C245" s="31">
        <f t="shared" si="105"/>
        <v>7449.9999999999745</v>
      </c>
      <c r="D245" s="31"/>
      <c r="E245" s="31">
        <f t="shared" si="94"/>
        <v>206.94444444444446</v>
      </c>
      <c r="F245" s="31"/>
      <c r="G245" s="31">
        <f t="shared" si="106"/>
        <v>183.14583333333269</v>
      </c>
      <c r="H245" s="31"/>
      <c r="I245" s="31">
        <f t="shared" si="95"/>
        <v>390.09027777777715</v>
      </c>
      <c r="J245" s="31"/>
      <c r="K245" s="31">
        <f t="shared" si="96"/>
        <v>7243.0555555555302</v>
      </c>
      <c r="L245" s="31"/>
      <c r="M245" s="31">
        <f>0</f>
        <v>0</v>
      </c>
      <c r="N245" s="31"/>
      <c r="P245" s="37">
        <v>37</v>
      </c>
      <c r="Q245" s="37"/>
      <c r="R245" s="39">
        <f t="shared" si="107"/>
        <v>14900</v>
      </c>
      <c r="S245" s="39"/>
      <c r="T245" s="39">
        <f>0</f>
        <v>0</v>
      </c>
      <c r="U245" s="39"/>
      <c r="V245" s="39">
        <f t="shared" si="108"/>
        <v>366.29166666666663</v>
      </c>
      <c r="W245" s="39"/>
      <c r="X245" s="39">
        <f t="shared" si="97"/>
        <v>366.29166666666663</v>
      </c>
      <c r="Y245" s="39"/>
      <c r="Z245" s="39">
        <f t="shared" si="98"/>
        <v>14900</v>
      </c>
      <c r="AA245" s="39"/>
      <c r="AB245" s="39">
        <f>0</f>
        <v>0</v>
      </c>
      <c r="AC245" s="39"/>
      <c r="AE245" s="45">
        <v>37</v>
      </c>
      <c r="AF245" s="45"/>
      <c r="AG245" s="47">
        <f t="shared" si="109"/>
        <v>17859.06038562625</v>
      </c>
      <c r="AH245" s="47"/>
      <c r="AI245" s="47">
        <f t="shared" si="99"/>
        <v>69.245199411863666</v>
      </c>
      <c r="AJ245" s="47"/>
      <c r="AK245" s="47">
        <f t="shared" si="110"/>
        <v>439.03523447997861</v>
      </c>
      <c r="AL245" s="47"/>
      <c r="AM245" s="47">
        <f t="shared" si="100"/>
        <v>508.28043389184228</v>
      </c>
      <c r="AN245" s="47"/>
      <c r="AO245" s="47">
        <f t="shared" si="101"/>
        <v>17789.815186214386</v>
      </c>
      <c r="AP245" s="47"/>
      <c r="AQ245" s="47">
        <f>0</f>
        <v>0</v>
      </c>
      <c r="AR245" s="47"/>
      <c r="AT245" s="54">
        <v>37</v>
      </c>
      <c r="AU245" s="54"/>
      <c r="AV245" s="56">
        <f t="shared" si="111"/>
        <v>10514.021290848004</v>
      </c>
      <c r="AW245" s="56"/>
      <c r="AX245" s="56">
        <f t="shared" si="102"/>
        <v>184.99260448673886</v>
      </c>
      <c r="AY245" s="56"/>
      <c r="AZ245" s="56">
        <f t="shared" si="112"/>
        <v>258.46969006668007</v>
      </c>
      <c r="BA245" s="56"/>
      <c r="BB245" s="56">
        <f t="shared" si="103"/>
        <v>443.46229455341893</v>
      </c>
      <c r="BC245" s="56"/>
      <c r="BD245" s="56">
        <f t="shared" si="104"/>
        <v>10329.028686361265</v>
      </c>
      <c r="BE245" s="56"/>
      <c r="BF245" s="56">
        <f>0</f>
        <v>0</v>
      </c>
      <c r="BG245" s="56"/>
    </row>
    <row r="246" spans="1:59" x14ac:dyDescent="0.25">
      <c r="A246" s="28">
        <v>38</v>
      </c>
      <c r="B246" s="28"/>
      <c r="C246" s="32">
        <f t="shared" si="105"/>
        <v>7243.0555555555302</v>
      </c>
      <c r="D246" s="32"/>
      <c r="E246" s="32">
        <f t="shared" si="94"/>
        <v>206.94444444444446</v>
      </c>
      <c r="F246" s="32"/>
      <c r="G246" s="32">
        <f t="shared" si="106"/>
        <v>178.05844907407345</v>
      </c>
      <c r="H246" s="32"/>
      <c r="I246" s="32">
        <f t="shared" si="95"/>
        <v>385.00289351851791</v>
      </c>
      <c r="J246" s="32"/>
      <c r="K246" s="32">
        <f t="shared" si="96"/>
        <v>7036.1111111110858</v>
      </c>
      <c r="L246" s="32"/>
      <c r="M246" s="32">
        <f>0</f>
        <v>0</v>
      </c>
      <c r="N246" s="32"/>
      <c r="P246" s="38">
        <v>38</v>
      </c>
      <c r="Q246" s="38"/>
      <c r="R246" s="40">
        <f t="shared" si="107"/>
        <v>14900</v>
      </c>
      <c r="S246" s="40"/>
      <c r="T246" s="40">
        <f>0</f>
        <v>0</v>
      </c>
      <c r="U246" s="40"/>
      <c r="V246" s="40">
        <f t="shared" si="108"/>
        <v>366.29166666666663</v>
      </c>
      <c r="W246" s="40"/>
      <c r="X246" s="40">
        <f t="shared" si="97"/>
        <v>366.29166666666663</v>
      </c>
      <c r="Y246" s="40"/>
      <c r="Z246" s="40">
        <f t="shared" si="98"/>
        <v>14900</v>
      </c>
      <c r="AA246" s="40"/>
      <c r="AB246" s="40">
        <f>0</f>
        <v>0</v>
      </c>
      <c r="AC246" s="40"/>
      <c r="AE246" s="46">
        <v>38</v>
      </c>
      <c r="AF246" s="46"/>
      <c r="AG246" s="48">
        <f t="shared" si="109"/>
        <v>17789.815186214386</v>
      </c>
      <c r="AH246" s="48"/>
      <c r="AI246" s="48">
        <f t="shared" si="99"/>
        <v>83.442704563913082</v>
      </c>
      <c r="AJ246" s="48"/>
      <c r="AK246" s="48">
        <f t="shared" si="110"/>
        <v>437.33295666110365</v>
      </c>
      <c r="AL246" s="48"/>
      <c r="AM246" s="48">
        <f t="shared" si="100"/>
        <v>520.77566122501673</v>
      </c>
      <c r="AN246" s="48"/>
      <c r="AO246" s="48">
        <f t="shared" si="101"/>
        <v>17706.372481650473</v>
      </c>
      <c r="AP246" s="48"/>
      <c r="AQ246" s="48">
        <f>0</f>
        <v>0</v>
      </c>
      <c r="AR246" s="48"/>
      <c r="AT246" s="55">
        <v>38</v>
      </c>
      <c r="AU246" s="55"/>
      <c r="AV246" s="57">
        <f t="shared" si="111"/>
        <v>10329.028686361265</v>
      </c>
      <c r="AW246" s="57"/>
      <c r="AX246" s="57">
        <f t="shared" si="102"/>
        <v>189.54033934703784</v>
      </c>
      <c r="AY246" s="57"/>
      <c r="AZ246" s="57">
        <f t="shared" si="112"/>
        <v>253.92195520638109</v>
      </c>
      <c r="BA246" s="57"/>
      <c r="BB246" s="57">
        <f t="shared" si="103"/>
        <v>443.46229455341893</v>
      </c>
      <c r="BC246" s="57"/>
      <c r="BD246" s="57">
        <f t="shared" si="104"/>
        <v>10139.488347014227</v>
      </c>
      <c r="BE246" s="57"/>
      <c r="BF246" s="57">
        <f>0</f>
        <v>0</v>
      </c>
      <c r="BG246" s="57"/>
    </row>
    <row r="247" spans="1:59" x14ac:dyDescent="0.25">
      <c r="A247" s="27">
        <v>39</v>
      </c>
      <c r="B247" s="27"/>
      <c r="C247" s="31">
        <f t="shared" si="105"/>
        <v>7036.1111111110858</v>
      </c>
      <c r="D247" s="31"/>
      <c r="E247" s="31">
        <f t="shared" si="94"/>
        <v>206.94444444444446</v>
      </c>
      <c r="F247" s="31"/>
      <c r="G247" s="31">
        <f t="shared" si="106"/>
        <v>172.97106481481418</v>
      </c>
      <c r="H247" s="31"/>
      <c r="I247" s="31">
        <f t="shared" si="95"/>
        <v>379.91550925925867</v>
      </c>
      <c r="J247" s="31"/>
      <c r="K247" s="31">
        <f t="shared" si="96"/>
        <v>6829.1666666666415</v>
      </c>
      <c r="L247" s="31"/>
      <c r="M247" s="31">
        <f>0</f>
        <v>0</v>
      </c>
      <c r="N247" s="31"/>
      <c r="P247" s="37">
        <v>39</v>
      </c>
      <c r="Q247" s="37"/>
      <c r="R247" s="39">
        <f t="shared" si="107"/>
        <v>14900</v>
      </c>
      <c r="S247" s="39"/>
      <c r="T247" s="39">
        <f>0</f>
        <v>0</v>
      </c>
      <c r="U247" s="39"/>
      <c r="V247" s="39">
        <f t="shared" si="108"/>
        <v>366.29166666666663</v>
      </c>
      <c r="W247" s="39"/>
      <c r="X247" s="39">
        <f t="shared" si="97"/>
        <v>366.29166666666663</v>
      </c>
      <c r="Y247" s="39"/>
      <c r="Z247" s="39">
        <f t="shared" si="98"/>
        <v>14900</v>
      </c>
      <c r="AA247" s="39"/>
      <c r="AB247" s="39">
        <f>0</f>
        <v>0</v>
      </c>
      <c r="AC247" s="39"/>
      <c r="AE247" s="45">
        <v>39</v>
      </c>
      <c r="AF247" s="45"/>
      <c r="AG247" s="47">
        <f t="shared" si="109"/>
        <v>17706.372481650473</v>
      </c>
      <c r="AH247" s="47"/>
      <c r="AI247" s="47">
        <f t="shared" si="99"/>
        <v>98.296406056224328</v>
      </c>
      <c r="AJ247" s="47"/>
      <c r="AK247" s="47">
        <f t="shared" si="110"/>
        <v>435.2816568405741</v>
      </c>
      <c r="AL247" s="47"/>
      <c r="AM247" s="47">
        <f t="shared" si="100"/>
        <v>533.57806289679843</v>
      </c>
      <c r="AN247" s="47"/>
      <c r="AO247" s="47">
        <f t="shared" si="101"/>
        <v>17608.07607559425</v>
      </c>
      <c r="AP247" s="47"/>
      <c r="AQ247" s="47">
        <f>0</f>
        <v>0</v>
      </c>
      <c r="AR247" s="47"/>
      <c r="AT247" s="54">
        <v>39</v>
      </c>
      <c r="AU247" s="54"/>
      <c r="AV247" s="56">
        <f t="shared" si="111"/>
        <v>10139.488347014227</v>
      </c>
      <c r="AW247" s="56"/>
      <c r="AX247" s="56">
        <f t="shared" si="102"/>
        <v>194.19987268931919</v>
      </c>
      <c r="AY247" s="56"/>
      <c r="AZ247" s="56">
        <f t="shared" si="112"/>
        <v>249.26242186409974</v>
      </c>
      <c r="BA247" s="56"/>
      <c r="BB247" s="56">
        <f t="shared" si="103"/>
        <v>443.46229455341893</v>
      </c>
      <c r="BC247" s="56"/>
      <c r="BD247" s="56">
        <f t="shared" si="104"/>
        <v>9945.2884743249069</v>
      </c>
      <c r="BE247" s="56"/>
      <c r="BF247" s="56">
        <f>0</f>
        <v>0</v>
      </c>
      <c r="BG247" s="56"/>
    </row>
    <row r="248" spans="1:59" x14ac:dyDescent="0.25">
      <c r="A248" s="28">
        <v>40</v>
      </c>
      <c r="B248" s="28"/>
      <c r="C248" s="32">
        <f t="shared" si="105"/>
        <v>6829.1666666666415</v>
      </c>
      <c r="D248" s="32"/>
      <c r="E248" s="32">
        <f t="shared" si="94"/>
        <v>206.94444444444446</v>
      </c>
      <c r="F248" s="32"/>
      <c r="G248" s="32">
        <f t="shared" si="106"/>
        <v>167.88368055555492</v>
      </c>
      <c r="H248" s="32"/>
      <c r="I248" s="32">
        <f t="shared" si="95"/>
        <v>374.82812499999937</v>
      </c>
      <c r="J248" s="32"/>
      <c r="K248" s="32">
        <f t="shared" si="96"/>
        <v>6622.2222222221972</v>
      </c>
      <c r="L248" s="32"/>
      <c r="M248" s="32">
        <f>0</f>
        <v>0</v>
      </c>
      <c r="N248" s="32"/>
      <c r="P248" s="38">
        <v>40</v>
      </c>
      <c r="Q248" s="38"/>
      <c r="R248" s="40">
        <f t="shared" si="107"/>
        <v>14900</v>
      </c>
      <c r="S248" s="40"/>
      <c r="T248" s="40">
        <f>0</f>
        <v>0</v>
      </c>
      <c r="U248" s="40"/>
      <c r="V248" s="40">
        <f t="shared" si="108"/>
        <v>366.29166666666663</v>
      </c>
      <c r="W248" s="40"/>
      <c r="X248" s="40">
        <f t="shared" si="97"/>
        <v>366.29166666666663</v>
      </c>
      <c r="Y248" s="40"/>
      <c r="Z248" s="40">
        <f t="shared" si="98"/>
        <v>14900</v>
      </c>
      <c r="AA248" s="40"/>
      <c r="AB248" s="40">
        <f>0</f>
        <v>0</v>
      </c>
      <c r="AC248" s="40"/>
      <c r="AE248" s="46">
        <v>40</v>
      </c>
      <c r="AF248" s="46"/>
      <c r="AG248" s="48">
        <f t="shared" si="109"/>
        <v>17608.07607559425</v>
      </c>
      <c r="AH248" s="48"/>
      <c r="AI248" s="48">
        <f t="shared" si="99"/>
        <v>113.8299867513195</v>
      </c>
      <c r="AJ248" s="48"/>
      <c r="AK248" s="48">
        <f t="shared" si="110"/>
        <v>432.86520352502527</v>
      </c>
      <c r="AL248" s="48"/>
      <c r="AM248" s="48">
        <f t="shared" si="100"/>
        <v>546.69519027634476</v>
      </c>
      <c r="AN248" s="48"/>
      <c r="AO248" s="48">
        <f t="shared" si="101"/>
        <v>17494.24608884293</v>
      </c>
      <c r="AP248" s="48"/>
      <c r="AQ248" s="48">
        <f>0</f>
        <v>0</v>
      </c>
      <c r="AR248" s="48"/>
      <c r="AT248" s="55">
        <v>40</v>
      </c>
      <c r="AU248" s="55"/>
      <c r="AV248" s="57">
        <f t="shared" si="111"/>
        <v>9945.2884743249069</v>
      </c>
      <c r="AW248" s="57"/>
      <c r="AX248" s="57">
        <f t="shared" si="102"/>
        <v>198.97395289293164</v>
      </c>
      <c r="AY248" s="57"/>
      <c r="AZ248" s="57">
        <f t="shared" si="112"/>
        <v>244.48834166048729</v>
      </c>
      <c r="BA248" s="57"/>
      <c r="BB248" s="57">
        <f t="shared" si="103"/>
        <v>443.46229455341893</v>
      </c>
      <c r="BC248" s="57"/>
      <c r="BD248" s="57">
        <f t="shared" si="104"/>
        <v>9746.3145214319757</v>
      </c>
      <c r="BE248" s="57"/>
      <c r="BF248" s="57">
        <f>0</f>
        <v>0</v>
      </c>
      <c r="BG248" s="57"/>
    </row>
    <row r="249" spans="1:59" x14ac:dyDescent="0.25">
      <c r="A249" s="27">
        <v>41</v>
      </c>
      <c r="B249" s="27"/>
      <c r="C249" s="31">
        <f t="shared" si="105"/>
        <v>6622.2222222221972</v>
      </c>
      <c r="D249" s="31"/>
      <c r="E249" s="31">
        <f t="shared" si="94"/>
        <v>206.94444444444446</v>
      </c>
      <c r="F249" s="31"/>
      <c r="G249" s="31">
        <f t="shared" si="106"/>
        <v>162.79629629629568</v>
      </c>
      <c r="H249" s="31"/>
      <c r="I249" s="31">
        <f t="shared" si="95"/>
        <v>369.74074074074014</v>
      </c>
      <c r="J249" s="31"/>
      <c r="K249" s="31">
        <f t="shared" si="96"/>
        <v>6415.2777777777528</v>
      </c>
      <c r="L249" s="31"/>
      <c r="M249" s="31">
        <f>0</f>
        <v>0</v>
      </c>
      <c r="N249" s="31"/>
      <c r="P249" s="37">
        <v>41</v>
      </c>
      <c r="Q249" s="37"/>
      <c r="R249" s="39">
        <f t="shared" si="107"/>
        <v>14900</v>
      </c>
      <c r="S249" s="39"/>
      <c r="T249" s="39">
        <f>0</f>
        <v>0</v>
      </c>
      <c r="U249" s="39"/>
      <c r="V249" s="39">
        <f t="shared" si="108"/>
        <v>366.29166666666663</v>
      </c>
      <c r="W249" s="39"/>
      <c r="X249" s="39">
        <f t="shared" si="97"/>
        <v>366.29166666666663</v>
      </c>
      <c r="Y249" s="39"/>
      <c r="Z249" s="39">
        <f t="shared" si="98"/>
        <v>14900</v>
      </c>
      <c r="AA249" s="39"/>
      <c r="AB249" s="39">
        <f>0</f>
        <v>0</v>
      </c>
      <c r="AC249" s="39"/>
      <c r="AE249" s="45">
        <v>41</v>
      </c>
      <c r="AF249" s="45"/>
      <c r="AG249" s="47">
        <f t="shared" si="109"/>
        <v>17494.24608884293</v>
      </c>
      <c r="AH249" s="47"/>
      <c r="AI249" s="47">
        <f t="shared" si="99"/>
        <v>130.06789735324958</v>
      </c>
      <c r="AJ249" s="47"/>
      <c r="AK249" s="47">
        <f t="shared" si="110"/>
        <v>430.0668830173887</v>
      </c>
      <c r="AL249" s="47"/>
      <c r="AM249" s="47">
        <f t="shared" si="100"/>
        <v>560.13478037063828</v>
      </c>
      <c r="AN249" s="47"/>
      <c r="AO249" s="47">
        <f t="shared" si="101"/>
        <v>17364.178191489682</v>
      </c>
      <c r="AP249" s="47"/>
      <c r="AQ249" s="47">
        <f>0</f>
        <v>0</v>
      </c>
      <c r="AR249" s="47"/>
      <c r="AT249" s="54">
        <v>41</v>
      </c>
      <c r="AU249" s="54"/>
      <c r="AV249" s="56">
        <f t="shared" si="111"/>
        <v>9746.3145214319757</v>
      </c>
      <c r="AW249" s="56"/>
      <c r="AX249" s="56">
        <f t="shared" si="102"/>
        <v>203.86539590154953</v>
      </c>
      <c r="AY249" s="56"/>
      <c r="AZ249" s="56">
        <f t="shared" si="112"/>
        <v>239.5968986518694</v>
      </c>
      <c r="BA249" s="56"/>
      <c r="BB249" s="56">
        <f t="shared" si="103"/>
        <v>443.46229455341893</v>
      </c>
      <c r="BC249" s="56"/>
      <c r="BD249" s="56">
        <f t="shared" si="104"/>
        <v>9542.4491255304256</v>
      </c>
      <c r="BE249" s="56"/>
      <c r="BF249" s="56">
        <f>0</f>
        <v>0</v>
      </c>
      <c r="BG249" s="56"/>
    </row>
    <row r="250" spans="1:59" x14ac:dyDescent="0.25">
      <c r="A250" s="28">
        <v>42</v>
      </c>
      <c r="B250" s="28"/>
      <c r="C250" s="32">
        <f t="shared" si="105"/>
        <v>6415.2777777777528</v>
      </c>
      <c r="D250" s="32"/>
      <c r="E250" s="32">
        <f t="shared" si="94"/>
        <v>206.94444444444446</v>
      </c>
      <c r="F250" s="32"/>
      <c r="G250" s="32">
        <f t="shared" si="106"/>
        <v>157.70891203703641</v>
      </c>
      <c r="H250" s="32"/>
      <c r="I250" s="32">
        <f t="shared" si="95"/>
        <v>364.65335648148084</v>
      </c>
      <c r="J250" s="32"/>
      <c r="K250" s="32">
        <f t="shared" si="96"/>
        <v>6208.3333333333085</v>
      </c>
      <c r="L250" s="32"/>
      <c r="M250" s="32">
        <f>0</f>
        <v>0</v>
      </c>
      <c r="N250" s="32"/>
      <c r="P250" s="38">
        <v>42</v>
      </c>
      <c r="Q250" s="38"/>
      <c r="R250" s="40">
        <f t="shared" si="107"/>
        <v>14900</v>
      </c>
      <c r="S250" s="40"/>
      <c r="T250" s="40">
        <f>0</f>
        <v>0</v>
      </c>
      <c r="U250" s="40"/>
      <c r="V250" s="40">
        <f t="shared" si="108"/>
        <v>366.29166666666663</v>
      </c>
      <c r="W250" s="40"/>
      <c r="X250" s="40">
        <f t="shared" si="97"/>
        <v>366.29166666666663</v>
      </c>
      <c r="Y250" s="40"/>
      <c r="Z250" s="40">
        <f t="shared" si="98"/>
        <v>14900</v>
      </c>
      <c r="AA250" s="40"/>
      <c r="AB250" s="40">
        <f>0</f>
        <v>0</v>
      </c>
      <c r="AC250" s="40"/>
      <c r="AE250" s="46">
        <v>42</v>
      </c>
      <c r="AF250" s="46"/>
      <c r="AG250" s="48">
        <f t="shared" si="109"/>
        <v>17364.178191489682</v>
      </c>
      <c r="AH250" s="48"/>
      <c r="AI250" s="48">
        <f t="shared" si="99"/>
        <v>147.03537984729525</v>
      </c>
      <c r="AJ250" s="48"/>
      <c r="AK250" s="48">
        <f t="shared" si="110"/>
        <v>426.86938054078797</v>
      </c>
      <c r="AL250" s="48"/>
      <c r="AM250" s="48">
        <f t="shared" si="100"/>
        <v>573.90476038808322</v>
      </c>
      <c r="AN250" s="48"/>
      <c r="AO250" s="48">
        <f t="shared" si="101"/>
        <v>17217.142811642385</v>
      </c>
      <c r="AP250" s="48"/>
      <c r="AQ250" s="48">
        <f>0</f>
        <v>0</v>
      </c>
      <c r="AR250" s="48"/>
      <c r="AT250" s="55">
        <v>42</v>
      </c>
      <c r="AU250" s="55"/>
      <c r="AV250" s="57">
        <f t="shared" si="111"/>
        <v>9542.4491255304256</v>
      </c>
      <c r="AW250" s="57"/>
      <c r="AX250" s="57">
        <f t="shared" si="102"/>
        <v>208.87708688412931</v>
      </c>
      <c r="AY250" s="57"/>
      <c r="AZ250" s="57">
        <f t="shared" si="112"/>
        <v>234.58520766928962</v>
      </c>
      <c r="BA250" s="57"/>
      <c r="BB250" s="57">
        <f t="shared" si="103"/>
        <v>443.46229455341893</v>
      </c>
      <c r="BC250" s="57"/>
      <c r="BD250" s="57">
        <f t="shared" si="104"/>
        <v>9333.5720386462963</v>
      </c>
      <c r="BE250" s="57"/>
      <c r="BF250" s="57">
        <f>0</f>
        <v>0</v>
      </c>
      <c r="BG250" s="57"/>
    </row>
    <row r="251" spans="1:59" x14ac:dyDescent="0.25">
      <c r="A251" s="27">
        <v>43</v>
      </c>
      <c r="B251" s="27"/>
      <c r="C251" s="31">
        <f t="shared" si="105"/>
        <v>6208.3333333333085</v>
      </c>
      <c r="D251" s="31"/>
      <c r="E251" s="31">
        <f t="shared" si="94"/>
        <v>206.94444444444446</v>
      </c>
      <c r="F251" s="31"/>
      <c r="G251" s="31">
        <f t="shared" si="106"/>
        <v>152.62152777777715</v>
      </c>
      <c r="H251" s="31"/>
      <c r="I251" s="31">
        <f t="shared" si="95"/>
        <v>359.5659722222216</v>
      </c>
      <c r="J251" s="31"/>
      <c r="K251" s="31">
        <f t="shared" si="96"/>
        <v>6001.3888888888641</v>
      </c>
      <c r="L251" s="31"/>
      <c r="M251" s="31">
        <f>0</f>
        <v>0</v>
      </c>
      <c r="N251" s="31"/>
      <c r="P251" s="37">
        <v>43</v>
      </c>
      <c r="Q251" s="37"/>
      <c r="R251" s="39">
        <f t="shared" si="107"/>
        <v>14900</v>
      </c>
      <c r="S251" s="39"/>
      <c r="T251" s="39">
        <f>0</f>
        <v>0</v>
      </c>
      <c r="U251" s="39"/>
      <c r="V251" s="39">
        <f t="shared" si="108"/>
        <v>366.29166666666663</v>
      </c>
      <c r="W251" s="39"/>
      <c r="X251" s="39">
        <f t="shared" si="97"/>
        <v>366.29166666666663</v>
      </c>
      <c r="Y251" s="39"/>
      <c r="Z251" s="39">
        <f t="shared" si="98"/>
        <v>14900</v>
      </c>
      <c r="AA251" s="39"/>
      <c r="AB251" s="39">
        <f>0</f>
        <v>0</v>
      </c>
      <c r="AC251" s="39"/>
      <c r="AE251" s="45">
        <v>43</v>
      </c>
      <c r="AF251" s="45"/>
      <c r="AG251" s="47">
        <f t="shared" si="109"/>
        <v>17217.142811642385</v>
      </c>
      <c r="AH251" s="47"/>
      <c r="AI251" s="47">
        <f t="shared" si="99"/>
        <v>164.75849162808163</v>
      </c>
      <c r="AJ251" s="47"/>
      <c r="AK251" s="47">
        <f t="shared" si="110"/>
        <v>423.25476078620864</v>
      </c>
      <c r="AL251" s="47"/>
      <c r="AM251" s="47">
        <f t="shared" si="100"/>
        <v>588.01325241429026</v>
      </c>
      <c r="AN251" s="47"/>
      <c r="AO251" s="47">
        <f t="shared" si="101"/>
        <v>17052.384320014302</v>
      </c>
      <c r="AP251" s="47"/>
      <c r="AQ251" s="47">
        <f>0</f>
        <v>0</v>
      </c>
      <c r="AR251" s="47"/>
      <c r="AT251" s="54">
        <v>43</v>
      </c>
      <c r="AU251" s="54"/>
      <c r="AV251" s="56">
        <f t="shared" si="111"/>
        <v>9333.5720386462963</v>
      </c>
      <c r="AW251" s="56"/>
      <c r="AX251" s="56">
        <f t="shared" si="102"/>
        <v>214.01198193669748</v>
      </c>
      <c r="AY251" s="56"/>
      <c r="AZ251" s="56">
        <f t="shared" si="112"/>
        <v>229.45031261672145</v>
      </c>
      <c r="BA251" s="56"/>
      <c r="BB251" s="56">
        <f t="shared" si="103"/>
        <v>443.46229455341893</v>
      </c>
      <c r="BC251" s="56"/>
      <c r="BD251" s="56">
        <f t="shared" si="104"/>
        <v>9119.5600567095989</v>
      </c>
      <c r="BE251" s="56"/>
      <c r="BF251" s="56">
        <f>0</f>
        <v>0</v>
      </c>
      <c r="BG251" s="56"/>
    </row>
    <row r="252" spans="1:59" x14ac:dyDescent="0.25">
      <c r="A252" s="28">
        <v>44</v>
      </c>
      <c r="B252" s="28"/>
      <c r="C252" s="32">
        <f t="shared" si="105"/>
        <v>6001.3888888888641</v>
      </c>
      <c r="D252" s="32"/>
      <c r="E252" s="32">
        <f t="shared" si="94"/>
        <v>206.94444444444446</v>
      </c>
      <c r="F252" s="32"/>
      <c r="G252" s="32">
        <f t="shared" si="106"/>
        <v>147.53414351851791</v>
      </c>
      <c r="H252" s="32"/>
      <c r="I252" s="32">
        <f t="shared" si="95"/>
        <v>354.47858796296237</v>
      </c>
      <c r="J252" s="32"/>
      <c r="K252" s="32">
        <f t="shared" si="96"/>
        <v>5794.4444444444198</v>
      </c>
      <c r="L252" s="32"/>
      <c r="M252" s="32">
        <f>0</f>
        <v>0</v>
      </c>
      <c r="N252" s="32"/>
      <c r="P252" s="38">
        <v>44</v>
      </c>
      <c r="Q252" s="38"/>
      <c r="R252" s="40">
        <f t="shared" si="107"/>
        <v>14900</v>
      </c>
      <c r="S252" s="40"/>
      <c r="T252" s="40">
        <f>0</f>
        <v>0</v>
      </c>
      <c r="U252" s="40"/>
      <c r="V252" s="40">
        <f t="shared" si="108"/>
        <v>366.29166666666663</v>
      </c>
      <c r="W252" s="40"/>
      <c r="X252" s="40">
        <f t="shared" si="97"/>
        <v>366.29166666666663</v>
      </c>
      <c r="Y252" s="40"/>
      <c r="Z252" s="40">
        <f t="shared" si="98"/>
        <v>14900</v>
      </c>
      <c r="AA252" s="40"/>
      <c r="AB252" s="40">
        <f>0</f>
        <v>0</v>
      </c>
      <c r="AC252" s="40"/>
      <c r="AE252" s="46">
        <v>44</v>
      </c>
      <c r="AF252" s="46"/>
      <c r="AG252" s="48">
        <f t="shared" si="109"/>
        <v>17052.384320014302</v>
      </c>
      <c r="AH252" s="48"/>
      <c r="AI252" s="48">
        <f t="shared" si="99"/>
        <v>183.26413033579018</v>
      </c>
      <c r="AJ252" s="48"/>
      <c r="AK252" s="48">
        <f t="shared" si="110"/>
        <v>419.20444786701825</v>
      </c>
      <c r="AL252" s="48"/>
      <c r="AM252" s="48">
        <f t="shared" si="100"/>
        <v>602.46857820280843</v>
      </c>
      <c r="AN252" s="48"/>
      <c r="AO252" s="48">
        <f t="shared" si="101"/>
        <v>16869.120189678513</v>
      </c>
      <c r="AP252" s="48"/>
      <c r="AQ252" s="48">
        <f>0</f>
        <v>0</v>
      </c>
      <c r="AR252" s="48"/>
      <c r="AT252" s="55">
        <v>44</v>
      </c>
      <c r="AU252" s="55"/>
      <c r="AV252" s="57">
        <f t="shared" si="111"/>
        <v>9119.5600567095989</v>
      </c>
      <c r="AW252" s="57"/>
      <c r="AX252" s="57">
        <f t="shared" si="102"/>
        <v>219.27310982597464</v>
      </c>
      <c r="AY252" s="57"/>
      <c r="AZ252" s="57">
        <f t="shared" si="112"/>
        <v>224.18918472744429</v>
      </c>
      <c r="BA252" s="57"/>
      <c r="BB252" s="57">
        <f t="shared" si="103"/>
        <v>443.46229455341893</v>
      </c>
      <c r="BC252" s="57"/>
      <c r="BD252" s="57">
        <f t="shared" si="104"/>
        <v>8900.2869468836252</v>
      </c>
      <c r="BE252" s="57"/>
      <c r="BF252" s="57">
        <f>0</f>
        <v>0</v>
      </c>
      <c r="BG252" s="57"/>
    </row>
    <row r="253" spans="1:59" x14ac:dyDescent="0.25">
      <c r="A253" s="27">
        <v>45</v>
      </c>
      <c r="B253" s="27"/>
      <c r="C253" s="31">
        <f t="shared" si="105"/>
        <v>5794.4444444444198</v>
      </c>
      <c r="D253" s="31"/>
      <c r="E253" s="31">
        <f t="shared" si="94"/>
        <v>206.94444444444446</v>
      </c>
      <c r="F253" s="31"/>
      <c r="G253" s="31">
        <f t="shared" si="106"/>
        <v>142.44675925925864</v>
      </c>
      <c r="H253" s="31"/>
      <c r="I253" s="31">
        <f t="shared" si="95"/>
        <v>349.39120370370313</v>
      </c>
      <c r="J253" s="31"/>
      <c r="K253" s="31">
        <f t="shared" si="96"/>
        <v>5587.4999999999754</v>
      </c>
      <c r="L253" s="31"/>
      <c r="M253" s="31">
        <f>0</f>
        <v>0</v>
      </c>
      <c r="N253" s="31"/>
      <c r="P253" s="37">
        <v>45</v>
      </c>
      <c r="Q253" s="37"/>
      <c r="R253" s="39">
        <f t="shared" si="107"/>
        <v>14900</v>
      </c>
      <c r="S253" s="39"/>
      <c r="T253" s="39">
        <f>0</f>
        <v>0</v>
      </c>
      <c r="U253" s="39"/>
      <c r="V253" s="39">
        <f t="shared" si="108"/>
        <v>366.29166666666663</v>
      </c>
      <c r="W253" s="39"/>
      <c r="X253" s="39">
        <f t="shared" si="97"/>
        <v>366.29166666666663</v>
      </c>
      <c r="Y253" s="39"/>
      <c r="Z253" s="39">
        <f t="shared" si="98"/>
        <v>14900</v>
      </c>
      <c r="AA253" s="39"/>
      <c r="AB253" s="39">
        <f>0</f>
        <v>0</v>
      </c>
      <c r="AC253" s="39"/>
      <c r="AE253" s="45">
        <v>45</v>
      </c>
      <c r="AF253" s="45"/>
      <c r="AG253" s="47">
        <f t="shared" si="109"/>
        <v>16869.120189678513</v>
      </c>
      <c r="AH253" s="47"/>
      <c r="AI253" s="47">
        <f t="shared" si="99"/>
        <v>202.58005942069741</v>
      </c>
      <c r="AJ253" s="47"/>
      <c r="AK253" s="47">
        <f t="shared" si="110"/>
        <v>414.69920466293007</v>
      </c>
      <c r="AL253" s="47"/>
      <c r="AM253" s="47">
        <f t="shared" si="100"/>
        <v>617.27926408362748</v>
      </c>
      <c r="AN253" s="47"/>
      <c r="AO253" s="47">
        <f t="shared" si="101"/>
        <v>16666.540130257818</v>
      </c>
      <c r="AP253" s="47"/>
      <c r="AQ253" s="47">
        <f>0</f>
        <v>0</v>
      </c>
      <c r="AR253" s="47"/>
      <c r="AT253" s="54">
        <v>45</v>
      </c>
      <c r="AU253" s="54"/>
      <c r="AV253" s="56">
        <f t="shared" si="111"/>
        <v>8900.2869468836252</v>
      </c>
      <c r="AW253" s="56"/>
      <c r="AX253" s="56">
        <f t="shared" si="102"/>
        <v>224.66357377586314</v>
      </c>
      <c r="AY253" s="56"/>
      <c r="AZ253" s="56">
        <f t="shared" si="112"/>
        <v>218.79872077755579</v>
      </c>
      <c r="BA253" s="56"/>
      <c r="BB253" s="56">
        <f t="shared" si="103"/>
        <v>443.46229455341893</v>
      </c>
      <c r="BC253" s="56"/>
      <c r="BD253" s="56">
        <f t="shared" si="104"/>
        <v>8675.6233731077627</v>
      </c>
      <c r="BE253" s="56"/>
      <c r="BF253" s="56">
        <f>0</f>
        <v>0</v>
      </c>
      <c r="BG253" s="56"/>
    </row>
    <row r="254" spans="1:59" x14ac:dyDescent="0.25">
      <c r="A254" s="28">
        <v>46</v>
      </c>
      <c r="B254" s="28"/>
      <c r="C254" s="32">
        <f t="shared" si="105"/>
        <v>5587.4999999999754</v>
      </c>
      <c r="D254" s="32"/>
      <c r="E254" s="32">
        <f t="shared" si="94"/>
        <v>206.94444444444446</v>
      </c>
      <c r="F254" s="32"/>
      <c r="G254" s="32">
        <f t="shared" si="106"/>
        <v>137.3593749999994</v>
      </c>
      <c r="H254" s="32"/>
      <c r="I254" s="32">
        <f t="shared" si="95"/>
        <v>344.30381944444389</v>
      </c>
      <c r="J254" s="32"/>
      <c r="K254" s="32">
        <f t="shared" si="96"/>
        <v>5380.5555555555311</v>
      </c>
      <c r="L254" s="32"/>
      <c r="M254" s="32">
        <f>0</f>
        <v>0</v>
      </c>
      <c r="N254" s="32"/>
      <c r="P254" s="38">
        <v>46</v>
      </c>
      <c r="Q254" s="38"/>
      <c r="R254" s="40">
        <f t="shared" si="107"/>
        <v>14900</v>
      </c>
      <c r="S254" s="40"/>
      <c r="T254" s="40">
        <f>0</f>
        <v>0</v>
      </c>
      <c r="U254" s="40"/>
      <c r="V254" s="40">
        <f t="shared" si="108"/>
        <v>366.29166666666663</v>
      </c>
      <c r="W254" s="40"/>
      <c r="X254" s="40">
        <f t="shared" si="97"/>
        <v>366.29166666666663</v>
      </c>
      <c r="Y254" s="40"/>
      <c r="Z254" s="40">
        <f t="shared" si="98"/>
        <v>14900</v>
      </c>
      <c r="AA254" s="40"/>
      <c r="AB254" s="40">
        <f>0</f>
        <v>0</v>
      </c>
      <c r="AC254" s="40"/>
      <c r="AE254" s="46">
        <v>46</v>
      </c>
      <c r="AF254" s="46"/>
      <c r="AG254" s="48">
        <f t="shared" si="109"/>
        <v>16666.540130257818</v>
      </c>
      <c r="AH254" s="48"/>
      <c r="AI254" s="48">
        <f t="shared" si="99"/>
        <v>222.73493445684539</v>
      </c>
      <c r="AJ254" s="48"/>
      <c r="AK254" s="48">
        <f t="shared" si="110"/>
        <v>409.71911153550468</v>
      </c>
      <c r="AL254" s="48"/>
      <c r="AM254" s="48">
        <f t="shared" si="100"/>
        <v>632.45404599235007</v>
      </c>
      <c r="AN254" s="48"/>
      <c r="AO254" s="48">
        <f t="shared" si="101"/>
        <v>16443.805195800971</v>
      </c>
      <c r="AP254" s="48"/>
      <c r="AQ254" s="48">
        <f>0</f>
        <v>0</v>
      </c>
      <c r="AR254" s="48"/>
      <c r="AT254" s="55">
        <v>46</v>
      </c>
      <c r="AU254" s="55"/>
      <c r="AV254" s="57">
        <f t="shared" si="111"/>
        <v>8675.6233731077627</v>
      </c>
      <c r="AW254" s="57"/>
      <c r="AX254" s="57">
        <f t="shared" si="102"/>
        <v>230.1865532978531</v>
      </c>
      <c r="AY254" s="57"/>
      <c r="AZ254" s="57">
        <f t="shared" si="112"/>
        <v>213.27574125556583</v>
      </c>
      <c r="BA254" s="57"/>
      <c r="BB254" s="57">
        <f t="shared" si="103"/>
        <v>443.46229455341893</v>
      </c>
      <c r="BC254" s="57"/>
      <c r="BD254" s="57">
        <f t="shared" si="104"/>
        <v>8445.4368198099091</v>
      </c>
      <c r="BE254" s="57"/>
      <c r="BF254" s="57">
        <f>0</f>
        <v>0</v>
      </c>
      <c r="BG254" s="57"/>
    </row>
    <row r="255" spans="1:59" x14ac:dyDescent="0.25">
      <c r="A255" s="27">
        <v>47</v>
      </c>
      <c r="B255" s="27"/>
      <c r="C255" s="31">
        <f t="shared" si="105"/>
        <v>5380.5555555555311</v>
      </c>
      <c r="D255" s="31"/>
      <c r="E255" s="31">
        <f t="shared" si="94"/>
        <v>206.94444444444446</v>
      </c>
      <c r="F255" s="31"/>
      <c r="G255" s="31">
        <f t="shared" si="106"/>
        <v>132.27199074074014</v>
      </c>
      <c r="H255" s="31"/>
      <c r="I255" s="31">
        <f t="shared" si="95"/>
        <v>339.21643518518459</v>
      </c>
      <c r="J255" s="31"/>
      <c r="K255" s="31">
        <f t="shared" si="96"/>
        <v>5173.6111111110868</v>
      </c>
      <c r="L255" s="31"/>
      <c r="M255" s="31">
        <f>0</f>
        <v>0</v>
      </c>
      <c r="N255" s="31"/>
      <c r="P255" s="37">
        <v>47</v>
      </c>
      <c r="Q255" s="37"/>
      <c r="R255" s="39">
        <f t="shared" si="107"/>
        <v>14900</v>
      </c>
      <c r="S255" s="39"/>
      <c r="T255" s="39">
        <f>0</f>
        <v>0</v>
      </c>
      <c r="U255" s="39"/>
      <c r="V255" s="39">
        <f t="shared" si="108"/>
        <v>366.29166666666663</v>
      </c>
      <c r="W255" s="39"/>
      <c r="X255" s="39">
        <f t="shared" si="97"/>
        <v>366.29166666666663</v>
      </c>
      <c r="Y255" s="39"/>
      <c r="Z255" s="39">
        <f t="shared" si="98"/>
        <v>14900</v>
      </c>
      <c r="AA255" s="39"/>
      <c r="AB255" s="39">
        <f>0</f>
        <v>0</v>
      </c>
      <c r="AC255" s="39"/>
      <c r="AE255" s="45">
        <v>47</v>
      </c>
      <c r="AF255" s="45"/>
      <c r="AG255" s="47">
        <f t="shared" si="109"/>
        <v>16443.805195800971</v>
      </c>
      <c r="AH255" s="47"/>
      <c r="AI255" s="47">
        <f t="shared" si="99"/>
        <v>243.75833022622152</v>
      </c>
      <c r="AJ255" s="47"/>
      <c r="AK255" s="47">
        <f t="shared" si="110"/>
        <v>404.24354439677387</v>
      </c>
      <c r="AL255" s="47"/>
      <c r="AM255" s="47">
        <f t="shared" si="100"/>
        <v>648.00187462299539</v>
      </c>
      <c r="AN255" s="47"/>
      <c r="AO255" s="47">
        <f t="shared" si="101"/>
        <v>16200.04686557475</v>
      </c>
      <c r="AP255" s="47"/>
      <c r="AQ255" s="47">
        <f>0</f>
        <v>0</v>
      </c>
      <c r="AR255" s="47"/>
      <c r="AT255" s="54">
        <v>47</v>
      </c>
      <c r="AU255" s="54"/>
      <c r="AV255" s="56">
        <f t="shared" si="111"/>
        <v>8445.4368198099091</v>
      </c>
      <c r="AW255" s="56"/>
      <c r="AX255" s="56">
        <f t="shared" si="102"/>
        <v>235.84530606642534</v>
      </c>
      <c r="AY255" s="56"/>
      <c r="AZ255" s="56">
        <f t="shared" si="112"/>
        <v>207.61698848699359</v>
      </c>
      <c r="BA255" s="56"/>
      <c r="BB255" s="56">
        <f t="shared" si="103"/>
        <v>443.46229455341893</v>
      </c>
      <c r="BC255" s="56"/>
      <c r="BD255" s="56">
        <f t="shared" si="104"/>
        <v>8209.591513743484</v>
      </c>
      <c r="BE255" s="56"/>
      <c r="BF255" s="56">
        <f>0</f>
        <v>0</v>
      </c>
      <c r="BG255" s="56"/>
    </row>
    <row r="256" spans="1:59" x14ac:dyDescent="0.25">
      <c r="A256" s="28">
        <v>48</v>
      </c>
      <c r="B256" s="28"/>
      <c r="C256" s="32">
        <f t="shared" si="105"/>
        <v>5173.6111111110868</v>
      </c>
      <c r="D256" s="32"/>
      <c r="E256" s="32">
        <f t="shared" si="94"/>
        <v>206.94444444444446</v>
      </c>
      <c r="F256" s="32"/>
      <c r="G256" s="32">
        <f t="shared" si="106"/>
        <v>127.18460648148087</v>
      </c>
      <c r="H256" s="32"/>
      <c r="I256" s="32">
        <f t="shared" si="95"/>
        <v>334.1290509259253</v>
      </c>
      <c r="J256" s="32"/>
      <c r="K256" s="32">
        <f t="shared" si="96"/>
        <v>4966.6666666666424</v>
      </c>
      <c r="L256" s="32"/>
      <c r="M256" s="32">
        <f>0</f>
        <v>0</v>
      </c>
      <c r="N256" s="32"/>
      <c r="P256" s="38">
        <v>48</v>
      </c>
      <c r="Q256" s="38"/>
      <c r="R256" s="40">
        <f t="shared" si="107"/>
        <v>14900</v>
      </c>
      <c r="S256" s="40"/>
      <c r="T256" s="40">
        <f>0</f>
        <v>0</v>
      </c>
      <c r="U256" s="40"/>
      <c r="V256" s="40">
        <f t="shared" si="108"/>
        <v>366.29166666666663</v>
      </c>
      <c r="W256" s="40"/>
      <c r="X256" s="40">
        <f t="shared" si="97"/>
        <v>366.29166666666663</v>
      </c>
      <c r="Y256" s="40"/>
      <c r="Z256" s="40">
        <f t="shared" si="98"/>
        <v>14900</v>
      </c>
      <c r="AA256" s="40"/>
      <c r="AB256" s="40">
        <f>0</f>
        <v>0</v>
      </c>
      <c r="AC256" s="40"/>
      <c r="AE256" s="46">
        <v>48</v>
      </c>
      <c r="AF256" s="46"/>
      <c r="AG256" s="48">
        <f t="shared" si="109"/>
        <v>16200.04686557475</v>
      </c>
      <c r="AH256" s="48"/>
      <c r="AI256" s="48">
        <f t="shared" si="99"/>
        <v>265.68076859543146</v>
      </c>
      <c r="AJ256" s="48"/>
      <c r="AK256" s="48">
        <f t="shared" si="110"/>
        <v>398.25115211204593</v>
      </c>
      <c r="AL256" s="48"/>
      <c r="AM256" s="48">
        <f t="shared" si="100"/>
        <v>663.93192070747739</v>
      </c>
      <c r="AN256" s="48"/>
      <c r="AO256" s="48">
        <f t="shared" si="101"/>
        <v>15934.366096979318</v>
      </c>
      <c r="AP256" s="48"/>
      <c r="AQ256" s="48">
        <f>0</f>
        <v>0</v>
      </c>
      <c r="AR256" s="48"/>
      <c r="AT256" s="55">
        <v>48</v>
      </c>
      <c r="AU256" s="55"/>
      <c r="AV256" s="57">
        <f t="shared" si="111"/>
        <v>8209.591513743484</v>
      </c>
      <c r="AW256" s="57"/>
      <c r="AX256" s="57">
        <f t="shared" si="102"/>
        <v>241.6431698405583</v>
      </c>
      <c r="AY256" s="57"/>
      <c r="AZ256" s="57">
        <f t="shared" si="112"/>
        <v>201.81912471286063</v>
      </c>
      <c r="BA256" s="57"/>
      <c r="BB256" s="57">
        <f t="shared" si="103"/>
        <v>443.46229455341893</v>
      </c>
      <c r="BC256" s="57"/>
      <c r="BD256" s="57">
        <f t="shared" si="104"/>
        <v>7967.9483439029254</v>
      </c>
      <c r="BE256" s="57"/>
      <c r="BF256" s="57">
        <f>0</f>
        <v>0</v>
      </c>
      <c r="BG256" s="57"/>
    </row>
    <row r="257" spans="1:59" x14ac:dyDescent="0.25">
      <c r="A257" s="27">
        <v>49</v>
      </c>
      <c r="B257" s="27"/>
      <c r="C257" s="31">
        <f t="shared" si="105"/>
        <v>4966.6666666666424</v>
      </c>
      <c r="D257" s="31"/>
      <c r="E257" s="31">
        <f t="shared" si="94"/>
        <v>206.94444444444446</v>
      </c>
      <c r="F257" s="31"/>
      <c r="G257" s="31">
        <f t="shared" si="106"/>
        <v>122.09722222222162</v>
      </c>
      <c r="H257" s="31"/>
      <c r="I257" s="31">
        <f t="shared" si="95"/>
        <v>329.04166666666606</v>
      </c>
      <c r="J257" s="31"/>
      <c r="K257" s="31">
        <f t="shared" si="96"/>
        <v>4759.7222222221981</v>
      </c>
      <c r="L257" s="31"/>
      <c r="M257" s="31">
        <f>0</f>
        <v>0</v>
      </c>
      <c r="N257" s="31"/>
      <c r="P257" s="37">
        <v>49</v>
      </c>
      <c r="Q257" s="37"/>
      <c r="R257" s="39">
        <f t="shared" si="107"/>
        <v>14900</v>
      </c>
      <c r="S257" s="39"/>
      <c r="T257" s="39">
        <f>0</f>
        <v>0</v>
      </c>
      <c r="U257" s="39"/>
      <c r="V257" s="39">
        <f t="shared" si="108"/>
        <v>366.29166666666663</v>
      </c>
      <c r="W257" s="39"/>
      <c r="X257" s="39">
        <f t="shared" si="97"/>
        <v>366.29166666666663</v>
      </c>
      <c r="Y257" s="39"/>
      <c r="Z257" s="39">
        <f t="shared" si="98"/>
        <v>14900</v>
      </c>
      <c r="AA257" s="39"/>
      <c r="AB257" s="39">
        <f>0</f>
        <v>0</v>
      </c>
      <c r="AC257" s="39"/>
      <c r="AE257" s="45">
        <v>49</v>
      </c>
      <c r="AF257" s="45"/>
      <c r="AG257" s="47">
        <f t="shared" si="109"/>
        <v>15934.366096979318</v>
      </c>
      <c r="AH257" s="47"/>
      <c r="AI257" s="47">
        <f t="shared" si="99"/>
        <v>288.53374720746137</v>
      </c>
      <c r="AJ257" s="47"/>
      <c r="AK257" s="47">
        <f t="shared" si="110"/>
        <v>391.71983321740822</v>
      </c>
      <c r="AL257" s="47"/>
      <c r="AM257" s="47">
        <f t="shared" si="100"/>
        <v>680.2535804248696</v>
      </c>
      <c r="AN257" s="47"/>
      <c r="AO257" s="47">
        <f t="shared" si="101"/>
        <v>15645.832349771857</v>
      </c>
      <c r="AP257" s="47"/>
      <c r="AQ257" s="47">
        <f>0</f>
        <v>0</v>
      </c>
      <c r="AR257" s="47"/>
      <c r="AT257" s="54">
        <v>49</v>
      </c>
      <c r="AU257" s="54"/>
      <c r="AV257" s="56">
        <f t="shared" si="111"/>
        <v>7967.9483439029254</v>
      </c>
      <c r="AW257" s="56"/>
      <c r="AX257" s="56">
        <f t="shared" si="102"/>
        <v>247.58356443247203</v>
      </c>
      <c r="AY257" s="56"/>
      <c r="AZ257" s="56">
        <f t="shared" si="112"/>
        <v>195.8787301209469</v>
      </c>
      <c r="BA257" s="56"/>
      <c r="BB257" s="56">
        <f t="shared" si="103"/>
        <v>443.46229455341893</v>
      </c>
      <c r="BC257" s="56"/>
      <c r="BD257" s="56">
        <f t="shared" si="104"/>
        <v>7720.3647794704539</v>
      </c>
      <c r="BE257" s="56"/>
      <c r="BF257" s="56">
        <f>0</f>
        <v>0</v>
      </c>
      <c r="BG257" s="56"/>
    </row>
    <row r="258" spans="1:59" x14ac:dyDescent="0.25">
      <c r="A258" s="28">
        <v>50</v>
      </c>
      <c r="B258" s="28"/>
      <c r="C258" s="32">
        <f t="shared" si="105"/>
        <v>4759.7222222221981</v>
      </c>
      <c r="D258" s="32"/>
      <c r="E258" s="32">
        <f t="shared" si="94"/>
        <v>206.94444444444446</v>
      </c>
      <c r="F258" s="32"/>
      <c r="G258" s="32">
        <f t="shared" si="106"/>
        <v>117.00983796296237</v>
      </c>
      <c r="H258" s="32"/>
      <c r="I258" s="32">
        <f t="shared" si="95"/>
        <v>323.95428240740682</v>
      </c>
      <c r="J258" s="32"/>
      <c r="K258" s="32">
        <f t="shared" si="96"/>
        <v>4552.7777777777537</v>
      </c>
      <c r="L258" s="32"/>
      <c r="M258" s="32">
        <f>0</f>
        <v>0</v>
      </c>
      <c r="N258" s="32"/>
      <c r="P258" s="38">
        <v>50</v>
      </c>
      <c r="Q258" s="38"/>
      <c r="R258" s="40">
        <f t="shared" si="107"/>
        <v>14900</v>
      </c>
      <c r="S258" s="40"/>
      <c r="T258" s="40">
        <f>0</f>
        <v>0</v>
      </c>
      <c r="U258" s="40"/>
      <c r="V258" s="40">
        <f t="shared" si="108"/>
        <v>366.29166666666663</v>
      </c>
      <c r="W258" s="40"/>
      <c r="X258" s="40">
        <f t="shared" si="97"/>
        <v>366.29166666666663</v>
      </c>
      <c r="Y258" s="40"/>
      <c r="Z258" s="40">
        <f t="shared" si="98"/>
        <v>14900</v>
      </c>
      <c r="AA258" s="40"/>
      <c r="AB258" s="40">
        <f>0</f>
        <v>0</v>
      </c>
      <c r="AC258" s="40"/>
      <c r="AE258" s="46">
        <v>50</v>
      </c>
      <c r="AF258" s="46"/>
      <c r="AG258" s="48">
        <f t="shared" si="109"/>
        <v>15645.832349771857</v>
      </c>
      <c r="AH258" s="48"/>
      <c r="AI258" s="48">
        <f t="shared" si="99"/>
        <v>312.34976901175617</v>
      </c>
      <c r="AJ258" s="48"/>
      <c r="AK258" s="48">
        <f t="shared" si="110"/>
        <v>384.62671193189146</v>
      </c>
      <c r="AL258" s="48"/>
      <c r="AM258" s="48">
        <f t="shared" si="100"/>
        <v>696.97648094364763</v>
      </c>
      <c r="AN258" s="48"/>
      <c r="AO258" s="48">
        <f t="shared" si="101"/>
        <v>15333.482580760101</v>
      </c>
      <c r="AP258" s="48"/>
      <c r="AQ258" s="48">
        <f>0</f>
        <v>0</v>
      </c>
      <c r="AR258" s="48"/>
      <c r="AT258" s="55">
        <v>50</v>
      </c>
      <c r="AU258" s="55"/>
      <c r="AV258" s="57">
        <f t="shared" si="111"/>
        <v>7720.3647794704539</v>
      </c>
      <c r="AW258" s="57"/>
      <c r="AX258" s="57">
        <f t="shared" si="102"/>
        <v>253.66999372477028</v>
      </c>
      <c r="AY258" s="57"/>
      <c r="AZ258" s="57">
        <f t="shared" si="112"/>
        <v>189.79230082864865</v>
      </c>
      <c r="BA258" s="57"/>
      <c r="BB258" s="57">
        <f t="shared" si="103"/>
        <v>443.46229455341893</v>
      </c>
      <c r="BC258" s="57"/>
      <c r="BD258" s="57">
        <f t="shared" si="104"/>
        <v>7466.6947857456835</v>
      </c>
      <c r="BE258" s="57"/>
      <c r="BF258" s="57">
        <f>0</f>
        <v>0</v>
      </c>
      <c r="BG258" s="57"/>
    </row>
    <row r="259" spans="1:59" x14ac:dyDescent="0.25">
      <c r="A259" s="27">
        <v>51</v>
      </c>
      <c r="B259" s="27"/>
      <c r="C259" s="31">
        <f t="shared" si="105"/>
        <v>4552.7777777777537</v>
      </c>
      <c r="D259" s="31"/>
      <c r="E259" s="31">
        <f t="shared" si="94"/>
        <v>206.94444444444446</v>
      </c>
      <c r="F259" s="31"/>
      <c r="G259" s="31">
        <f t="shared" si="106"/>
        <v>111.92245370370311</v>
      </c>
      <c r="H259" s="31"/>
      <c r="I259" s="31">
        <f t="shared" si="95"/>
        <v>318.86689814814758</v>
      </c>
      <c r="J259" s="31"/>
      <c r="K259" s="31">
        <f t="shared" si="96"/>
        <v>4345.8333333333094</v>
      </c>
      <c r="L259" s="31"/>
      <c r="M259" s="31">
        <f>0</f>
        <v>0</v>
      </c>
      <c r="N259" s="31"/>
      <c r="P259" s="37">
        <v>51</v>
      </c>
      <c r="Q259" s="37"/>
      <c r="R259" s="39">
        <f t="shared" si="107"/>
        <v>14900</v>
      </c>
      <c r="S259" s="39"/>
      <c r="T259" s="39">
        <f>0</f>
        <v>0</v>
      </c>
      <c r="U259" s="39"/>
      <c r="V259" s="39">
        <f t="shared" si="108"/>
        <v>366.29166666666663</v>
      </c>
      <c r="W259" s="39"/>
      <c r="X259" s="39">
        <f t="shared" si="97"/>
        <v>366.29166666666663</v>
      </c>
      <c r="Y259" s="39"/>
      <c r="Z259" s="39">
        <f t="shared" si="98"/>
        <v>14900</v>
      </c>
      <c r="AA259" s="39"/>
      <c r="AB259" s="39">
        <f>0</f>
        <v>0</v>
      </c>
      <c r="AC259" s="39"/>
      <c r="AE259" s="45">
        <v>51</v>
      </c>
      <c r="AF259" s="45"/>
      <c r="AG259" s="47">
        <f t="shared" si="109"/>
        <v>15333.482580760101</v>
      </c>
      <c r="AH259" s="47"/>
      <c r="AI259" s="47">
        <f t="shared" si="99"/>
        <v>337.1623726564934</v>
      </c>
      <c r="AJ259" s="47"/>
      <c r="AK259" s="47">
        <f t="shared" si="110"/>
        <v>376.94811344368577</v>
      </c>
      <c r="AL259" s="47"/>
      <c r="AM259" s="47">
        <f t="shared" si="100"/>
        <v>714.11048610017917</v>
      </c>
      <c r="AN259" s="47"/>
      <c r="AO259" s="47">
        <f t="shared" si="101"/>
        <v>14996.320208103607</v>
      </c>
      <c r="AP259" s="47"/>
      <c r="AQ259" s="47">
        <f>0</f>
        <v>0</v>
      </c>
      <c r="AR259" s="47"/>
      <c r="AT259" s="54">
        <v>51</v>
      </c>
      <c r="AU259" s="54"/>
      <c r="AV259" s="56">
        <f t="shared" si="111"/>
        <v>7466.6947857456835</v>
      </c>
      <c r="AW259" s="56"/>
      <c r="AX259" s="56">
        <f t="shared" si="102"/>
        <v>259.90604773717087</v>
      </c>
      <c r="AY259" s="56"/>
      <c r="AZ259" s="56">
        <f t="shared" si="112"/>
        <v>183.55624681624803</v>
      </c>
      <c r="BA259" s="56"/>
      <c r="BB259" s="56">
        <f t="shared" si="103"/>
        <v>443.46229455341893</v>
      </c>
      <c r="BC259" s="56"/>
      <c r="BD259" s="56">
        <f t="shared" si="104"/>
        <v>7206.7887380085122</v>
      </c>
      <c r="BE259" s="56"/>
      <c r="BF259" s="56">
        <f>0</f>
        <v>0</v>
      </c>
      <c r="BG259" s="56"/>
    </row>
    <row r="260" spans="1:59" x14ac:dyDescent="0.25">
      <c r="A260" s="28">
        <v>52</v>
      </c>
      <c r="B260" s="28"/>
      <c r="C260" s="32">
        <f t="shared" si="105"/>
        <v>4345.8333333333094</v>
      </c>
      <c r="D260" s="32"/>
      <c r="E260" s="32">
        <f t="shared" si="94"/>
        <v>206.94444444444446</v>
      </c>
      <c r="F260" s="32"/>
      <c r="G260" s="32">
        <f t="shared" si="106"/>
        <v>106.83506944444385</v>
      </c>
      <c r="H260" s="32"/>
      <c r="I260" s="32">
        <f t="shared" si="95"/>
        <v>313.77951388888829</v>
      </c>
      <c r="J260" s="32"/>
      <c r="K260" s="32">
        <f t="shared" si="96"/>
        <v>4138.888888888865</v>
      </c>
      <c r="L260" s="32"/>
      <c r="M260" s="32">
        <f>0</f>
        <v>0</v>
      </c>
      <c r="N260" s="32"/>
      <c r="P260" s="38">
        <v>52</v>
      </c>
      <c r="Q260" s="38"/>
      <c r="R260" s="40">
        <f t="shared" si="107"/>
        <v>14900</v>
      </c>
      <c r="S260" s="40"/>
      <c r="T260" s="40">
        <f>0</f>
        <v>0</v>
      </c>
      <c r="U260" s="40"/>
      <c r="V260" s="40">
        <f t="shared" si="108"/>
        <v>366.29166666666663</v>
      </c>
      <c r="W260" s="40"/>
      <c r="X260" s="40">
        <f t="shared" si="97"/>
        <v>366.29166666666663</v>
      </c>
      <c r="Y260" s="40"/>
      <c r="Z260" s="40">
        <f t="shared" si="98"/>
        <v>14900</v>
      </c>
      <c r="AA260" s="40"/>
      <c r="AB260" s="40">
        <f>0</f>
        <v>0</v>
      </c>
      <c r="AC260" s="40"/>
      <c r="AE260" s="46">
        <v>52</v>
      </c>
      <c r="AF260" s="46"/>
      <c r="AG260" s="48">
        <f t="shared" si="109"/>
        <v>14996.320208103607</v>
      </c>
      <c r="AH260" s="48"/>
      <c r="AI260" s="48">
        <f t="shared" si="99"/>
        <v>363.0061637675949</v>
      </c>
      <c r="AJ260" s="48"/>
      <c r="AK260" s="48">
        <f t="shared" si="110"/>
        <v>368.65953844921364</v>
      </c>
      <c r="AL260" s="48"/>
      <c r="AM260" s="48">
        <f t="shared" si="100"/>
        <v>731.66570221680854</v>
      </c>
      <c r="AN260" s="48"/>
      <c r="AO260" s="48">
        <f t="shared" si="101"/>
        <v>14633.314044336012</v>
      </c>
      <c r="AP260" s="48"/>
      <c r="AQ260" s="48">
        <f>0</f>
        <v>0</v>
      </c>
      <c r="AR260" s="48"/>
      <c r="AT260" s="55">
        <v>52</v>
      </c>
      <c r="AU260" s="55"/>
      <c r="AV260" s="57">
        <f t="shared" si="111"/>
        <v>7206.7887380085122</v>
      </c>
      <c r="AW260" s="57"/>
      <c r="AX260" s="57">
        <f t="shared" si="102"/>
        <v>266.29540474404303</v>
      </c>
      <c r="AY260" s="57"/>
      <c r="AZ260" s="57">
        <f t="shared" si="112"/>
        <v>177.1668898093759</v>
      </c>
      <c r="BA260" s="57"/>
      <c r="BB260" s="57">
        <f t="shared" si="103"/>
        <v>443.46229455341893</v>
      </c>
      <c r="BC260" s="57"/>
      <c r="BD260" s="57">
        <f t="shared" si="104"/>
        <v>6940.4933332644687</v>
      </c>
      <c r="BE260" s="57"/>
      <c r="BF260" s="57">
        <f>0</f>
        <v>0</v>
      </c>
      <c r="BG260" s="57"/>
    </row>
    <row r="261" spans="1:59" x14ac:dyDescent="0.25">
      <c r="A261" s="27">
        <v>53</v>
      </c>
      <c r="B261" s="27"/>
      <c r="C261" s="31">
        <f t="shared" si="105"/>
        <v>4138.888888888865</v>
      </c>
      <c r="D261" s="31"/>
      <c r="E261" s="31">
        <f t="shared" si="94"/>
        <v>206.94444444444446</v>
      </c>
      <c r="F261" s="31"/>
      <c r="G261" s="31">
        <f t="shared" si="106"/>
        <v>101.74768518518459</v>
      </c>
      <c r="H261" s="31"/>
      <c r="I261" s="31">
        <f t="shared" si="95"/>
        <v>308.69212962962905</v>
      </c>
      <c r="J261" s="31"/>
      <c r="K261" s="31">
        <f t="shared" si="96"/>
        <v>3931.9444444444207</v>
      </c>
      <c r="L261" s="31"/>
      <c r="M261" s="31">
        <f>0</f>
        <v>0</v>
      </c>
      <c r="N261" s="31"/>
      <c r="P261" s="37">
        <v>53</v>
      </c>
      <c r="Q261" s="37"/>
      <c r="R261" s="39">
        <f t="shared" si="107"/>
        <v>14900</v>
      </c>
      <c r="S261" s="39"/>
      <c r="T261" s="39">
        <f>0</f>
        <v>0</v>
      </c>
      <c r="U261" s="39"/>
      <c r="V261" s="39">
        <f t="shared" si="108"/>
        <v>366.29166666666663</v>
      </c>
      <c r="W261" s="39"/>
      <c r="X261" s="39">
        <f t="shared" si="97"/>
        <v>366.29166666666663</v>
      </c>
      <c r="Y261" s="39"/>
      <c r="Z261" s="39">
        <f t="shared" si="98"/>
        <v>14900</v>
      </c>
      <c r="AA261" s="39"/>
      <c r="AB261" s="39">
        <f>0</f>
        <v>0</v>
      </c>
      <c r="AC261" s="39"/>
      <c r="AE261" s="45">
        <v>53</v>
      </c>
      <c r="AF261" s="45"/>
      <c r="AG261" s="47">
        <f t="shared" si="109"/>
        <v>14633.314044336012</v>
      </c>
      <c r="AH261" s="47"/>
      <c r="AI261" s="47">
        <f t="shared" si="99"/>
        <v>389.91684713971142</v>
      </c>
      <c r="AJ261" s="47"/>
      <c r="AK261" s="47">
        <f t="shared" si="110"/>
        <v>359.73563692326024</v>
      </c>
      <c r="AL261" s="47"/>
      <c r="AM261" s="47">
        <f t="shared" si="100"/>
        <v>749.65248406297167</v>
      </c>
      <c r="AN261" s="47"/>
      <c r="AO261" s="47">
        <f t="shared" si="101"/>
        <v>14243.3971971963</v>
      </c>
      <c r="AP261" s="47"/>
      <c r="AQ261" s="47">
        <f>0</f>
        <v>0</v>
      </c>
      <c r="AR261" s="47"/>
      <c r="AT261" s="54">
        <v>53</v>
      </c>
      <c r="AU261" s="54"/>
      <c r="AV261" s="56">
        <f t="shared" si="111"/>
        <v>6940.4933332644687</v>
      </c>
      <c r="AW261" s="56"/>
      <c r="AX261" s="56">
        <f t="shared" si="102"/>
        <v>272.84183344400071</v>
      </c>
      <c r="AY261" s="56"/>
      <c r="AZ261" s="56">
        <f t="shared" si="112"/>
        <v>170.62046110941819</v>
      </c>
      <c r="BA261" s="56"/>
      <c r="BB261" s="56">
        <f t="shared" si="103"/>
        <v>443.46229455341893</v>
      </c>
      <c r="BC261" s="56"/>
      <c r="BD261" s="56">
        <f t="shared" si="104"/>
        <v>6667.6514998204675</v>
      </c>
      <c r="BE261" s="56"/>
      <c r="BF261" s="56">
        <f>0</f>
        <v>0</v>
      </c>
      <c r="BG261" s="56"/>
    </row>
    <row r="262" spans="1:59" x14ac:dyDescent="0.25">
      <c r="A262" s="28">
        <v>54</v>
      </c>
      <c r="B262" s="28"/>
      <c r="C262" s="32">
        <f t="shared" si="105"/>
        <v>3931.9444444444207</v>
      </c>
      <c r="D262" s="32"/>
      <c r="E262" s="32">
        <f t="shared" si="94"/>
        <v>206.94444444444446</v>
      </c>
      <c r="F262" s="32"/>
      <c r="G262" s="32">
        <f t="shared" si="106"/>
        <v>96.660300925925341</v>
      </c>
      <c r="H262" s="32"/>
      <c r="I262" s="32">
        <f t="shared" si="95"/>
        <v>303.60474537036981</v>
      </c>
      <c r="J262" s="32"/>
      <c r="K262" s="32">
        <f t="shared" si="96"/>
        <v>3724.9999999999764</v>
      </c>
      <c r="L262" s="32"/>
      <c r="M262" s="32">
        <f>0</f>
        <v>0</v>
      </c>
      <c r="N262" s="32"/>
      <c r="P262" s="38">
        <v>54</v>
      </c>
      <c r="Q262" s="38"/>
      <c r="R262" s="40">
        <f t="shared" si="107"/>
        <v>14900</v>
      </c>
      <c r="S262" s="40"/>
      <c r="T262" s="40">
        <f>0</f>
        <v>0</v>
      </c>
      <c r="U262" s="40"/>
      <c r="V262" s="40">
        <f t="shared" si="108"/>
        <v>366.29166666666663</v>
      </c>
      <c r="W262" s="40"/>
      <c r="X262" s="40">
        <f t="shared" si="97"/>
        <v>366.29166666666663</v>
      </c>
      <c r="Y262" s="40"/>
      <c r="Z262" s="40">
        <f t="shared" si="98"/>
        <v>14900</v>
      </c>
      <c r="AA262" s="40"/>
      <c r="AB262" s="40">
        <f>0</f>
        <v>0</v>
      </c>
      <c r="AC262" s="40"/>
      <c r="AE262" s="46">
        <v>54</v>
      </c>
      <c r="AF262" s="46"/>
      <c r="AG262" s="48">
        <f t="shared" si="109"/>
        <v>14243.3971971963</v>
      </c>
      <c r="AH262" s="48"/>
      <c r="AI262" s="48">
        <f t="shared" si="99"/>
        <v>417.93125986511097</v>
      </c>
      <c r="AJ262" s="48"/>
      <c r="AK262" s="48">
        <f t="shared" si="110"/>
        <v>350.15018109774235</v>
      </c>
      <c r="AL262" s="48"/>
      <c r="AM262" s="48">
        <f t="shared" si="100"/>
        <v>768.08144096285332</v>
      </c>
      <c r="AN262" s="48"/>
      <c r="AO262" s="48">
        <f t="shared" si="101"/>
        <v>13825.46593733119</v>
      </c>
      <c r="AP262" s="48"/>
      <c r="AQ262" s="48">
        <f>0</f>
        <v>0</v>
      </c>
      <c r="AR262" s="48"/>
      <c r="AT262" s="55">
        <v>54</v>
      </c>
      <c r="AU262" s="55"/>
      <c r="AV262" s="57">
        <f t="shared" si="111"/>
        <v>6667.6514998204675</v>
      </c>
      <c r="AW262" s="57"/>
      <c r="AX262" s="57">
        <f t="shared" si="102"/>
        <v>279.54919518283248</v>
      </c>
      <c r="AY262" s="57"/>
      <c r="AZ262" s="57">
        <f t="shared" si="112"/>
        <v>163.91309937058648</v>
      </c>
      <c r="BA262" s="57"/>
      <c r="BB262" s="57">
        <f t="shared" si="103"/>
        <v>443.46229455341893</v>
      </c>
      <c r="BC262" s="57"/>
      <c r="BD262" s="57">
        <f t="shared" si="104"/>
        <v>6388.1023046376349</v>
      </c>
      <c r="BE262" s="57"/>
      <c r="BF262" s="57">
        <f>0</f>
        <v>0</v>
      </c>
      <c r="BG262" s="57"/>
    </row>
    <row r="263" spans="1:59" x14ac:dyDescent="0.25">
      <c r="A263" s="27">
        <v>55</v>
      </c>
      <c r="B263" s="27"/>
      <c r="C263" s="31">
        <f t="shared" si="105"/>
        <v>3724.9999999999764</v>
      </c>
      <c r="D263" s="31"/>
      <c r="E263" s="31">
        <f t="shared" si="94"/>
        <v>206.94444444444446</v>
      </c>
      <c r="F263" s="31"/>
      <c r="G263" s="31">
        <f t="shared" si="106"/>
        <v>91.572916666666075</v>
      </c>
      <c r="H263" s="31"/>
      <c r="I263" s="31">
        <f t="shared" si="95"/>
        <v>298.51736111111052</v>
      </c>
      <c r="J263" s="31"/>
      <c r="K263" s="31">
        <f t="shared" si="96"/>
        <v>3518.055555555532</v>
      </c>
      <c r="L263" s="31"/>
      <c r="M263" s="31">
        <f>0</f>
        <v>0</v>
      </c>
      <c r="N263" s="31"/>
      <c r="P263" s="37">
        <v>55</v>
      </c>
      <c r="Q263" s="37"/>
      <c r="R263" s="39">
        <f t="shared" si="107"/>
        <v>14900</v>
      </c>
      <c r="S263" s="39"/>
      <c r="T263" s="39">
        <f>0</f>
        <v>0</v>
      </c>
      <c r="U263" s="39"/>
      <c r="V263" s="39">
        <f t="shared" si="108"/>
        <v>366.29166666666663</v>
      </c>
      <c r="W263" s="39"/>
      <c r="X263" s="39">
        <f t="shared" si="97"/>
        <v>366.29166666666663</v>
      </c>
      <c r="Y263" s="39"/>
      <c r="Z263" s="39">
        <f t="shared" si="98"/>
        <v>14900</v>
      </c>
      <c r="AA263" s="39"/>
      <c r="AB263" s="39">
        <f>0</f>
        <v>0</v>
      </c>
      <c r="AC263" s="39"/>
      <c r="AE263" s="45">
        <v>55</v>
      </c>
      <c r="AF263" s="45"/>
      <c r="AG263" s="47">
        <f t="shared" si="109"/>
        <v>13825.46593733119</v>
      </c>
      <c r="AH263" s="47"/>
      <c r="AI263" s="47">
        <f t="shared" si="99"/>
        <v>447.08740542713178</v>
      </c>
      <c r="AJ263" s="47"/>
      <c r="AK263" s="47">
        <f t="shared" si="110"/>
        <v>339.87603762605841</v>
      </c>
      <c r="AL263" s="47"/>
      <c r="AM263" s="47">
        <f t="shared" si="100"/>
        <v>786.96344305319019</v>
      </c>
      <c r="AN263" s="47"/>
      <c r="AO263" s="47">
        <f t="shared" si="101"/>
        <v>13378.378531904058</v>
      </c>
      <c r="AP263" s="47"/>
      <c r="AQ263" s="47">
        <f>0</f>
        <v>0</v>
      </c>
      <c r="AR263" s="47"/>
      <c r="AT263" s="54">
        <v>55</v>
      </c>
      <c r="AU263" s="54"/>
      <c r="AV263" s="56">
        <f t="shared" si="111"/>
        <v>6388.1023046376349</v>
      </c>
      <c r="AW263" s="56"/>
      <c r="AX263" s="56">
        <f t="shared" si="102"/>
        <v>286.42144623107708</v>
      </c>
      <c r="AY263" s="56"/>
      <c r="AZ263" s="56">
        <f t="shared" si="112"/>
        <v>157.04084832234184</v>
      </c>
      <c r="BA263" s="56"/>
      <c r="BB263" s="56">
        <f t="shared" si="103"/>
        <v>443.46229455341893</v>
      </c>
      <c r="BC263" s="56"/>
      <c r="BD263" s="56">
        <f t="shared" si="104"/>
        <v>6101.6808584065575</v>
      </c>
      <c r="BE263" s="56"/>
      <c r="BF263" s="56">
        <f>0</f>
        <v>0</v>
      </c>
      <c r="BG263" s="56"/>
    </row>
    <row r="264" spans="1:59" x14ac:dyDescent="0.25">
      <c r="A264" s="28">
        <v>56</v>
      </c>
      <c r="B264" s="28"/>
      <c r="C264" s="32">
        <f t="shared" si="105"/>
        <v>3518.055555555532</v>
      </c>
      <c r="D264" s="32"/>
      <c r="E264" s="32">
        <f t="shared" si="94"/>
        <v>206.94444444444446</v>
      </c>
      <c r="F264" s="32"/>
      <c r="G264" s="32">
        <f t="shared" si="106"/>
        <v>86.485532407406822</v>
      </c>
      <c r="H264" s="32"/>
      <c r="I264" s="32">
        <f t="shared" si="95"/>
        <v>293.42997685185128</v>
      </c>
      <c r="J264" s="32"/>
      <c r="K264" s="32">
        <f t="shared" si="96"/>
        <v>3311.1111111110877</v>
      </c>
      <c r="L264" s="32"/>
      <c r="M264" s="32">
        <f>0</f>
        <v>0</v>
      </c>
      <c r="N264" s="32"/>
      <c r="P264" s="38">
        <v>56</v>
      </c>
      <c r="Q264" s="38"/>
      <c r="R264" s="40">
        <f t="shared" si="107"/>
        <v>14900</v>
      </c>
      <c r="S264" s="40"/>
      <c r="T264" s="40">
        <f>0</f>
        <v>0</v>
      </c>
      <c r="U264" s="40"/>
      <c r="V264" s="40">
        <f t="shared" si="108"/>
        <v>366.29166666666663</v>
      </c>
      <c r="W264" s="40"/>
      <c r="X264" s="40">
        <f t="shared" si="97"/>
        <v>366.29166666666663</v>
      </c>
      <c r="Y264" s="40"/>
      <c r="Z264" s="40">
        <f t="shared" si="98"/>
        <v>14900</v>
      </c>
      <c r="AA264" s="40"/>
      <c r="AB264" s="40">
        <f>0</f>
        <v>0</v>
      </c>
      <c r="AC264" s="40"/>
      <c r="AE264" s="46">
        <v>56</v>
      </c>
      <c r="AF264" s="46"/>
      <c r="AG264" s="48">
        <f t="shared" si="109"/>
        <v>13378.378531904058</v>
      </c>
      <c r="AH264" s="48"/>
      <c r="AI264" s="48">
        <f t="shared" si="99"/>
        <v>477.42448878560646</v>
      </c>
      <c r="AJ264" s="48"/>
      <c r="AK264" s="48">
        <f t="shared" si="110"/>
        <v>328.88513890930807</v>
      </c>
      <c r="AL264" s="48"/>
      <c r="AM264" s="48">
        <f t="shared" si="100"/>
        <v>806.30962769491452</v>
      </c>
      <c r="AN264" s="48"/>
      <c r="AO264" s="48">
        <f t="shared" si="101"/>
        <v>12900.954043118452</v>
      </c>
      <c r="AP264" s="48"/>
      <c r="AQ264" s="48">
        <f>0</f>
        <v>0</v>
      </c>
      <c r="AR264" s="48"/>
      <c r="AT264" s="55">
        <v>56</v>
      </c>
      <c r="AU264" s="55"/>
      <c r="AV264" s="57">
        <f t="shared" si="111"/>
        <v>6101.6808584065575</v>
      </c>
      <c r="AW264" s="57"/>
      <c r="AX264" s="57">
        <f t="shared" si="102"/>
        <v>293.46264011759104</v>
      </c>
      <c r="AY264" s="57"/>
      <c r="AZ264" s="57">
        <f t="shared" si="112"/>
        <v>149.99965443582786</v>
      </c>
      <c r="BA264" s="57"/>
      <c r="BB264" s="57">
        <f t="shared" si="103"/>
        <v>443.46229455341893</v>
      </c>
      <c r="BC264" s="57"/>
      <c r="BD264" s="57">
        <f t="shared" si="104"/>
        <v>5808.2182182889665</v>
      </c>
      <c r="BE264" s="57"/>
      <c r="BF264" s="57">
        <f>0</f>
        <v>0</v>
      </c>
      <c r="BG264" s="57"/>
    </row>
    <row r="265" spans="1:59" x14ac:dyDescent="0.25">
      <c r="A265" s="27">
        <v>57</v>
      </c>
      <c r="B265" s="27"/>
      <c r="C265" s="31">
        <f t="shared" si="105"/>
        <v>3311.1111111110877</v>
      </c>
      <c r="D265" s="31"/>
      <c r="E265" s="31">
        <f t="shared" si="94"/>
        <v>206.94444444444446</v>
      </c>
      <c r="F265" s="31"/>
      <c r="G265" s="31">
        <f t="shared" si="106"/>
        <v>81.39814814814757</v>
      </c>
      <c r="H265" s="31"/>
      <c r="I265" s="31">
        <f t="shared" si="95"/>
        <v>288.34259259259204</v>
      </c>
      <c r="J265" s="31"/>
      <c r="K265" s="31">
        <f t="shared" si="96"/>
        <v>3104.1666666666433</v>
      </c>
      <c r="L265" s="31"/>
      <c r="M265" s="31">
        <f>0</f>
        <v>0</v>
      </c>
      <c r="N265" s="31"/>
      <c r="P265" s="37">
        <v>57</v>
      </c>
      <c r="Q265" s="37"/>
      <c r="R265" s="39">
        <f t="shared" si="107"/>
        <v>14900</v>
      </c>
      <c r="S265" s="39"/>
      <c r="T265" s="39">
        <f>0</f>
        <v>0</v>
      </c>
      <c r="U265" s="39"/>
      <c r="V265" s="39">
        <f t="shared" si="108"/>
        <v>366.29166666666663</v>
      </c>
      <c r="W265" s="39"/>
      <c r="X265" s="39">
        <f t="shared" si="97"/>
        <v>366.29166666666663</v>
      </c>
      <c r="Y265" s="39"/>
      <c r="Z265" s="39">
        <f t="shared" si="98"/>
        <v>14900</v>
      </c>
      <c r="AA265" s="39"/>
      <c r="AB265" s="39">
        <f>0</f>
        <v>0</v>
      </c>
      <c r="AC265" s="39"/>
      <c r="AE265" s="45">
        <v>57</v>
      </c>
      <c r="AF265" s="45"/>
      <c r="AG265" s="47">
        <f t="shared" si="109"/>
        <v>12900.954043118452</v>
      </c>
      <c r="AH265" s="47"/>
      <c r="AI265" s="47">
        <f t="shared" si="99"/>
        <v>508.98295248241919</v>
      </c>
      <c r="AJ265" s="47"/>
      <c r="AK265" s="47">
        <f t="shared" si="110"/>
        <v>317.14845355999529</v>
      </c>
      <c r="AL265" s="47"/>
      <c r="AM265" s="47">
        <f t="shared" si="100"/>
        <v>826.13140604241448</v>
      </c>
      <c r="AN265" s="47"/>
      <c r="AO265" s="47">
        <f t="shared" si="101"/>
        <v>12391.971090636032</v>
      </c>
      <c r="AP265" s="47"/>
      <c r="AQ265" s="47">
        <f>0</f>
        <v>0</v>
      </c>
      <c r="AR265" s="47"/>
      <c r="AT265" s="54">
        <v>57</v>
      </c>
      <c r="AU265" s="54"/>
      <c r="AV265" s="56">
        <f t="shared" si="111"/>
        <v>5808.2182182889665</v>
      </c>
      <c r="AW265" s="56"/>
      <c r="AX265" s="56">
        <f t="shared" si="102"/>
        <v>300.67693002048185</v>
      </c>
      <c r="AY265" s="56"/>
      <c r="AZ265" s="56">
        <f t="shared" si="112"/>
        <v>142.78536453293708</v>
      </c>
      <c r="BA265" s="56"/>
      <c r="BB265" s="56">
        <f t="shared" si="103"/>
        <v>443.46229455341893</v>
      </c>
      <c r="BC265" s="56"/>
      <c r="BD265" s="56">
        <f t="shared" si="104"/>
        <v>5507.541288268485</v>
      </c>
      <c r="BE265" s="56"/>
      <c r="BF265" s="56">
        <f>0</f>
        <v>0</v>
      </c>
      <c r="BG265" s="56"/>
    </row>
    <row r="266" spans="1:59" x14ac:dyDescent="0.25">
      <c r="A266" s="28">
        <v>58</v>
      </c>
      <c r="B266" s="28"/>
      <c r="C266" s="32">
        <f t="shared" si="105"/>
        <v>3104.1666666666433</v>
      </c>
      <c r="D266" s="32"/>
      <c r="E266" s="32">
        <f t="shared" si="94"/>
        <v>206.94444444444446</v>
      </c>
      <c r="F266" s="32"/>
      <c r="G266" s="32">
        <f t="shared" si="106"/>
        <v>76.310763888888317</v>
      </c>
      <c r="H266" s="32"/>
      <c r="I266" s="32">
        <f t="shared" si="95"/>
        <v>283.2552083333328</v>
      </c>
      <c r="J266" s="32"/>
      <c r="K266" s="32">
        <f t="shared" si="96"/>
        <v>2897.222222222199</v>
      </c>
      <c r="L266" s="32"/>
      <c r="M266" s="32">
        <f>0</f>
        <v>0</v>
      </c>
      <c r="N266" s="32"/>
      <c r="P266" s="38">
        <v>58</v>
      </c>
      <c r="Q266" s="38"/>
      <c r="R266" s="40">
        <f t="shared" si="107"/>
        <v>14900</v>
      </c>
      <c r="S266" s="40"/>
      <c r="T266" s="40">
        <f>0</f>
        <v>0</v>
      </c>
      <c r="U266" s="40"/>
      <c r="V266" s="40">
        <f t="shared" si="108"/>
        <v>366.29166666666663</v>
      </c>
      <c r="W266" s="40"/>
      <c r="X266" s="40">
        <f t="shared" si="97"/>
        <v>366.29166666666663</v>
      </c>
      <c r="Y266" s="40"/>
      <c r="Z266" s="40">
        <f t="shared" si="98"/>
        <v>14900</v>
      </c>
      <c r="AA266" s="40"/>
      <c r="AB266" s="40">
        <f>0</f>
        <v>0</v>
      </c>
      <c r="AC266" s="40"/>
      <c r="AE266" s="46">
        <v>58</v>
      </c>
      <c r="AF266" s="46"/>
      <c r="AG266" s="48">
        <f t="shared" si="109"/>
        <v>12391.971090636032</v>
      </c>
      <c r="AH266" s="48"/>
      <c r="AI266" s="48">
        <f t="shared" si="99"/>
        <v>541.80451379615488</v>
      </c>
      <c r="AJ266" s="48"/>
      <c r="AK266" s="48">
        <f t="shared" si="110"/>
        <v>304.63595597813577</v>
      </c>
      <c r="AL266" s="48"/>
      <c r="AM266" s="48">
        <f t="shared" si="100"/>
        <v>846.44046977429059</v>
      </c>
      <c r="AN266" s="48"/>
      <c r="AO266" s="48">
        <f t="shared" si="101"/>
        <v>11850.166576839878</v>
      </c>
      <c r="AP266" s="48"/>
      <c r="AQ266" s="48">
        <f>0</f>
        <v>0</v>
      </c>
      <c r="AR266" s="48"/>
      <c r="AT266" s="55">
        <v>58</v>
      </c>
      <c r="AU266" s="55"/>
      <c r="AV266" s="57">
        <f t="shared" si="111"/>
        <v>5507.541288268485</v>
      </c>
      <c r="AW266" s="57"/>
      <c r="AX266" s="57">
        <f t="shared" si="102"/>
        <v>308.06857121681867</v>
      </c>
      <c r="AY266" s="57"/>
      <c r="AZ266" s="57">
        <f t="shared" si="112"/>
        <v>135.39372333660026</v>
      </c>
      <c r="BA266" s="57"/>
      <c r="BB266" s="57">
        <f t="shared" si="103"/>
        <v>443.46229455341893</v>
      </c>
      <c r="BC266" s="57"/>
      <c r="BD266" s="57">
        <f t="shared" si="104"/>
        <v>5199.4727170516662</v>
      </c>
      <c r="BE266" s="57"/>
      <c r="BF266" s="57">
        <f>0</f>
        <v>0</v>
      </c>
      <c r="BG266" s="57"/>
    </row>
    <row r="267" spans="1:59" x14ac:dyDescent="0.25">
      <c r="A267" s="27">
        <v>59</v>
      </c>
      <c r="B267" s="27"/>
      <c r="C267" s="31">
        <f t="shared" si="105"/>
        <v>2897.222222222199</v>
      </c>
      <c r="D267" s="31"/>
      <c r="E267" s="31">
        <f t="shared" si="94"/>
        <v>206.94444444444446</v>
      </c>
      <c r="F267" s="31"/>
      <c r="G267" s="31">
        <f t="shared" si="106"/>
        <v>71.223379629629051</v>
      </c>
      <c r="H267" s="31"/>
      <c r="I267" s="31">
        <f t="shared" si="95"/>
        <v>278.16782407407351</v>
      </c>
      <c r="J267" s="31"/>
      <c r="K267" s="31">
        <f t="shared" si="96"/>
        <v>2690.2777777777546</v>
      </c>
      <c r="L267" s="31"/>
      <c r="M267" s="31">
        <f>0</f>
        <v>0</v>
      </c>
      <c r="N267" s="31"/>
      <c r="P267" s="37">
        <v>59</v>
      </c>
      <c r="Q267" s="37"/>
      <c r="R267" s="39">
        <f t="shared" si="107"/>
        <v>14900</v>
      </c>
      <c r="S267" s="39"/>
      <c r="T267" s="39">
        <f>0</f>
        <v>0</v>
      </c>
      <c r="U267" s="39"/>
      <c r="V267" s="39">
        <f t="shared" si="108"/>
        <v>366.29166666666663</v>
      </c>
      <c r="W267" s="39"/>
      <c r="X267" s="39">
        <f t="shared" si="97"/>
        <v>366.29166666666663</v>
      </c>
      <c r="Y267" s="39"/>
      <c r="Z267" s="39">
        <f t="shared" si="98"/>
        <v>14900</v>
      </c>
      <c r="AA267" s="39"/>
      <c r="AB267" s="39">
        <f>0</f>
        <v>0</v>
      </c>
      <c r="AC267" s="39"/>
      <c r="AE267" s="45">
        <v>59</v>
      </c>
      <c r="AF267" s="45"/>
      <c r="AG267" s="47">
        <f t="shared" si="109"/>
        <v>11850.166576839878</v>
      </c>
      <c r="AH267" s="47"/>
      <c r="AI267" s="47">
        <f t="shared" si="99"/>
        <v>575.93220297559503</v>
      </c>
      <c r="AJ267" s="47"/>
      <c r="AK267" s="47">
        <f t="shared" si="110"/>
        <v>291.3165950139803</v>
      </c>
      <c r="AL267" s="47"/>
      <c r="AM267" s="47">
        <f t="shared" si="100"/>
        <v>867.24879798957534</v>
      </c>
      <c r="AN267" s="47"/>
      <c r="AO267" s="47">
        <f t="shared" si="101"/>
        <v>11274.234373864283</v>
      </c>
      <c r="AP267" s="47"/>
      <c r="AQ267" s="47">
        <f>0</f>
        <v>0</v>
      </c>
      <c r="AR267" s="47"/>
      <c r="AT267" s="54">
        <v>59</v>
      </c>
      <c r="AU267" s="54"/>
      <c r="AV267" s="56">
        <f t="shared" si="111"/>
        <v>5199.4727170516662</v>
      </c>
      <c r="AW267" s="56"/>
      <c r="AX267" s="56">
        <f t="shared" si="102"/>
        <v>315.64192359256549</v>
      </c>
      <c r="AY267" s="56"/>
      <c r="AZ267" s="56">
        <f t="shared" si="112"/>
        <v>127.82037096085345</v>
      </c>
      <c r="BA267" s="56"/>
      <c r="BB267" s="56">
        <f t="shared" si="103"/>
        <v>443.46229455341893</v>
      </c>
      <c r="BC267" s="56"/>
      <c r="BD267" s="56">
        <f t="shared" si="104"/>
        <v>4883.8307934591012</v>
      </c>
      <c r="BE267" s="56"/>
      <c r="BF267" s="56">
        <f>0</f>
        <v>0</v>
      </c>
      <c r="BG267" s="56"/>
    </row>
    <row r="268" spans="1:59" x14ac:dyDescent="0.25">
      <c r="A268" s="28">
        <v>60</v>
      </c>
      <c r="B268" s="28"/>
      <c r="C268" s="32">
        <f t="shared" si="105"/>
        <v>2690.2777777777546</v>
      </c>
      <c r="D268" s="32"/>
      <c r="E268" s="32">
        <f t="shared" si="94"/>
        <v>206.94444444444446</v>
      </c>
      <c r="F268" s="32"/>
      <c r="G268" s="32">
        <f t="shared" si="106"/>
        <v>66.135995370369798</v>
      </c>
      <c r="H268" s="32"/>
      <c r="I268" s="32">
        <f t="shared" si="95"/>
        <v>273.08043981481427</v>
      </c>
      <c r="J268" s="32"/>
      <c r="K268" s="32">
        <f t="shared" si="96"/>
        <v>2483.3333333333103</v>
      </c>
      <c r="L268" s="32"/>
      <c r="M268" s="32">
        <f>0</f>
        <v>0</v>
      </c>
      <c r="N268" s="32"/>
      <c r="P268" s="38">
        <v>60</v>
      </c>
      <c r="Q268" s="38"/>
      <c r="R268" s="40">
        <f t="shared" si="107"/>
        <v>14900</v>
      </c>
      <c r="S268" s="40"/>
      <c r="T268" s="40">
        <f>0</f>
        <v>0</v>
      </c>
      <c r="U268" s="40"/>
      <c r="V268" s="40">
        <f t="shared" si="108"/>
        <v>366.29166666666663</v>
      </c>
      <c r="W268" s="40"/>
      <c r="X268" s="40">
        <f t="shared" si="97"/>
        <v>366.29166666666663</v>
      </c>
      <c r="Y268" s="40"/>
      <c r="Z268" s="40">
        <f t="shared" si="98"/>
        <v>14900</v>
      </c>
      <c r="AA268" s="40"/>
      <c r="AB268" s="40">
        <f>0</f>
        <v>0</v>
      </c>
      <c r="AC268" s="40"/>
      <c r="AE268" s="46">
        <v>60</v>
      </c>
      <c r="AF268" s="46"/>
      <c r="AG268" s="48">
        <f t="shared" si="109"/>
        <v>11274.234373864283</v>
      </c>
      <c r="AH268" s="48"/>
      <c r="AI268" s="48">
        <f t="shared" si="99"/>
        <v>611.41040258265559</v>
      </c>
      <c r="AJ268" s="48"/>
      <c r="AK268" s="48">
        <f t="shared" si="110"/>
        <v>277.15826169083027</v>
      </c>
      <c r="AL268" s="48"/>
      <c r="AM268" s="48">
        <f t="shared" si="100"/>
        <v>888.56866427348587</v>
      </c>
      <c r="AN268" s="48"/>
      <c r="AO268" s="48">
        <f t="shared" si="101"/>
        <v>10662.823971281627</v>
      </c>
      <c r="AP268" s="48"/>
      <c r="AQ268" s="48">
        <f>0</f>
        <v>0</v>
      </c>
      <c r="AR268" s="48"/>
      <c r="AT268" s="55">
        <v>60</v>
      </c>
      <c r="AU268" s="55"/>
      <c r="AV268" s="57">
        <f t="shared" si="111"/>
        <v>4883.8307934591012</v>
      </c>
      <c r="AW268" s="57"/>
      <c r="AX268" s="57">
        <f t="shared" si="102"/>
        <v>323.40145421421602</v>
      </c>
      <c r="AY268" s="57"/>
      <c r="AZ268" s="57">
        <f t="shared" si="112"/>
        <v>120.0608403392029</v>
      </c>
      <c r="BA268" s="57"/>
      <c r="BB268" s="57">
        <f t="shared" si="103"/>
        <v>443.46229455341893</v>
      </c>
      <c r="BC268" s="57"/>
      <c r="BD268" s="57">
        <f t="shared" si="104"/>
        <v>4560.4293392448853</v>
      </c>
      <c r="BE268" s="57"/>
      <c r="BF268" s="57">
        <f>0</f>
        <v>0</v>
      </c>
      <c r="BG268" s="57"/>
    </row>
    <row r="269" spans="1:59" x14ac:dyDescent="0.25">
      <c r="A269" s="27">
        <v>61</v>
      </c>
      <c r="B269" s="27"/>
      <c r="C269" s="31">
        <f t="shared" si="105"/>
        <v>2483.3333333333103</v>
      </c>
      <c r="D269" s="31"/>
      <c r="E269" s="31">
        <f t="shared" si="94"/>
        <v>206.94444444444446</v>
      </c>
      <c r="F269" s="31"/>
      <c r="G269" s="31">
        <f t="shared" si="106"/>
        <v>61.048611111110539</v>
      </c>
      <c r="H269" s="31"/>
      <c r="I269" s="31">
        <f t="shared" si="95"/>
        <v>267.99305555555497</v>
      </c>
      <c r="J269" s="31"/>
      <c r="K269" s="31">
        <f t="shared" si="96"/>
        <v>2276.3888888888659</v>
      </c>
      <c r="L269" s="31"/>
      <c r="M269" s="31">
        <f>0</f>
        <v>0</v>
      </c>
      <c r="N269" s="31"/>
      <c r="P269" s="37">
        <v>61</v>
      </c>
      <c r="Q269" s="37"/>
      <c r="R269" s="39">
        <f t="shared" si="107"/>
        <v>14900</v>
      </c>
      <c r="S269" s="39"/>
      <c r="T269" s="39">
        <f>0</f>
        <v>0</v>
      </c>
      <c r="U269" s="39"/>
      <c r="V269" s="39">
        <f t="shared" si="108"/>
        <v>366.29166666666663</v>
      </c>
      <c r="W269" s="39"/>
      <c r="X269" s="39">
        <f t="shared" si="97"/>
        <v>366.29166666666663</v>
      </c>
      <c r="Y269" s="39"/>
      <c r="Z269" s="39">
        <f t="shared" si="98"/>
        <v>14900</v>
      </c>
      <c r="AA269" s="39"/>
      <c r="AB269" s="39">
        <f>0</f>
        <v>0</v>
      </c>
      <c r="AC269" s="39"/>
      <c r="AE269" s="45">
        <v>61</v>
      </c>
      <c r="AF269" s="45"/>
      <c r="AG269" s="47">
        <f t="shared" si="109"/>
        <v>10662.823971281627</v>
      </c>
      <c r="AH269" s="47"/>
      <c r="AI269" s="47">
        <f t="shared" si="99"/>
        <v>648.28488797620241</v>
      </c>
      <c r="AJ269" s="47"/>
      <c r="AK269" s="47">
        <f t="shared" si="110"/>
        <v>262.12775596067331</v>
      </c>
      <c r="AL269" s="47"/>
      <c r="AM269" s="47">
        <f t="shared" si="100"/>
        <v>910.41264393687572</v>
      </c>
      <c r="AN269" s="47"/>
      <c r="AO269" s="47">
        <f t="shared" si="101"/>
        <v>10014.539083305424</v>
      </c>
      <c r="AP269" s="47"/>
      <c r="AQ269" s="47">
        <f>0</f>
        <v>0</v>
      </c>
      <c r="AR269" s="47"/>
      <c r="AT269" s="54">
        <v>61</v>
      </c>
      <c r="AU269" s="54"/>
      <c r="AV269" s="56">
        <f t="shared" si="111"/>
        <v>4560.4293392448853</v>
      </c>
      <c r="AW269" s="56"/>
      <c r="AX269" s="56">
        <f t="shared" si="102"/>
        <v>331.35173996364881</v>
      </c>
      <c r="AY269" s="56"/>
      <c r="AZ269" s="56">
        <f t="shared" si="112"/>
        <v>112.11055458977009</v>
      </c>
      <c r="BA269" s="56"/>
      <c r="BB269" s="56">
        <f t="shared" si="103"/>
        <v>443.46229455341893</v>
      </c>
      <c r="BC269" s="56"/>
      <c r="BD269" s="56">
        <f t="shared" si="104"/>
        <v>4229.0775992812369</v>
      </c>
      <c r="BE269" s="56"/>
      <c r="BF269" s="56">
        <f>0</f>
        <v>0</v>
      </c>
      <c r="BG269" s="56"/>
    </row>
    <row r="270" spans="1:59" x14ac:dyDescent="0.25">
      <c r="A270" s="28">
        <v>62</v>
      </c>
      <c r="B270" s="28"/>
      <c r="C270" s="32">
        <f t="shared" si="105"/>
        <v>2276.3888888888659</v>
      </c>
      <c r="D270" s="32"/>
      <c r="E270" s="32">
        <f t="shared" si="94"/>
        <v>206.94444444444446</v>
      </c>
      <c r="F270" s="32"/>
      <c r="G270" s="32">
        <f t="shared" si="106"/>
        <v>55.961226851851286</v>
      </c>
      <c r="H270" s="32"/>
      <c r="I270" s="32">
        <f t="shared" si="95"/>
        <v>262.90567129629574</v>
      </c>
      <c r="J270" s="32"/>
      <c r="K270" s="32">
        <f t="shared" si="96"/>
        <v>2069.4444444444216</v>
      </c>
      <c r="L270" s="32"/>
      <c r="M270" s="32">
        <f>0</f>
        <v>0</v>
      </c>
      <c r="N270" s="32"/>
      <c r="P270" s="38">
        <v>62</v>
      </c>
      <c r="Q270" s="38"/>
      <c r="R270" s="40">
        <f t="shared" si="107"/>
        <v>14900</v>
      </c>
      <c r="S270" s="40"/>
      <c r="T270" s="40">
        <f>0</f>
        <v>0</v>
      </c>
      <c r="U270" s="40"/>
      <c r="V270" s="40">
        <f t="shared" si="108"/>
        <v>366.29166666666663</v>
      </c>
      <c r="W270" s="40"/>
      <c r="X270" s="40">
        <f t="shared" si="97"/>
        <v>366.29166666666663</v>
      </c>
      <c r="Y270" s="40"/>
      <c r="Z270" s="40">
        <f t="shared" si="98"/>
        <v>14900</v>
      </c>
      <c r="AA270" s="40"/>
      <c r="AB270" s="40">
        <f>0</f>
        <v>0</v>
      </c>
      <c r="AC270" s="40"/>
      <c r="AE270" s="46">
        <v>62</v>
      </c>
      <c r="AF270" s="46"/>
      <c r="AG270" s="48">
        <f t="shared" si="109"/>
        <v>10014.539083305424</v>
      </c>
      <c r="AH270" s="48"/>
      <c r="AI270" s="48">
        <f t="shared" si="99"/>
        <v>686.60286896906575</v>
      </c>
      <c r="AJ270" s="48"/>
      <c r="AK270" s="48">
        <f t="shared" si="110"/>
        <v>246.19075246459167</v>
      </c>
      <c r="AL270" s="48"/>
      <c r="AM270" s="48">
        <f t="shared" si="100"/>
        <v>932.79362143365745</v>
      </c>
      <c r="AN270" s="48"/>
      <c r="AO270" s="48">
        <f t="shared" si="101"/>
        <v>9327.9362143363578</v>
      </c>
      <c r="AP270" s="48"/>
      <c r="AQ270" s="48">
        <f>0</f>
        <v>0</v>
      </c>
      <c r="AR270" s="48"/>
      <c r="AT270" s="55">
        <v>62</v>
      </c>
      <c r="AU270" s="55"/>
      <c r="AV270" s="57">
        <f t="shared" si="111"/>
        <v>4229.0775992812369</v>
      </c>
      <c r="AW270" s="57"/>
      <c r="AX270" s="57">
        <f t="shared" si="102"/>
        <v>339.49747023775518</v>
      </c>
      <c r="AY270" s="57"/>
      <c r="AZ270" s="57">
        <f t="shared" si="112"/>
        <v>103.96482431566373</v>
      </c>
      <c r="BA270" s="57"/>
      <c r="BB270" s="57">
        <f t="shared" si="103"/>
        <v>443.46229455341893</v>
      </c>
      <c r="BC270" s="57"/>
      <c r="BD270" s="57">
        <f t="shared" si="104"/>
        <v>3889.5801290434815</v>
      </c>
      <c r="BE270" s="57"/>
      <c r="BF270" s="57">
        <f>0</f>
        <v>0</v>
      </c>
      <c r="BG270" s="57"/>
    </row>
    <row r="271" spans="1:59" x14ac:dyDescent="0.25">
      <c r="A271" s="27">
        <v>63</v>
      </c>
      <c r="B271" s="27"/>
      <c r="C271" s="31">
        <f t="shared" si="105"/>
        <v>2069.4444444444216</v>
      </c>
      <c r="D271" s="31"/>
      <c r="E271" s="31">
        <f t="shared" si="94"/>
        <v>206.94444444444446</v>
      </c>
      <c r="F271" s="31"/>
      <c r="G271" s="31">
        <f t="shared" si="106"/>
        <v>50.873842592592027</v>
      </c>
      <c r="H271" s="31"/>
      <c r="I271" s="31">
        <f t="shared" si="95"/>
        <v>257.8182870370365</v>
      </c>
      <c r="J271" s="31"/>
      <c r="K271" s="31">
        <f t="shared" si="96"/>
        <v>1862.4999999999773</v>
      </c>
      <c r="L271" s="31"/>
      <c r="M271" s="31">
        <f>0</f>
        <v>0</v>
      </c>
      <c r="N271" s="31"/>
      <c r="P271" s="37">
        <v>63</v>
      </c>
      <c r="Q271" s="37"/>
      <c r="R271" s="39">
        <f t="shared" si="107"/>
        <v>14900</v>
      </c>
      <c r="S271" s="39"/>
      <c r="T271" s="39">
        <f>0</f>
        <v>0</v>
      </c>
      <c r="U271" s="39"/>
      <c r="V271" s="39">
        <f t="shared" si="108"/>
        <v>366.29166666666663</v>
      </c>
      <c r="W271" s="39"/>
      <c r="X271" s="39">
        <f t="shared" si="97"/>
        <v>366.29166666666663</v>
      </c>
      <c r="Y271" s="39"/>
      <c r="Z271" s="39">
        <f t="shared" si="98"/>
        <v>14900</v>
      </c>
      <c r="AA271" s="39"/>
      <c r="AB271" s="39">
        <f>0</f>
        <v>0</v>
      </c>
      <c r="AC271" s="39"/>
      <c r="AE271" s="45">
        <v>63</v>
      </c>
      <c r="AF271" s="45"/>
      <c r="AG271" s="47">
        <f t="shared" si="109"/>
        <v>9327.9362143363578</v>
      </c>
      <c r="AH271" s="47"/>
      <c r="AI271" s="47">
        <f t="shared" si="99"/>
        <v>726.41303269146624</v>
      </c>
      <c r="AJ271" s="47"/>
      <c r="AK271" s="47">
        <f t="shared" si="110"/>
        <v>229.31176526910212</v>
      </c>
      <c r="AL271" s="47"/>
      <c r="AM271" s="47">
        <f t="shared" si="100"/>
        <v>955.72479796056837</v>
      </c>
      <c r="AN271" s="47"/>
      <c r="AO271" s="47">
        <f t="shared" si="101"/>
        <v>8601.5231816448922</v>
      </c>
      <c r="AP271" s="47"/>
      <c r="AQ271" s="47">
        <f>0</f>
        <v>0</v>
      </c>
      <c r="AR271" s="47"/>
      <c r="AT271" s="54">
        <v>63</v>
      </c>
      <c r="AU271" s="54"/>
      <c r="AV271" s="56">
        <f t="shared" si="111"/>
        <v>3889.5801290434815</v>
      </c>
      <c r="AW271" s="56"/>
      <c r="AX271" s="56">
        <f t="shared" si="102"/>
        <v>347.84344971443335</v>
      </c>
      <c r="AY271" s="56"/>
      <c r="AZ271" s="56">
        <f t="shared" si="112"/>
        <v>95.618844838985581</v>
      </c>
      <c r="BA271" s="56"/>
      <c r="BB271" s="56">
        <f t="shared" si="103"/>
        <v>443.46229455341893</v>
      </c>
      <c r="BC271" s="56"/>
      <c r="BD271" s="56">
        <f t="shared" si="104"/>
        <v>3541.736679329048</v>
      </c>
      <c r="BE271" s="56"/>
      <c r="BF271" s="56">
        <f>0</f>
        <v>0</v>
      </c>
      <c r="BG271" s="56"/>
    </row>
    <row r="272" spans="1:59" x14ac:dyDescent="0.25">
      <c r="A272" s="28">
        <v>64</v>
      </c>
      <c r="B272" s="28"/>
      <c r="C272" s="32">
        <f t="shared" si="105"/>
        <v>1862.4999999999773</v>
      </c>
      <c r="D272" s="32"/>
      <c r="E272" s="32">
        <f t="shared" si="94"/>
        <v>206.94444444444446</v>
      </c>
      <c r="F272" s="32"/>
      <c r="G272" s="32">
        <f t="shared" si="106"/>
        <v>45.786458333332774</v>
      </c>
      <c r="H272" s="32"/>
      <c r="I272" s="32">
        <f t="shared" si="95"/>
        <v>252.73090277777723</v>
      </c>
      <c r="J272" s="32"/>
      <c r="K272" s="32">
        <f t="shared" si="96"/>
        <v>1655.5555555555329</v>
      </c>
      <c r="L272" s="32"/>
      <c r="M272" s="32">
        <f>0</f>
        <v>0</v>
      </c>
      <c r="N272" s="32"/>
      <c r="P272" s="38">
        <v>64</v>
      </c>
      <c r="Q272" s="38"/>
      <c r="R272" s="40">
        <f t="shared" si="107"/>
        <v>14900</v>
      </c>
      <c r="S272" s="40"/>
      <c r="T272" s="40">
        <f>0</f>
        <v>0</v>
      </c>
      <c r="U272" s="40"/>
      <c r="V272" s="40">
        <f t="shared" si="108"/>
        <v>366.29166666666663</v>
      </c>
      <c r="W272" s="40"/>
      <c r="X272" s="40">
        <f t="shared" si="97"/>
        <v>366.29166666666663</v>
      </c>
      <c r="Y272" s="40"/>
      <c r="Z272" s="40">
        <f t="shared" si="98"/>
        <v>14900</v>
      </c>
      <c r="AA272" s="40"/>
      <c r="AB272" s="40">
        <f>0</f>
        <v>0</v>
      </c>
      <c r="AC272" s="40"/>
      <c r="AE272" s="46">
        <v>64</v>
      </c>
      <c r="AF272" s="46"/>
      <c r="AG272" s="48">
        <f t="shared" si="109"/>
        <v>8601.5231816448922</v>
      </c>
      <c r="AH272" s="48"/>
      <c r="AI272" s="48">
        <f t="shared" si="99"/>
        <v>767.76558769499536</v>
      </c>
      <c r="AJ272" s="48"/>
      <c r="AK272" s="48">
        <f t="shared" si="110"/>
        <v>211.45411154877024</v>
      </c>
      <c r="AL272" s="48"/>
      <c r="AM272" s="48">
        <f t="shared" si="100"/>
        <v>979.2196992437656</v>
      </c>
      <c r="AN272" s="48"/>
      <c r="AO272" s="48">
        <f t="shared" si="101"/>
        <v>7833.7575939498965</v>
      </c>
      <c r="AP272" s="48"/>
      <c r="AQ272" s="48">
        <f>0</f>
        <v>0</v>
      </c>
      <c r="AR272" s="48"/>
      <c r="AT272" s="55">
        <v>64</v>
      </c>
      <c r="AU272" s="55"/>
      <c r="AV272" s="57">
        <f t="shared" si="111"/>
        <v>3541.736679329048</v>
      </c>
      <c r="AW272" s="57"/>
      <c r="AX272" s="57">
        <f t="shared" si="102"/>
        <v>356.39460118657985</v>
      </c>
      <c r="AY272" s="57"/>
      <c r="AZ272" s="57">
        <f t="shared" si="112"/>
        <v>87.067693366839094</v>
      </c>
      <c r="BA272" s="57"/>
      <c r="BB272" s="57">
        <f t="shared" si="103"/>
        <v>443.46229455341893</v>
      </c>
      <c r="BC272" s="57"/>
      <c r="BD272" s="57">
        <f t="shared" si="104"/>
        <v>3185.3420781424684</v>
      </c>
      <c r="BE272" s="57"/>
      <c r="BF272" s="57">
        <f>0</f>
        <v>0</v>
      </c>
      <c r="BG272" s="57"/>
    </row>
    <row r="273" spans="1:59" x14ac:dyDescent="0.25">
      <c r="A273" s="27">
        <v>65</v>
      </c>
      <c r="B273" s="27"/>
      <c r="C273" s="31">
        <f t="shared" si="105"/>
        <v>1655.5555555555329</v>
      </c>
      <c r="D273" s="31"/>
      <c r="E273" s="31">
        <f t="shared" si="94"/>
        <v>206.94444444444446</v>
      </c>
      <c r="F273" s="31"/>
      <c r="G273" s="31">
        <f t="shared" si="106"/>
        <v>40.699074074073515</v>
      </c>
      <c r="H273" s="31"/>
      <c r="I273" s="31">
        <f t="shared" si="95"/>
        <v>247.64351851851796</v>
      </c>
      <c r="J273" s="31"/>
      <c r="K273" s="31">
        <f t="shared" si="96"/>
        <v>1448.6111111110886</v>
      </c>
      <c r="L273" s="31"/>
      <c r="M273" s="31">
        <f>0</f>
        <v>0</v>
      </c>
      <c r="N273" s="31"/>
      <c r="P273" s="37">
        <v>65</v>
      </c>
      <c r="Q273" s="37"/>
      <c r="R273" s="39">
        <f t="shared" si="107"/>
        <v>14900</v>
      </c>
      <c r="S273" s="39"/>
      <c r="T273" s="39">
        <f>0</f>
        <v>0</v>
      </c>
      <c r="U273" s="39"/>
      <c r="V273" s="39">
        <f t="shared" si="108"/>
        <v>366.29166666666663</v>
      </c>
      <c r="W273" s="39"/>
      <c r="X273" s="39">
        <f t="shared" si="97"/>
        <v>366.29166666666663</v>
      </c>
      <c r="Y273" s="39"/>
      <c r="Z273" s="39">
        <f t="shared" si="98"/>
        <v>14900</v>
      </c>
      <c r="AA273" s="39"/>
      <c r="AB273" s="39">
        <f>0</f>
        <v>0</v>
      </c>
      <c r="AC273" s="39"/>
      <c r="AE273" s="45">
        <v>65</v>
      </c>
      <c r="AF273" s="45"/>
      <c r="AG273" s="47">
        <f t="shared" si="109"/>
        <v>7833.7575939498965</v>
      </c>
      <c r="AH273" s="47"/>
      <c r="AI273" s="47">
        <f t="shared" si="99"/>
        <v>810.7123093322399</v>
      </c>
      <c r="AJ273" s="47"/>
      <c r="AK273" s="47">
        <f t="shared" si="110"/>
        <v>192.57987418460161</v>
      </c>
      <c r="AL273" s="47"/>
      <c r="AM273" s="47">
        <f t="shared" si="100"/>
        <v>1003.2921835168415</v>
      </c>
      <c r="AN273" s="47"/>
      <c r="AO273" s="47">
        <f t="shared" si="101"/>
        <v>7023.0452846176568</v>
      </c>
      <c r="AP273" s="47"/>
      <c r="AQ273" s="47">
        <f>0</f>
        <v>0</v>
      </c>
      <c r="AR273" s="47"/>
      <c r="AT273" s="54">
        <v>65</v>
      </c>
      <c r="AU273" s="54"/>
      <c r="AV273" s="56">
        <f t="shared" si="111"/>
        <v>3185.3420781424684</v>
      </c>
      <c r="AW273" s="56"/>
      <c r="AX273" s="56">
        <f t="shared" si="102"/>
        <v>365.15596846574994</v>
      </c>
      <c r="AY273" s="56"/>
      <c r="AZ273" s="56">
        <f t="shared" si="112"/>
        <v>78.306326087669007</v>
      </c>
      <c r="BA273" s="56"/>
      <c r="BB273" s="56">
        <f t="shared" si="103"/>
        <v>443.46229455341893</v>
      </c>
      <c r="BC273" s="56"/>
      <c r="BD273" s="56">
        <f t="shared" si="104"/>
        <v>2820.1861096767184</v>
      </c>
      <c r="BE273" s="56"/>
      <c r="BF273" s="56">
        <f>0</f>
        <v>0</v>
      </c>
      <c r="BG273" s="56"/>
    </row>
    <row r="274" spans="1:59" x14ac:dyDescent="0.25">
      <c r="A274" s="28">
        <v>66</v>
      </c>
      <c r="B274" s="28"/>
      <c r="C274" s="32">
        <f t="shared" si="105"/>
        <v>1448.6111111110886</v>
      </c>
      <c r="D274" s="32"/>
      <c r="E274" s="32">
        <f t="shared" ref="E274:E280" si="113">$C$4/72</f>
        <v>206.94444444444446</v>
      </c>
      <c r="F274" s="32"/>
      <c r="G274" s="32">
        <f t="shared" si="106"/>
        <v>35.611689814814262</v>
      </c>
      <c r="H274" s="32"/>
      <c r="I274" s="32">
        <f t="shared" ref="I274:I280" si="114">E274+G274</f>
        <v>242.55613425925873</v>
      </c>
      <c r="J274" s="32"/>
      <c r="K274" s="32">
        <f t="shared" ref="K274:K280" si="115">C274-E274</f>
        <v>1241.6666666666442</v>
      </c>
      <c r="L274" s="32"/>
      <c r="M274" s="32">
        <f>0</f>
        <v>0</v>
      </c>
      <c r="N274" s="32"/>
      <c r="P274" s="38">
        <v>66</v>
      </c>
      <c r="Q274" s="38"/>
      <c r="R274" s="40">
        <f t="shared" si="107"/>
        <v>14900</v>
      </c>
      <c r="S274" s="40"/>
      <c r="T274" s="40">
        <f>0</f>
        <v>0</v>
      </c>
      <c r="U274" s="40"/>
      <c r="V274" s="40">
        <f t="shared" si="108"/>
        <v>366.29166666666663</v>
      </c>
      <c r="W274" s="40"/>
      <c r="X274" s="40">
        <f t="shared" ref="X274:X280" si="116">T274+V274</f>
        <v>366.29166666666663</v>
      </c>
      <c r="Y274" s="40"/>
      <c r="Z274" s="40">
        <f t="shared" ref="Z274:Z280" si="117">R274-T274</f>
        <v>14900</v>
      </c>
      <c r="AA274" s="40"/>
      <c r="AB274" s="40">
        <f>0</f>
        <v>0</v>
      </c>
      <c r="AC274" s="40"/>
      <c r="AE274" s="46">
        <v>66</v>
      </c>
      <c r="AF274" s="46"/>
      <c r="AG274" s="48">
        <f t="shared" si="109"/>
        <v>7023.0452846176568</v>
      </c>
      <c r="AH274" s="48"/>
      <c r="AI274" s="48">
        <f t="shared" ref="AI274:AI280" si="118">AM274-AK274</f>
        <v>855.30658644811331</v>
      </c>
      <c r="AJ274" s="48"/>
      <c r="AK274" s="48">
        <f t="shared" si="110"/>
        <v>172.64986324685071</v>
      </c>
      <c r="AL274" s="48"/>
      <c r="AM274" s="48">
        <f t="shared" ref="AM274:AM280" si="119">($AG$209/72)*((1+$E$4)^AE274)</f>
        <v>1027.956449694964</v>
      </c>
      <c r="AN274" s="48"/>
      <c r="AO274" s="48">
        <f t="shared" ref="AO274:AO280" si="120">AG274-AI274</f>
        <v>6167.7386981695436</v>
      </c>
      <c r="AP274" s="48"/>
      <c r="AQ274" s="48">
        <f>0</f>
        <v>0</v>
      </c>
      <c r="AR274" s="48"/>
      <c r="AT274" s="55">
        <v>66</v>
      </c>
      <c r="AU274" s="55"/>
      <c r="AV274" s="57">
        <f t="shared" si="111"/>
        <v>2820.1861096767184</v>
      </c>
      <c r="AW274" s="57"/>
      <c r="AX274" s="57">
        <f t="shared" ref="AX274:AX280" si="121">BB274-AZ274</f>
        <v>374.13271935719962</v>
      </c>
      <c r="AY274" s="57"/>
      <c r="AZ274" s="57">
        <f t="shared" si="112"/>
        <v>69.329575196219324</v>
      </c>
      <c r="BA274" s="57"/>
      <c r="BB274" s="57">
        <f t="shared" ref="BB274:BB280" si="122">$AV$209*($E$4/(1-((1+$E$4)^(-72))))</f>
        <v>443.46229455341893</v>
      </c>
      <c r="BC274" s="57"/>
      <c r="BD274" s="57">
        <f t="shared" ref="BD274:BD280" si="123">AV274-AX274</f>
        <v>2446.0533903195187</v>
      </c>
      <c r="BE274" s="57"/>
      <c r="BF274" s="57">
        <f>0</f>
        <v>0</v>
      </c>
      <c r="BG274" s="57"/>
    </row>
    <row r="275" spans="1:59" x14ac:dyDescent="0.25">
      <c r="A275" s="27">
        <v>67</v>
      </c>
      <c r="B275" s="27"/>
      <c r="C275" s="31">
        <f t="shared" ref="C275:C280" si="124">K274-M275</f>
        <v>1241.6666666666442</v>
      </c>
      <c r="D275" s="31"/>
      <c r="E275" s="31">
        <f t="shared" si="113"/>
        <v>206.94444444444446</v>
      </c>
      <c r="F275" s="31"/>
      <c r="G275" s="31">
        <f t="shared" ref="G275:G280" si="125">C275*$E$4</f>
        <v>30.524305555555003</v>
      </c>
      <c r="H275" s="31"/>
      <c r="I275" s="31">
        <f t="shared" si="114"/>
        <v>237.46874999999946</v>
      </c>
      <c r="J275" s="31"/>
      <c r="K275" s="31">
        <f t="shared" si="115"/>
        <v>1034.7222222221999</v>
      </c>
      <c r="L275" s="31"/>
      <c r="M275" s="31">
        <f>0</f>
        <v>0</v>
      </c>
      <c r="N275" s="31"/>
      <c r="P275" s="37">
        <v>67</v>
      </c>
      <c r="Q275" s="37"/>
      <c r="R275" s="39">
        <f t="shared" ref="R275:R280" si="126">Z274-AB275</f>
        <v>14900</v>
      </c>
      <c r="S275" s="39"/>
      <c r="T275" s="39">
        <f>0</f>
        <v>0</v>
      </c>
      <c r="U275" s="39"/>
      <c r="V275" s="39">
        <f t="shared" ref="V275:V280" si="127">R275*$E$4</f>
        <v>366.29166666666663</v>
      </c>
      <c r="W275" s="39"/>
      <c r="X275" s="39">
        <f t="shared" si="116"/>
        <v>366.29166666666663</v>
      </c>
      <c r="Y275" s="39"/>
      <c r="Z275" s="39">
        <f t="shared" si="117"/>
        <v>14900</v>
      </c>
      <c r="AA275" s="39"/>
      <c r="AB275" s="39">
        <f>0</f>
        <v>0</v>
      </c>
      <c r="AC275" s="39"/>
      <c r="AE275" s="45">
        <v>67</v>
      </c>
      <c r="AF275" s="45"/>
      <c r="AG275" s="47">
        <f t="shared" ref="AG275:AG280" si="128">AO274-AQ275</f>
        <v>6167.7386981695436</v>
      </c>
      <c r="AH275" s="47"/>
      <c r="AI275" s="47">
        <f t="shared" si="118"/>
        <v>901.60346941996409</v>
      </c>
      <c r="AJ275" s="47"/>
      <c r="AK275" s="47">
        <f t="shared" ref="AK275:AK280" si="129">AG275*$E$4</f>
        <v>151.62357633000127</v>
      </c>
      <c r="AL275" s="47"/>
      <c r="AM275" s="47">
        <f t="shared" si="119"/>
        <v>1053.2270457499653</v>
      </c>
      <c r="AN275" s="47"/>
      <c r="AO275" s="47">
        <f t="shared" si="120"/>
        <v>5266.1352287495793</v>
      </c>
      <c r="AP275" s="47"/>
      <c r="AQ275" s="47">
        <f>0</f>
        <v>0</v>
      </c>
      <c r="AR275" s="47"/>
      <c r="AT275" s="54">
        <v>67</v>
      </c>
      <c r="AU275" s="54"/>
      <c r="AV275" s="56">
        <f t="shared" ref="AV275:AV280" si="130">BD274-BF275</f>
        <v>2446.0533903195187</v>
      </c>
      <c r="AW275" s="56"/>
      <c r="AX275" s="56">
        <f t="shared" si="121"/>
        <v>383.33014870806409</v>
      </c>
      <c r="AY275" s="56"/>
      <c r="AZ275" s="56">
        <f t="shared" ref="AZ275:AZ280" si="131">AV275*$E$4</f>
        <v>60.132145845354835</v>
      </c>
      <c r="BA275" s="56"/>
      <c r="BB275" s="56">
        <f t="shared" si="122"/>
        <v>443.46229455341893</v>
      </c>
      <c r="BC275" s="56"/>
      <c r="BD275" s="56">
        <f t="shared" si="123"/>
        <v>2062.7232416114548</v>
      </c>
      <c r="BE275" s="56"/>
      <c r="BF275" s="56">
        <f>0</f>
        <v>0</v>
      </c>
      <c r="BG275" s="56"/>
    </row>
    <row r="276" spans="1:59" x14ac:dyDescent="0.25">
      <c r="A276" s="28">
        <v>68</v>
      </c>
      <c r="B276" s="28"/>
      <c r="C276" s="32">
        <f t="shared" si="124"/>
        <v>1034.7222222221999</v>
      </c>
      <c r="D276" s="32"/>
      <c r="E276" s="32">
        <f t="shared" si="113"/>
        <v>206.94444444444446</v>
      </c>
      <c r="F276" s="32"/>
      <c r="G276" s="32">
        <f t="shared" si="125"/>
        <v>25.436921296295747</v>
      </c>
      <c r="H276" s="32"/>
      <c r="I276" s="32">
        <f t="shared" si="114"/>
        <v>232.38136574074019</v>
      </c>
      <c r="J276" s="32"/>
      <c r="K276" s="32">
        <f t="shared" si="115"/>
        <v>827.77777777775543</v>
      </c>
      <c r="L276" s="32"/>
      <c r="M276" s="32">
        <f>0</f>
        <v>0</v>
      </c>
      <c r="N276" s="32"/>
      <c r="P276" s="38">
        <v>68</v>
      </c>
      <c r="Q276" s="38"/>
      <c r="R276" s="40">
        <f t="shared" si="126"/>
        <v>14900</v>
      </c>
      <c r="S276" s="40"/>
      <c r="T276" s="40">
        <f>0</f>
        <v>0</v>
      </c>
      <c r="U276" s="40"/>
      <c r="V276" s="40">
        <f t="shared" si="127"/>
        <v>366.29166666666663</v>
      </c>
      <c r="W276" s="40"/>
      <c r="X276" s="40">
        <f t="shared" si="116"/>
        <v>366.29166666666663</v>
      </c>
      <c r="Y276" s="40"/>
      <c r="Z276" s="40">
        <f t="shared" si="117"/>
        <v>14900</v>
      </c>
      <c r="AA276" s="40"/>
      <c r="AB276" s="40">
        <f>0</f>
        <v>0</v>
      </c>
      <c r="AC276" s="40"/>
      <c r="AE276" s="46">
        <v>68</v>
      </c>
      <c r="AF276" s="46"/>
      <c r="AG276" s="48">
        <f t="shared" si="128"/>
        <v>5266.1352287495793</v>
      </c>
      <c r="AH276" s="48"/>
      <c r="AI276" s="48">
        <f t="shared" si="118"/>
        <v>949.65971958455827</v>
      </c>
      <c r="AJ276" s="48"/>
      <c r="AK276" s="48">
        <f t="shared" si="129"/>
        <v>129.45915770676049</v>
      </c>
      <c r="AL276" s="48"/>
      <c r="AM276" s="48">
        <f t="shared" si="119"/>
        <v>1079.1188772913188</v>
      </c>
      <c r="AN276" s="48"/>
      <c r="AO276" s="48">
        <f t="shared" si="120"/>
        <v>4316.4755091650213</v>
      </c>
      <c r="AP276" s="48"/>
      <c r="AQ276" s="48">
        <f>0</f>
        <v>0</v>
      </c>
      <c r="AR276" s="48"/>
      <c r="AT276" s="55">
        <v>68</v>
      </c>
      <c r="AU276" s="55"/>
      <c r="AV276" s="57">
        <f t="shared" si="130"/>
        <v>2062.7232416114548</v>
      </c>
      <c r="AW276" s="57"/>
      <c r="AX276" s="57">
        <f t="shared" si="121"/>
        <v>392.75368153047066</v>
      </c>
      <c r="AY276" s="57"/>
      <c r="AZ276" s="57">
        <f t="shared" si="131"/>
        <v>50.708613022948263</v>
      </c>
      <c r="BA276" s="57"/>
      <c r="BB276" s="57">
        <f t="shared" si="122"/>
        <v>443.46229455341893</v>
      </c>
      <c r="BC276" s="57"/>
      <c r="BD276" s="57">
        <f t="shared" si="123"/>
        <v>1669.9695600809841</v>
      </c>
      <c r="BE276" s="57"/>
      <c r="BF276" s="57">
        <f>0</f>
        <v>0</v>
      </c>
      <c r="BG276" s="57"/>
    </row>
    <row r="277" spans="1:59" x14ac:dyDescent="0.25">
      <c r="A277" s="27">
        <v>69</v>
      </c>
      <c r="B277" s="27"/>
      <c r="C277" s="31">
        <f t="shared" si="124"/>
        <v>827.77777777775543</v>
      </c>
      <c r="D277" s="31"/>
      <c r="E277" s="31">
        <f t="shared" si="113"/>
        <v>206.94444444444446</v>
      </c>
      <c r="F277" s="31"/>
      <c r="G277" s="31">
        <f t="shared" si="125"/>
        <v>20.349537037036487</v>
      </c>
      <c r="H277" s="31"/>
      <c r="I277" s="31">
        <f t="shared" si="114"/>
        <v>227.29398148148096</v>
      </c>
      <c r="J277" s="31"/>
      <c r="K277" s="31">
        <f t="shared" si="115"/>
        <v>620.83333333331097</v>
      </c>
      <c r="L277" s="31"/>
      <c r="M277" s="31">
        <f>0</f>
        <v>0</v>
      </c>
      <c r="N277" s="31"/>
      <c r="P277" s="37">
        <v>69</v>
      </c>
      <c r="Q277" s="37"/>
      <c r="R277" s="39">
        <f t="shared" si="126"/>
        <v>14900</v>
      </c>
      <c r="S277" s="39"/>
      <c r="T277" s="39">
        <f>0</f>
        <v>0</v>
      </c>
      <c r="U277" s="39"/>
      <c r="V277" s="39">
        <f t="shared" si="127"/>
        <v>366.29166666666663</v>
      </c>
      <c r="W277" s="39"/>
      <c r="X277" s="39">
        <f t="shared" si="116"/>
        <v>366.29166666666663</v>
      </c>
      <c r="Y277" s="39"/>
      <c r="Z277" s="39">
        <f t="shared" si="117"/>
        <v>14900</v>
      </c>
      <c r="AA277" s="39"/>
      <c r="AB277" s="39">
        <f>0</f>
        <v>0</v>
      </c>
      <c r="AC277" s="39"/>
      <c r="AE277" s="45">
        <v>69</v>
      </c>
      <c r="AF277" s="45"/>
      <c r="AG277" s="47">
        <f t="shared" si="128"/>
        <v>4316.4755091650213</v>
      </c>
      <c r="AH277" s="47"/>
      <c r="AI277" s="47">
        <f t="shared" si="118"/>
        <v>999.53386009109011</v>
      </c>
      <c r="AJ277" s="47"/>
      <c r="AK277" s="47">
        <f t="shared" si="129"/>
        <v>106.11335626697344</v>
      </c>
      <c r="AL277" s="47"/>
      <c r="AM277" s="47">
        <f t="shared" si="119"/>
        <v>1105.6472163580636</v>
      </c>
      <c r="AN277" s="47"/>
      <c r="AO277" s="47">
        <f t="shared" si="120"/>
        <v>3316.9416490739313</v>
      </c>
      <c r="AP277" s="47"/>
      <c r="AQ277" s="47">
        <f>0</f>
        <v>0</v>
      </c>
      <c r="AR277" s="47"/>
      <c r="AT277" s="54">
        <v>69</v>
      </c>
      <c r="AU277" s="54"/>
      <c r="AV277" s="56">
        <f t="shared" si="130"/>
        <v>1669.9695600809841</v>
      </c>
      <c r="AW277" s="56"/>
      <c r="AX277" s="56">
        <f t="shared" si="121"/>
        <v>402.40887620142809</v>
      </c>
      <c r="AY277" s="56"/>
      <c r="AZ277" s="56">
        <f t="shared" si="131"/>
        <v>41.053418351990857</v>
      </c>
      <c r="BA277" s="56"/>
      <c r="BB277" s="56">
        <f t="shared" si="122"/>
        <v>443.46229455341893</v>
      </c>
      <c r="BC277" s="56"/>
      <c r="BD277" s="56">
        <f t="shared" si="123"/>
        <v>1267.5606838795561</v>
      </c>
      <c r="BE277" s="56"/>
      <c r="BF277" s="56">
        <f>0</f>
        <v>0</v>
      </c>
      <c r="BG277" s="56"/>
    </row>
    <row r="278" spans="1:59" x14ac:dyDescent="0.25">
      <c r="A278" s="28">
        <v>70</v>
      </c>
      <c r="B278" s="28"/>
      <c r="C278" s="32">
        <f t="shared" si="124"/>
        <v>620.83333333331097</v>
      </c>
      <c r="D278" s="32"/>
      <c r="E278" s="32">
        <f t="shared" si="113"/>
        <v>206.94444444444446</v>
      </c>
      <c r="F278" s="32"/>
      <c r="G278" s="32">
        <f t="shared" si="125"/>
        <v>15.262152777777228</v>
      </c>
      <c r="H278" s="32"/>
      <c r="I278" s="32">
        <f t="shared" si="114"/>
        <v>222.20659722222169</v>
      </c>
      <c r="J278" s="32"/>
      <c r="K278" s="32">
        <f t="shared" si="115"/>
        <v>413.88888888886652</v>
      </c>
      <c r="L278" s="32"/>
      <c r="M278" s="32">
        <f>0</f>
        <v>0</v>
      </c>
      <c r="N278" s="32"/>
      <c r="P278" s="38">
        <v>70</v>
      </c>
      <c r="Q278" s="38"/>
      <c r="R278" s="40">
        <f t="shared" si="126"/>
        <v>14900</v>
      </c>
      <c r="S278" s="40"/>
      <c r="T278" s="40">
        <f>0</f>
        <v>0</v>
      </c>
      <c r="U278" s="40"/>
      <c r="V278" s="40">
        <f t="shared" si="127"/>
        <v>366.29166666666663</v>
      </c>
      <c r="W278" s="40"/>
      <c r="X278" s="40">
        <f t="shared" si="116"/>
        <v>366.29166666666663</v>
      </c>
      <c r="Y278" s="40"/>
      <c r="Z278" s="40">
        <f t="shared" si="117"/>
        <v>14900</v>
      </c>
      <c r="AA278" s="40"/>
      <c r="AB278" s="40">
        <f>0</f>
        <v>0</v>
      </c>
      <c r="AC278" s="40"/>
      <c r="AE278" s="46">
        <v>70</v>
      </c>
      <c r="AF278" s="46"/>
      <c r="AG278" s="48">
        <f t="shared" si="128"/>
        <v>3316.9416490739313</v>
      </c>
      <c r="AH278" s="48"/>
      <c r="AI278" s="48">
        <f t="shared" si="118"/>
        <v>1051.2862282204653</v>
      </c>
      <c r="AJ278" s="48"/>
      <c r="AK278" s="48">
        <f t="shared" si="129"/>
        <v>81.541482206400801</v>
      </c>
      <c r="AL278" s="48"/>
      <c r="AM278" s="48">
        <f t="shared" si="119"/>
        <v>1132.8277104268661</v>
      </c>
      <c r="AN278" s="48"/>
      <c r="AO278" s="48">
        <f t="shared" si="120"/>
        <v>2265.6554208534662</v>
      </c>
      <c r="AP278" s="48"/>
      <c r="AQ278" s="48">
        <f>0</f>
        <v>0</v>
      </c>
      <c r="AR278" s="48"/>
      <c r="AT278" s="55">
        <v>70</v>
      </c>
      <c r="AU278" s="55"/>
      <c r="AV278" s="57">
        <f t="shared" si="130"/>
        <v>1267.5606838795561</v>
      </c>
      <c r="AW278" s="57"/>
      <c r="AX278" s="57">
        <f t="shared" si="121"/>
        <v>412.30142774137983</v>
      </c>
      <c r="AY278" s="57"/>
      <c r="AZ278" s="57">
        <f t="shared" si="131"/>
        <v>31.160866812039085</v>
      </c>
      <c r="BA278" s="57"/>
      <c r="BB278" s="57">
        <f t="shared" si="122"/>
        <v>443.46229455341893</v>
      </c>
      <c r="BC278" s="57"/>
      <c r="BD278" s="57">
        <f t="shared" si="123"/>
        <v>855.25925613817628</v>
      </c>
      <c r="BE278" s="57"/>
      <c r="BF278" s="57">
        <f>0</f>
        <v>0</v>
      </c>
      <c r="BG278" s="57"/>
    </row>
    <row r="279" spans="1:59" x14ac:dyDescent="0.25">
      <c r="A279" s="27">
        <v>71</v>
      </c>
      <c r="B279" s="27"/>
      <c r="C279" s="31">
        <f t="shared" si="124"/>
        <v>413.88888888886652</v>
      </c>
      <c r="D279" s="31"/>
      <c r="E279" s="31">
        <f t="shared" si="113"/>
        <v>206.94444444444446</v>
      </c>
      <c r="F279" s="31"/>
      <c r="G279" s="31">
        <f t="shared" si="125"/>
        <v>10.174768518517968</v>
      </c>
      <c r="H279" s="31"/>
      <c r="I279" s="31">
        <f t="shared" si="114"/>
        <v>217.11921296296242</v>
      </c>
      <c r="J279" s="31"/>
      <c r="K279" s="31">
        <f t="shared" si="115"/>
        <v>206.94444444442206</v>
      </c>
      <c r="L279" s="31"/>
      <c r="M279" s="31">
        <f>0</f>
        <v>0</v>
      </c>
      <c r="N279" s="31"/>
      <c r="P279" s="37">
        <v>71</v>
      </c>
      <c r="Q279" s="37"/>
      <c r="R279" s="39">
        <f t="shared" si="126"/>
        <v>14900</v>
      </c>
      <c r="S279" s="39"/>
      <c r="T279" s="39">
        <f>0</f>
        <v>0</v>
      </c>
      <c r="U279" s="39"/>
      <c r="V279" s="39">
        <f t="shared" si="127"/>
        <v>366.29166666666663</v>
      </c>
      <c r="W279" s="39"/>
      <c r="X279" s="39">
        <f t="shared" si="116"/>
        <v>366.29166666666663</v>
      </c>
      <c r="Y279" s="39"/>
      <c r="Z279" s="39">
        <f t="shared" si="117"/>
        <v>14900</v>
      </c>
      <c r="AA279" s="39"/>
      <c r="AB279" s="39">
        <f>0</f>
        <v>0</v>
      </c>
      <c r="AC279" s="39"/>
      <c r="AE279" s="45">
        <v>71</v>
      </c>
      <c r="AF279" s="45"/>
      <c r="AG279" s="47">
        <f t="shared" si="128"/>
        <v>2265.6554208534662</v>
      </c>
      <c r="AH279" s="47"/>
      <c r="AI279" s="47">
        <f t="shared" si="118"/>
        <v>1104.9790292122125</v>
      </c>
      <c r="AJ279" s="47"/>
      <c r="AK279" s="47">
        <f t="shared" si="129"/>
        <v>55.697362429314374</v>
      </c>
      <c r="AL279" s="47"/>
      <c r="AM279" s="47">
        <f t="shared" si="119"/>
        <v>1160.6763916415268</v>
      </c>
      <c r="AN279" s="47"/>
      <c r="AO279" s="47">
        <f t="shared" si="120"/>
        <v>1160.6763916412538</v>
      </c>
      <c r="AP279" s="47"/>
      <c r="AQ279" s="47">
        <f>0</f>
        <v>0</v>
      </c>
      <c r="AR279" s="47"/>
      <c r="AT279" s="54">
        <v>71</v>
      </c>
      <c r="AU279" s="54"/>
      <c r="AV279" s="56">
        <f t="shared" si="130"/>
        <v>855.25925613817628</v>
      </c>
      <c r="AW279" s="56"/>
      <c r="AX279" s="56">
        <f t="shared" si="121"/>
        <v>422.43717117335541</v>
      </c>
      <c r="AY279" s="56"/>
      <c r="AZ279" s="56">
        <f t="shared" si="131"/>
        <v>21.025123380063498</v>
      </c>
      <c r="BA279" s="56"/>
      <c r="BB279" s="56">
        <f t="shared" si="122"/>
        <v>443.46229455341893</v>
      </c>
      <c r="BC279" s="56"/>
      <c r="BD279" s="56">
        <f t="shared" si="123"/>
        <v>432.82208496482087</v>
      </c>
      <c r="BE279" s="56"/>
      <c r="BF279" s="56">
        <f>0</f>
        <v>0</v>
      </c>
      <c r="BG279" s="56"/>
    </row>
    <row r="280" spans="1:59" x14ac:dyDescent="0.25">
      <c r="A280" s="28">
        <v>72</v>
      </c>
      <c r="B280" s="28"/>
      <c r="C280" s="32">
        <f t="shared" si="124"/>
        <v>206.94444444442206</v>
      </c>
      <c r="D280" s="32"/>
      <c r="E280" s="32">
        <f t="shared" si="113"/>
        <v>206.94444444444446</v>
      </c>
      <c r="F280" s="32"/>
      <c r="G280" s="32">
        <f t="shared" si="125"/>
        <v>5.0873842592587089</v>
      </c>
      <c r="H280" s="32"/>
      <c r="I280" s="32">
        <f t="shared" si="114"/>
        <v>212.03182870370316</v>
      </c>
      <c r="J280" s="32"/>
      <c r="K280" s="32">
        <f t="shared" si="115"/>
        <v>-2.2396307031158358E-11</v>
      </c>
      <c r="L280" s="32"/>
      <c r="M280" s="32">
        <f>0</f>
        <v>0</v>
      </c>
      <c r="N280" s="32"/>
      <c r="P280" s="38">
        <v>72</v>
      </c>
      <c r="Q280" s="38"/>
      <c r="R280" s="40">
        <f t="shared" si="126"/>
        <v>14900</v>
      </c>
      <c r="S280" s="40"/>
      <c r="T280" s="40">
        <f>C4</f>
        <v>14900</v>
      </c>
      <c r="U280" s="40"/>
      <c r="V280" s="40">
        <f t="shared" si="127"/>
        <v>366.29166666666663</v>
      </c>
      <c r="W280" s="40"/>
      <c r="X280" s="40">
        <f t="shared" si="116"/>
        <v>15266.291666666666</v>
      </c>
      <c r="Y280" s="40"/>
      <c r="Z280" s="40">
        <f t="shared" si="117"/>
        <v>0</v>
      </c>
      <c r="AA280" s="40"/>
      <c r="AB280" s="40">
        <f>0</f>
        <v>0</v>
      </c>
      <c r="AC280" s="40"/>
      <c r="AE280" s="46">
        <v>72</v>
      </c>
      <c r="AF280" s="46"/>
      <c r="AG280" s="48">
        <f t="shared" si="128"/>
        <v>1160.6763916412538</v>
      </c>
      <c r="AH280" s="48"/>
      <c r="AI280" s="48">
        <f t="shared" si="118"/>
        <v>1160.6763916415337</v>
      </c>
      <c r="AJ280" s="48"/>
      <c r="AK280" s="48">
        <f t="shared" si="129"/>
        <v>28.533294627847486</v>
      </c>
      <c r="AL280" s="48"/>
      <c r="AM280" s="48">
        <f t="shared" si="119"/>
        <v>1189.2096862693811</v>
      </c>
      <c r="AN280" s="48"/>
      <c r="AO280" s="48">
        <f t="shared" si="120"/>
        <v>-2.7989699447061867E-10</v>
      </c>
      <c r="AP280" s="48"/>
      <c r="AQ280" s="48">
        <f>0</f>
        <v>0</v>
      </c>
      <c r="AR280" s="48"/>
      <c r="AT280" s="55">
        <v>72</v>
      </c>
      <c r="AU280" s="55"/>
      <c r="AV280" s="57">
        <f t="shared" si="130"/>
        <v>432.82208496482087</v>
      </c>
      <c r="AW280" s="57"/>
      <c r="AX280" s="57">
        <f t="shared" si="121"/>
        <v>432.82208496470042</v>
      </c>
      <c r="AY280" s="57"/>
      <c r="AZ280" s="57">
        <f t="shared" si="131"/>
        <v>10.640209588718513</v>
      </c>
      <c r="BA280" s="57"/>
      <c r="BB280" s="57">
        <f t="shared" si="122"/>
        <v>443.46229455341893</v>
      </c>
      <c r="BC280" s="57"/>
      <c r="BD280" s="57">
        <f t="shared" si="123"/>
        <v>1.2045120456605218E-10</v>
      </c>
      <c r="BE280" s="57"/>
      <c r="BF280" s="57">
        <f>0</f>
        <v>0</v>
      </c>
      <c r="BG280" s="57"/>
    </row>
    <row r="281" spans="1:59" ht="15.75" x14ac:dyDescent="0.3">
      <c r="A281" s="34" t="s">
        <v>38</v>
      </c>
      <c r="B281" s="34"/>
      <c r="C281" s="34"/>
      <c r="D281" s="34"/>
      <c r="E281" s="34"/>
      <c r="F281" s="34"/>
      <c r="G281" s="34"/>
      <c r="H281" s="34"/>
      <c r="I281" s="33">
        <f>SUM(I209:J280)</f>
        <v>28269.645833333307</v>
      </c>
      <c r="J281" s="27"/>
      <c r="K281" s="27"/>
      <c r="L281" s="27"/>
      <c r="M281" s="27"/>
      <c r="N281" s="27"/>
      <c r="P281" s="42" t="s">
        <v>38</v>
      </c>
      <c r="Q281" s="42"/>
      <c r="R281" s="42"/>
      <c r="S281" s="42"/>
      <c r="T281" s="42"/>
      <c r="U281" s="42"/>
      <c r="V281" s="42"/>
      <c r="W281" s="42"/>
      <c r="X281" s="41">
        <f>SUM(X209:Y280)</f>
        <v>41273.000000000022</v>
      </c>
      <c r="Y281" s="37"/>
      <c r="Z281" s="37"/>
      <c r="AA281" s="37"/>
      <c r="AB281" s="37"/>
      <c r="AC281" s="37"/>
      <c r="AE281" s="51" t="s">
        <v>38</v>
      </c>
      <c r="AF281" s="51"/>
      <c r="AG281" s="51"/>
      <c r="AH281" s="51"/>
      <c r="AI281" s="51"/>
      <c r="AJ281" s="51"/>
      <c r="AK281" s="51"/>
      <c r="AL281" s="51"/>
      <c r="AM281" s="49">
        <f>SUM(AM209:AN280)</f>
        <v>40938.817451652707</v>
      </c>
      <c r="AN281" s="45"/>
      <c r="AO281" s="45"/>
      <c r="AP281" s="45"/>
      <c r="AQ281" s="47"/>
      <c r="AR281" s="47"/>
      <c r="AT281" s="59" t="s">
        <v>38</v>
      </c>
      <c r="AU281" s="59"/>
      <c r="AV281" s="59"/>
      <c r="AW281" s="59"/>
      <c r="AX281" s="59"/>
      <c r="AY281" s="59"/>
      <c r="AZ281" s="59"/>
      <c r="BA281" s="59"/>
      <c r="BB281" s="58">
        <f>SUM(BB209:BC280)</f>
        <v>31929.285207846118</v>
      </c>
      <c r="BC281" s="54"/>
      <c r="BD281" s="54"/>
      <c r="BE281" s="54"/>
      <c r="BF281" s="54"/>
      <c r="BG281" s="54"/>
    </row>
  </sheetData>
  <mergeCells count="7339">
    <mergeCell ref="BF280:BG280"/>
    <mergeCell ref="AT281:BA281"/>
    <mergeCell ref="BB281:BC281"/>
    <mergeCell ref="BD281:BG281"/>
    <mergeCell ref="AT280:AU280"/>
    <mergeCell ref="AV280:AW280"/>
    <mergeCell ref="AX280:AY280"/>
    <mergeCell ref="AZ280:BA280"/>
    <mergeCell ref="BB280:BC280"/>
    <mergeCell ref="BD280:BE280"/>
    <mergeCell ref="BF278:BG278"/>
    <mergeCell ref="AT279:AU279"/>
    <mergeCell ref="AV279:AW279"/>
    <mergeCell ref="AX279:AY279"/>
    <mergeCell ref="AZ279:BA279"/>
    <mergeCell ref="BB279:BC279"/>
    <mergeCell ref="BD279:BE279"/>
    <mergeCell ref="BF279:BG279"/>
    <mergeCell ref="AT278:AU278"/>
    <mergeCell ref="AV278:AW278"/>
    <mergeCell ref="AX278:AY278"/>
    <mergeCell ref="AZ278:BA278"/>
    <mergeCell ref="BB278:BC278"/>
    <mergeCell ref="BD278:BE278"/>
    <mergeCell ref="BF276:BG276"/>
    <mergeCell ref="AT277:AU277"/>
    <mergeCell ref="AV277:AW277"/>
    <mergeCell ref="AX277:AY277"/>
    <mergeCell ref="AZ277:BA277"/>
    <mergeCell ref="BB277:BC277"/>
    <mergeCell ref="BD277:BE277"/>
    <mergeCell ref="BF277:BG277"/>
    <mergeCell ref="AT276:AU276"/>
    <mergeCell ref="AV276:AW276"/>
    <mergeCell ref="AX276:AY276"/>
    <mergeCell ref="AZ276:BA276"/>
    <mergeCell ref="BB276:BC276"/>
    <mergeCell ref="BD276:BE276"/>
    <mergeCell ref="BF274:BG274"/>
    <mergeCell ref="AT275:AU275"/>
    <mergeCell ref="AV275:AW275"/>
    <mergeCell ref="AX275:AY275"/>
    <mergeCell ref="AZ275:BA275"/>
    <mergeCell ref="BB275:BC275"/>
    <mergeCell ref="BD275:BE275"/>
    <mergeCell ref="BF275:BG275"/>
    <mergeCell ref="AT274:AU274"/>
    <mergeCell ref="AV274:AW274"/>
    <mergeCell ref="AX274:AY274"/>
    <mergeCell ref="AZ274:BA274"/>
    <mergeCell ref="BB274:BC274"/>
    <mergeCell ref="BD274:BE274"/>
    <mergeCell ref="BF272:BG272"/>
    <mergeCell ref="AT273:AU273"/>
    <mergeCell ref="AV273:AW273"/>
    <mergeCell ref="AX273:AY273"/>
    <mergeCell ref="AZ273:BA273"/>
    <mergeCell ref="BB273:BC273"/>
    <mergeCell ref="BD273:BE273"/>
    <mergeCell ref="BF273:BG273"/>
    <mergeCell ref="AT272:AU272"/>
    <mergeCell ref="AV272:AW272"/>
    <mergeCell ref="AX272:AY272"/>
    <mergeCell ref="AZ272:BA272"/>
    <mergeCell ref="BB272:BC272"/>
    <mergeCell ref="BD272:BE272"/>
    <mergeCell ref="BF270:BG270"/>
    <mergeCell ref="AT271:AU271"/>
    <mergeCell ref="AV271:AW271"/>
    <mergeCell ref="AX271:AY271"/>
    <mergeCell ref="AZ271:BA271"/>
    <mergeCell ref="BB271:BC271"/>
    <mergeCell ref="BD271:BE271"/>
    <mergeCell ref="BF271:BG271"/>
    <mergeCell ref="AT270:AU270"/>
    <mergeCell ref="AV270:AW270"/>
    <mergeCell ref="AX270:AY270"/>
    <mergeCell ref="AZ270:BA270"/>
    <mergeCell ref="BB270:BC270"/>
    <mergeCell ref="BD270:BE270"/>
    <mergeCell ref="BF268:BG268"/>
    <mergeCell ref="AT269:AU269"/>
    <mergeCell ref="AV269:AW269"/>
    <mergeCell ref="AX269:AY269"/>
    <mergeCell ref="AZ269:BA269"/>
    <mergeCell ref="BB269:BC269"/>
    <mergeCell ref="BD269:BE269"/>
    <mergeCell ref="BF269:BG269"/>
    <mergeCell ref="AT268:AU268"/>
    <mergeCell ref="AV268:AW268"/>
    <mergeCell ref="AX268:AY268"/>
    <mergeCell ref="AZ268:BA268"/>
    <mergeCell ref="BB268:BC268"/>
    <mergeCell ref="BD268:BE268"/>
    <mergeCell ref="BF266:BG266"/>
    <mergeCell ref="AT267:AU267"/>
    <mergeCell ref="AV267:AW267"/>
    <mergeCell ref="AX267:AY267"/>
    <mergeCell ref="AZ267:BA267"/>
    <mergeCell ref="BB267:BC267"/>
    <mergeCell ref="BD267:BE267"/>
    <mergeCell ref="BF267:BG267"/>
    <mergeCell ref="AT266:AU266"/>
    <mergeCell ref="AV266:AW266"/>
    <mergeCell ref="AX266:AY266"/>
    <mergeCell ref="AZ266:BA266"/>
    <mergeCell ref="BB266:BC266"/>
    <mergeCell ref="BD266:BE266"/>
    <mergeCell ref="BF264:BG264"/>
    <mergeCell ref="AT265:AU265"/>
    <mergeCell ref="AV265:AW265"/>
    <mergeCell ref="AX265:AY265"/>
    <mergeCell ref="AZ265:BA265"/>
    <mergeCell ref="BB265:BC265"/>
    <mergeCell ref="BD265:BE265"/>
    <mergeCell ref="BF265:BG265"/>
    <mergeCell ref="AT264:AU264"/>
    <mergeCell ref="AV264:AW264"/>
    <mergeCell ref="AX264:AY264"/>
    <mergeCell ref="AZ264:BA264"/>
    <mergeCell ref="BB264:BC264"/>
    <mergeCell ref="BD264:BE264"/>
    <mergeCell ref="BF262:BG262"/>
    <mergeCell ref="AT263:AU263"/>
    <mergeCell ref="AV263:AW263"/>
    <mergeCell ref="AX263:AY263"/>
    <mergeCell ref="AZ263:BA263"/>
    <mergeCell ref="BB263:BC263"/>
    <mergeCell ref="BD263:BE263"/>
    <mergeCell ref="BF263:BG263"/>
    <mergeCell ref="AT262:AU262"/>
    <mergeCell ref="AV262:AW262"/>
    <mergeCell ref="AX262:AY262"/>
    <mergeCell ref="AZ262:BA262"/>
    <mergeCell ref="BB262:BC262"/>
    <mergeCell ref="BD262:BE262"/>
    <mergeCell ref="BF260:BG260"/>
    <mergeCell ref="AT261:AU261"/>
    <mergeCell ref="AV261:AW261"/>
    <mergeCell ref="AX261:AY261"/>
    <mergeCell ref="AZ261:BA261"/>
    <mergeCell ref="BB261:BC261"/>
    <mergeCell ref="BD261:BE261"/>
    <mergeCell ref="BF261:BG261"/>
    <mergeCell ref="AT260:AU260"/>
    <mergeCell ref="AV260:AW260"/>
    <mergeCell ref="AX260:AY260"/>
    <mergeCell ref="AZ260:BA260"/>
    <mergeCell ref="BB260:BC260"/>
    <mergeCell ref="BD260:BE260"/>
    <mergeCell ref="BF258:BG258"/>
    <mergeCell ref="AT259:AU259"/>
    <mergeCell ref="AV259:AW259"/>
    <mergeCell ref="AX259:AY259"/>
    <mergeCell ref="AZ259:BA259"/>
    <mergeCell ref="BB259:BC259"/>
    <mergeCell ref="BD259:BE259"/>
    <mergeCell ref="BF259:BG259"/>
    <mergeCell ref="AT258:AU258"/>
    <mergeCell ref="AV258:AW258"/>
    <mergeCell ref="AX258:AY258"/>
    <mergeCell ref="AZ258:BA258"/>
    <mergeCell ref="BB258:BC258"/>
    <mergeCell ref="BD258:BE258"/>
    <mergeCell ref="BF256:BG256"/>
    <mergeCell ref="AT257:AU257"/>
    <mergeCell ref="AV257:AW257"/>
    <mergeCell ref="AX257:AY257"/>
    <mergeCell ref="AZ257:BA257"/>
    <mergeCell ref="BB257:BC257"/>
    <mergeCell ref="BD257:BE257"/>
    <mergeCell ref="BF257:BG257"/>
    <mergeCell ref="AT256:AU256"/>
    <mergeCell ref="AV256:AW256"/>
    <mergeCell ref="AX256:AY256"/>
    <mergeCell ref="AZ256:BA256"/>
    <mergeCell ref="BB256:BC256"/>
    <mergeCell ref="BD256:BE256"/>
    <mergeCell ref="BF254:BG254"/>
    <mergeCell ref="AT255:AU255"/>
    <mergeCell ref="AV255:AW255"/>
    <mergeCell ref="AX255:AY255"/>
    <mergeCell ref="AZ255:BA255"/>
    <mergeCell ref="BB255:BC255"/>
    <mergeCell ref="BD255:BE255"/>
    <mergeCell ref="BF255:BG255"/>
    <mergeCell ref="AT254:AU254"/>
    <mergeCell ref="AV254:AW254"/>
    <mergeCell ref="AX254:AY254"/>
    <mergeCell ref="AZ254:BA254"/>
    <mergeCell ref="BB254:BC254"/>
    <mergeCell ref="BD254:BE254"/>
    <mergeCell ref="BF252:BG252"/>
    <mergeCell ref="AT253:AU253"/>
    <mergeCell ref="AV253:AW253"/>
    <mergeCell ref="AX253:AY253"/>
    <mergeCell ref="AZ253:BA253"/>
    <mergeCell ref="BB253:BC253"/>
    <mergeCell ref="BD253:BE253"/>
    <mergeCell ref="BF253:BG253"/>
    <mergeCell ref="AT252:AU252"/>
    <mergeCell ref="AV252:AW252"/>
    <mergeCell ref="AX252:AY252"/>
    <mergeCell ref="AZ252:BA252"/>
    <mergeCell ref="BB252:BC252"/>
    <mergeCell ref="BD252:BE252"/>
    <mergeCell ref="BF250:BG250"/>
    <mergeCell ref="AT251:AU251"/>
    <mergeCell ref="AV251:AW251"/>
    <mergeCell ref="AX251:AY251"/>
    <mergeCell ref="AZ251:BA251"/>
    <mergeCell ref="BB251:BC251"/>
    <mergeCell ref="BD251:BE251"/>
    <mergeCell ref="BF251:BG251"/>
    <mergeCell ref="AT250:AU250"/>
    <mergeCell ref="AV250:AW250"/>
    <mergeCell ref="AX250:AY250"/>
    <mergeCell ref="AZ250:BA250"/>
    <mergeCell ref="BB250:BC250"/>
    <mergeCell ref="BD250:BE250"/>
    <mergeCell ref="BF248:BG248"/>
    <mergeCell ref="AT249:AU249"/>
    <mergeCell ref="AV249:AW249"/>
    <mergeCell ref="AX249:AY249"/>
    <mergeCell ref="AZ249:BA249"/>
    <mergeCell ref="BB249:BC249"/>
    <mergeCell ref="BD249:BE249"/>
    <mergeCell ref="BF249:BG249"/>
    <mergeCell ref="AT248:AU248"/>
    <mergeCell ref="AV248:AW248"/>
    <mergeCell ref="AX248:AY248"/>
    <mergeCell ref="AZ248:BA248"/>
    <mergeCell ref="BB248:BC248"/>
    <mergeCell ref="BD248:BE248"/>
    <mergeCell ref="BF246:BG246"/>
    <mergeCell ref="AT247:AU247"/>
    <mergeCell ref="AV247:AW247"/>
    <mergeCell ref="AX247:AY247"/>
    <mergeCell ref="AZ247:BA247"/>
    <mergeCell ref="BB247:BC247"/>
    <mergeCell ref="BD247:BE247"/>
    <mergeCell ref="BF247:BG247"/>
    <mergeCell ref="AT246:AU246"/>
    <mergeCell ref="AV246:AW246"/>
    <mergeCell ref="AX246:AY246"/>
    <mergeCell ref="AZ246:BA246"/>
    <mergeCell ref="BB246:BC246"/>
    <mergeCell ref="BD246:BE246"/>
    <mergeCell ref="BF244:BG244"/>
    <mergeCell ref="AT245:AU245"/>
    <mergeCell ref="AV245:AW245"/>
    <mergeCell ref="AX245:AY245"/>
    <mergeCell ref="AZ245:BA245"/>
    <mergeCell ref="BB245:BC245"/>
    <mergeCell ref="BD245:BE245"/>
    <mergeCell ref="BF245:BG245"/>
    <mergeCell ref="AT244:AU244"/>
    <mergeCell ref="AV244:AW244"/>
    <mergeCell ref="AX244:AY244"/>
    <mergeCell ref="AZ244:BA244"/>
    <mergeCell ref="BB244:BC244"/>
    <mergeCell ref="BD244:BE244"/>
    <mergeCell ref="BF242:BG242"/>
    <mergeCell ref="AT243:AU243"/>
    <mergeCell ref="AV243:AW243"/>
    <mergeCell ref="AX243:AY243"/>
    <mergeCell ref="AZ243:BA243"/>
    <mergeCell ref="BB243:BC243"/>
    <mergeCell ref="BD243:BE243"/>
    <mergeCell ref="BF243:BG243"/>
    <mergeCell ref="AT242:AU242"/>
    <mergeCell ref="AV242:AW242"/>
    <mergeCell ref="AX242:AY242"/>
    <mergeCell ref="AZ242:BA242"/>
    <mergeCell ref="BB242:BC242"/>
    <mergeCell ref="BD242:BE242"/>
    <mergeCell ref="BF240:BG240"/>
    <mergeCell ref="AT241:AU241"/>
    <mergeCell ref="AV241:AW241"/>
    <mergeCell ref="AX241:AY241"/>
    <mergeCell ref="AZ241:BA241"/>
    <mergeCell ref="BB241:BC241"/>
    <mergeCell ref="BD241:BE241"/>
    <mergeCell ref="BF241:BG241"/>
    <mergeCell ref="AT240:AU240"/>
    <mergeCell ref="AV240:AW240"/>
    <mergeCell ref="AX240:AY240"/>
    <mergeCell ref="AZ240:BA240"/>
    <mergeCell ref="BB240:BC240"/>
    <mergeCell ref="BD240:BE240"/>
    <mergeCell ref="BF238:BG238"/>
    <mergeCell ref="AT239:AU239"/>
    <mergeCell ref="AV239:AW239"/>
    <mergeCell ref="AX239:AY239"/>
    <mergeCell ref="AZ239:BA239"/>
    <mergeCell ref="BB239:BC239"/>
    <mergeCell ref="BD239:BE239"/>
    <mergeCell ref="BF239:BG239"/>
    <mergeCell ref="AT238:AU238"/>
    <mergeCell ref="AV238:AW238"/>
    <mergeCell ref="AX238:AY238"/>
    <mergeCell ref="AZ238:BA238"/>
    <mergeCell ref="BB238:BC238"/>
    <mergeCell ref="BD238:BE238"/>
    <mergeCell ref="BF236:BG236"/>
    <mergeCell ref="AT237:AU237"/>
    <mergeCell ref="AV237:AW237"/>
    <mergeCell ref="AX237:AY237"/>
    <mergeCell ref="AZ237:BA237"/>
    <mergeCell ref="BB237:BC237"/>
    <mergeCell ref="BD237:BE237"/>
    <mergeCell ref="BF237:BG237"/>
    <mergeCell ref="AT236:AU236"/>
    <mergeCell ref="AV236:AW236"/>
    <mergeCell ref="AX236:AY236"/>
    <mergeCell ref="AZ236:BA236"/>
    <mergeCell ref="BB236:BC236"/>
    <mergeCell ref="BD236:BE236"/>
    <mergeCell ref="BF234:BG234"/>
    <mergeCell ref="AT235:AU235"/>
    <mergeCell ref="AV235:AW235"/>
    <mergeCell ref="AX235:AY235"/>
    <mergeCell ref="AZ235:BA235"/>
    <mergeCell ref="BB235:BC235"/>
    <mergeCell ref="BD235:BE235"/>
    <mergeCell ref="BF235:BG235"/>
    <mergeCell ref="AT234:AU234"/>
    <mergeCell ref="AV234:AW234"/>
    <mergeCell ref="AX234:AY234"/>
    <mergeCell ref="AZ234:BA234"/>
    <mergeCell ref="BB234:BC234"/>
    <mergeCell ref="BD234:BE234"/>
    <mergeCell ref="BF232:BG232"/>
    <mergeCell ref="AT233:AU233"/>
    <mergeCell ref="AV233:AW233"/>
    <mergeCell ref="AX233:AY233"/>
    <mergeCell ref="AZ233:BA233"/>
    <mergeCell ref="BB233:BC233"/>
    <mergeCell ref="BD233:BE233"/>
    <mergeCell ref="BF233:BG233"/>
    <mergeCell ref="AT232:AU232"/>
    <mergeCell ref="AV232:AW232"/>
    <mergeCell ref="AX232:AY232"/>
    <mergeCell ref="AZ232:BA232"/>
    <mergeCell ref="BB232:BC232"/>
    <mergeCell ref="BD232:BE232"/>
    <mergeCell ref="BF230:BG230"/>
    <mergeCell ref="AT231:AU231"/>
    <mergeCell ref="AV231:AW231"/>
    <mergeCell ref="AX231:AY231"/>
    <mergeCell ref="AZ231:BA231"/>
    <mergeCell ref="BB231:BC231"/>
    <mergeCell ref="BD231:BE231"/>
    <mergeCell ref="BF231:BG231"/>
    <mergeCell ref="AT230:AU230"/>
    <mergeCell ref="AV230:AW230"/>
    <mergeCell ref="AX230:AY230"/>
    <mergeCell ref="AZ230:BA230"/>
    <mergeCell ref="BB230:BC230"/>
    <mergeCell ref="BD230:BE230"/>
    <mergeCell ref="BF228:BG228"/>
    <mergeCell ref="AT229:AU229"/>
    <mergeCell ref="AV229:AW229"/>
    <mergeCell ref="AX229:AY229"/>
    <mergeCell ref="AZ229:BA229"/>
    <mergeCell ref="BB229:BC229"/>
    <mergeCell ref="BD229:BE229"/>
    <mergeCell ref="BF229:BG229"/>
    <mergeCell ref="AT228:AU228"/>
    <mergeCell ref="AV228:AW228"/>
    <mergeCell ref="AX228:AY228"/>
    <mergeCell ref="AZ228:BA228"/>
    <mergeCell ref="BB228:BC228"/>
    <mergeCell ref="BD228:BE228"/>
    <mergeCell ref="BF226:BG226"/>
    <mergeCell ref="AT227:AU227"/>
    <mergeCell ref="AV227:AW227"/>
    <mergeCell ref="AX227:AY227"/>
    <mergeCell ref="AZ227:BA227"/>
    <mergeCell ref="BB227:BC227"/>
    <mergeCell ref="BD227:BE227"/>
    <mergeCell ref="BF227:BG227"/>
    <mergeCell ref="AT226:AU226"/>
    <mergeCell ref="AV226:AW226"/>
    <mergeCell ref="AX226:AY226"/>
    <mergeCell ref="AZ226:BA226"/>
    <mergeCell ref="BB226:BC226"/>
    <mergeCell ref="BD226:BE226"/>
    <mergeCell ref="BF224:BG224"/>
    <mergeCell ref="AT225:AU225"/>
    <mergeCell ref="AV225:AW225"/>
    <mergeCell ref="AX225:AY225"/>
    <mergeCell ref="AZ225:BA225"/>
    <mergeCell ref="BB225:BC225"/>
    <mergeCell ref="BD225:BE225"/>
    <mergeCell ref="BF225:BG225"/>
    <mergeCell ref="AT224:AU224"/>
    <mergeCell ref="AV224:AW224"/>
    <mergeCell ref="AX224:AY224"/>
    <mergeCell ref="AZ224:BA224"/>
    <mergeCell ref="BB224:BC224"/>
    <mergeCell ref="BD224:BE224"/>
    <mergeCell ref="BF222:BG222"/>
    <mergeCell ref="AT223:AU223"/>
    <mergeCell ref="AV223:AW223"/>
    <mergeCell ref="AX223:AY223"/>
    <mergeCell ref="AZ223:BA223"/>
    <mergeCell ref="BB223:BC223"/>
    <mergeCell ref="BD223:BE223"/>
    <mergeCell ref="BF223:BG223"/>
    <mergeCell ref="AT222:AU222"/>
    <mergeCell ref="AV222:AW222"/>
    <mergeCell ref="AX222:AY222"/>
    <mergeCell ref="AZ222:BA222"/>
    <mergeCell ref="BB222:BC222"/>
    <mergeCell ref="BD222:BE222"/>
    <mergeCell ref="BF220:BG220"/>
    <mergeCell ref="AT221:AU221"/>
    <mergeCell ref="AV221:AW221"/>
    <mergeCell ref="AX221:AY221"/>
    <mergeCell ref="AZ221:BA221"/>
    <mergeCell ref="BB221:BC221"/>
    <mergeCell ref="BD221:BE221"/>
    <mergeCell ref="BF221:BG221"/>
    <mergeCell ref="AT220:AU220"/>
    <mergeCell ref="AV220:AW220"/>
    <mergeCell ref="AX220:AY220"/>
    <mergeCell ref="AZ220:BA220"/>
    <mergeCell ref="BB220:BC220"/>
    <mergeCell ref="BD220:BE220"/>
    <mergeCell ref="BF218:BG218"/>
    <mergeCell ref="AT219:AU219"/>
    <mergeCell ref="AV219:AW219"/>
    <mergeCell ref="AX219:AY219"/>
    <mergeCell ref="AZ219:BA219"/>
    <mergeCell ref="BB219:BC219"/>
    <mergeCell ref="BD219:BE219"/>
    <mergeCell ref="BF219:BG219"/>
    <mergeCell ref="AT218:AU218"/>
    <mergeCell ref="AV218:AW218"/>
    <mergeCell ref="AX218:AY218"/>
    <mergeCell ref="AZ218:BA218"/>
    <mergeCell ref="BB218:BC218"/>
    <mergeCell ref="BD218:BE218"/>
    <mergeCell ref="BF216:BG216"/>
    <mergeCell ref="AT217:AU217"/>
    <mergeCell ref="AV217:AW217"/>
    <mergeCell ref="AX217:AY217"/>
    <mergeCell ref="AZ217:BA217"/>
    <mergeCell ref="BB217:BC217"/>
    <mergeCell ref="BD217:BE217"/>
    <mergeCell ref="BF217:BG217"/>
    <mergeCell ref="AT216:AU216"/>
    <mergeCell ref="AV216:AW216"/>
    <mergeCell ref="AX216:AY216"/>
    <mergeCell ref="AZ216:BA216"/>
    <mergeCell ref="BB216:BC216"/>
    <mergeCell ref="BD216:BE216"/>
    <mergeCell ref="BF214:BG214"/>
    <mergeCell ref="AT215:AU215"/>
    <mergeCell ref="AV215:AW215"/>
    <mergeCell ref="AX215:AY215"/>
    <mergeCell ref="AZ215:BA215"/>
    <mergeCell ref="BB215:BC215"/>
    <mergeCell ref="BD215:BE215"/>
    <mergeCell ref="BF215:BG215"/>
    <mergeCell ref="AT214:AU214"/>
    <mergeCell ref="AV214:AW214"/>
    <mergeCell ref="AX214:AY214"/>
    <mergeCell ref="AZ214:BA214"/>
    <mergeCell ref="BB214:BC214"/>
    <mergeCell ref="BD214:BE214"/>
    <mergeCell ref="BF212:BG212"/>
    <mergeCell ref="AT213:AU213"/>
    <mergeCell ref="AV213:AW213"/>
    <mergeCell ref="AX213:AY213"/>
    <mergeCell ref="AZ213:BA213"/>
    <mergeCell ref="BB213:BC213"/>
    <mergeCell ref="BD213:BE213"/>
    <mergeCell ref="BF213:BG213"/>
    <mergeCell ref="AT212:AU212"/>
    <mergeCell ref="AV212:AW212"/>
    <mergeCell ref="AX212:AY212"/>
    <mergeCell ref="AZ212:BA212"/>
    <mergeCell ref="BB212:BC212"/>
    <mergeCell ref="BD212:BE212"/>
    <mergeCell ref="BF210:BG210"/>
    <mergeCell ref="AT211:AU211"/>
    <mergeCell ref="AV211:AW211"/>
    <mergeCell ref="AX211:AY211"/>
    <mergeCell ref="AZ211:BA211"/>
    <mergeCell ref="BB211:BC211"/>
    <mergeCell ref="BD211:BE211"/>
    <mergeCell ref="BF211:BG211"/>
    <mergeCell ref="AT210:AU210"/>
    <mergeCell ref="AV210:AW210"/>
    <mergeCell ref="AX210:AY210"/>
    <mergeCell ref="AZ210:BA210"/>
    <mergeCell ref="BB210:BC210"/>
    <mergeCell ref="BD210:BE210"/>
    <mergeCell ref="BF208:BG208"/>
    <mergeCell ref="AT209:AU209"/>
    <mergeCell ref="AV209:AW209"/>
    <mergeCell ref="AX209:AY209"/>
    <mergeCell ref="AZ209:BA209"/>
    <mergeCell ref="BB209:BC209"/>
    <mergeCell ref="BD209:BE209"/>
    <mergeCell ref="BF209:BG209"/>
    <mergeCell ref="BF204:BG204"/>
    <mergeCell ref="AT205:BA205"/>
    <mergeCell ref="BB205:BC205"/>
    <mergeCell ref="AT207:BG207"/>
    <mergeCell ref="AT208:AU208"/>
    <mergeCell ref="AV208:AW208"/>
    <mergeCell ref="AX208:AY208"/>
    <mergeCell ref="AZ208:BA208"/>
    <mergeCell ref="BB208:BC208"/>
    <mergeCell ref="BD208:BE208"/>
    <mergeCell ref="AT204:AU204"/>
    <mergeCell ref="AV204:AW204"/>
    <mergeCell ref="AX204:AY204"/>
    <mergeCell ref="AZ204:BA204"/>
    <mergeCell ref="BB204:BC204"/>
    <mergeCell ref="BD204:BE204"/>
    <mergeCell ref="BF202:BG202"/>
    <mergeCell ref="AT203:AU203"/>
    <mergeCell ref="AV203:AW203"/>
    <mergeCell ref="AX203:AY203"/>
    <mergeCell ref="AZ203:BA203"/>
    <mergeCell ref="BB203:BC203"/>
    <mergeCell ref="BD203:BE203"/>
    <mergeCell ref="BF203:BG203"/>
    <mergeCell ref="AT202:AU202"/>
    <mergeCell ref="AV202:AW202"/>
    <mergeCell ref="AX202:AY202"/>
    <mergeCell ref="AZ202:BA202"/>
    <mergeCell ref="BB202:BC202"/>
    <mergeCell ref="BD202:BE202"/>
    <mergeCell ref="BF200:BG200"/>
    <mergeCell ref="AT201:AU201"/>
    <mergeCell ref="AV201:AW201"/>
    <mergeCell ref="AX201:AY201"/>
    <mergeCell ref="AZ201:BA201"/>
    <mergeCell ref="BB201:BC201"/>
    <mergeCell ref="BD201:BE201"/>
    <mergeCell ref="BF201:BG201"/>
    <mergeCell ref="AT200:AU200"/>
    <mergeCell ref="AV200:AW200"/>
    <mergeCell ref="AX200:AY200"/>
    <mergeCell ref="AZ200:BA200"/>
    <mergeCell ref="BB200:BC200"/>
    <mergeCell ref="BD200:BE200"/>
    <mergeCell ref="BF198:BG198"/>
    <mergeCell ref="AT199:AU199"/>
    <mergeCell ref="AV199:AW199"/>
    <mergeCell ref="AX199:AY199"/>
    <mergeCell ref="AZ199:BA199"/>
    <mergeCell ref="BB199:BC199"/>
    <mergeCell ref="BD199:BE199"/>
    <mergeCell ref="BF199:BG199"/>
    <mergeCell ref="AT198:AU198"/>
    <mergeCell ref="AV198:AW198"/>
    <mergeCell ref="AX198:AY198"/>
    <mergeCell ref="AZ198:BA198"/>
    <mergeCell ref="BB198:BC198"/>
    <mergeCell ref="BD198:BE198"/>
    <mergeCell ref="BF196:BG196"/>
    <mergeCell ref="AT197:AU197"/>
    <mergeCell ref="AV197:AW197"/>
    <mergeCell ref="AX197:AY197"/>
    <mergeCell ref="AZ197:BA197"/>
    <mergeCell ref="BB197:BC197"/>
    <mergeCell ref="BD197:BE197"/>
    <mergeCell ref="BF197:BG197"/>
    <mergeCell ref="AT196:AU196"/>
    <mergeCell ref="AV196:AW196"/>
    <mergeCell ref="AX196:AY196"/>
    <mergeCell ref="AZ196:BA196"/>
    <mergeCell ref="BB196:BC196"/>
    <mergeCell ref="BD196:BE196"/>
    <mergeCell ref="BF194:BG194"/>
    <mergeCell ref="AT195:AU195"/>
    <mergeCell ref="AV195:AW195"/>
    <mergeCell ref="AX195:AY195"/>
    <mergeCell ref="AZ195:BA195"/>
    <mergeCell ref="BB195:BC195"/>
    <mergeCell ref="BD195:BE195"/>
    <mergeCell ref="BF195:BG195"/>
    <mergeCell ref="AT194:AU194"/>
    <mergeCell ref="AV194:AW194"/>
    <mergeCell ref="AX194:AY194"/>
    <mergeCell ref="AZ194:BA194"/>
    <mergeCell ref="BB194:BC194"/>
    <mergeCell ref="BD194:BE194"/>
    <mergeCell ref="BF192:BG192"/>
    <mergeCell ref="AT193:AU193"/>
    <mergeCell ref="AV193:AW193"/>
    <mergeCell ref="AX193:AY193"/>
    <mergeCell ref="AZ193:BA193"/>
    <mergeCell ref="BB193:BC193"/>
    <mergeCell ref="BD193:BE193"/>
    <mergeCell ref="BF193:BG193"/>
    <mergeCell ref="AT192:AU192"/>
    <mergeCell ref="AV192:AW192"/>
    <mergeCell ref="AX192:AY192"/>
    <mergeCell ref="AZ192:BA192"/>
    <mergeCell ref="BB192:BC192"/>
    <mergeCell ref="BD192:BE192"/>
    <mergeCell ref="BF190:BG190"/>
    <mergeCell ref="AT191:AU191"/>
    <mergeCell ref="AV191:AW191"/>
    <mergeCell ref="AX191:AY191"/>
    <mergeCell ref="AZ191:BA191"/>
    <mergeCell ref="BB191:BC191"/>
    <mergeCell ref="BD191:BE191"/>
    <mergeCell ref="BF191:BG191"/>
    <mergeCell ref="AT190:AU190"/>
    <mergeCell ref="AV190:AW190"/>
    <mergeCell ref="AX190:AY190"/>
    <mergeCell ref="AZ190:BA190"/>
    <mergeCell ref="BB190:BC190"/>
    <mergeCell ref="BD190:BE190"/>
    <mergeCell ref="BF188:BG188"/>
    <mergeCell ref="AT189:AU189"/>
    <mergeCell ref="AV189:AW189"/>
    <mergeCell ref="AX189:AY189"/>
    <mergeCell ref="AZ189:BA189"/>
    <mergeCell ref="BB189:BC189"/>
    <mergeCell ref="BD189:BE189"/>
    <mergeCell ref="BF189:BG189"/>
    <mergeCell ref="AT188:AU188"/>
    <mergeCell ref="AV188:AW188"/>
    <mergeCell ref="AX188:AY188"/>
    <mergeCell ref="AZ188:BA188"/>
    <mergeCell ref="BB188:BC188"/>
    <mergeCell ref="BD188:BE188"/>
    <mergeCell ref="BF186:BG186"/>
    <mergeCell ref="AT187:AU187"/>
    <mergeCell ref="AV187:AW187"/>
    <mergeCell ref="AX187:AY187"/>
    <mergeCell ref="AZ187:BA187"/>
    <mergeCell ref="BB187:BC187"/>
    <mergeCell ref="BD187:BE187"/>
    <mergeCell ref="BF187:BG187"/>
    <mergeCell ref="AT186:AU186"/>
    <mergeCell ref="AV186:AW186"/>
    <mergeCell ref="AX186:AY186"/>
    <mergeCell ref="AZ186:BA186"/>
    <mergeCell ref="BB186:BC186"/>
    <mergeCell ref="BD186:BE186"/>
    <mergeCell ref="BF184:BG184"/>
    <mergeCell ref="AT185:AU185"/>
    <mergeCell ref="AV185:AW185"/>
    <mergeCell ref="AX185:AY185"/>
    <mergeCell ref="AZ185:BA185"/>
    <mergeCell ref="BB185:BC185"/>
    <mergeCell ref="BD185:BE185"/>
    <mergeCell ref="BF185:BG185"/>
    <mergeCell ref="AT184:AU184"/>
    <mergeCell ref="AV184:AW184"/>
    <mergeCell ref="AX184:AY184"/>
    <mergeCell ref="AZ184:BA184"/>
    <mergeCell ref="BB184:BC184"/>
    <mergeCell ref="BD184:BE184"/>
    <mergeCell ref="BF182:BG182"/>
    <mergeCell ref="AT183:AU183"/>
    <mergeCell ref="AV183:AW183"/>
    <mergeCell ref="AX183:AY183"/>
    <mergeCell ref="AZ183:BA183"/>
    <mergeCell ref="BB183:BC183"/>
    <mergeCell ref="BD183:BE183"/>
    <mergeCell ref="BF183:BG183"/>
    <mergeCell ref="AT182:AU182"/>
    <mergeCell ref="AV182:AW182"/>
    <mergeCell ref="AX182:AY182"/>
    <mergeCell ref="AZ182:BA182"/>
    <mergeCell ref="BB182:BC182"/>
    <mergeCell ref="BD182:BE182"/>
    <mergeCell ref="BF180:BG180"/>
    <mergeCell ref="AT181:AU181"/>
    <mergeCell ref="AV181:AW181"/>
    <mergeCell ref="AX181:AY181"/>
    <mergeCell ref="AZ181:BA181"/>
    <mergeCell ref="BB181:BC181"/>
    <mergeCell ref="BD181:BE181"/>
    <mergeCell ref="BF181:BG181"/>
    <mergeCell ref="AT180:AU180"/>
    <mergeCell ref="AV180:AW180"/>
    <mergeCell ref="AX180:AY180"/>
    <mergeCell ref="AZ180:BA180"/>
    <mergeCell ref="BB180:BC180"/>
    <mergeCell ref="BD180:BE180"/>
    <mergeCell ref="BF178:BG178"/>
    <mergeCell ref="AT179:AU179"/>
    <mergeCell ref="AV179:AW179"/>
    <mergeCell ref="AX179:AY179"/>
    <mergeCell ref="AZ179:BA179"/>
    <mergeCell ref="BB179:BC179"/>
    <mergeCell ref="BD179:BE179"/>
    <mergeCell ref="BF179:BG179"/>
    <mergeCell ref="AT178:AU178"/>
    <mergeCell ref="AV178:AW178"/>
    <mergeCell ref="AX178:AY178"/>
    <mergeCell ref="AZ178:BA178"/>
    <mergeCell ref="BB178:BC178"/>
    <mergeCell ref="BD178:BE178"/>
    <mergeCell ref="BF176:BG176"/>
    <mergeCell ref="AT177:AU177"/>
    <mergeCell ref="AV177:AW177"/>
    <mergeCell ref="AX177:AY177"/>
    <mergeCell ref="AZ177:BA177"/>
    <mergeCell ref="BB177:BC177"/>
    <mergeCell ref="BD177:BE177"/>
    <mergeCell ref="BF177:BG177"/>
    <mergeCell ref="AT176:AU176"/>
    <mergeCell ref="AV176:AW176"/>
    <mergeCell ref="AX176:AY176"/>
    <mergeCell ref="AZ176:BA176"/>
    <mergeCell ref="BB176:BC176"/>
    <mergeCell ref="BD176:BE176"/>
    <mergeCell ref="BF174:BG174"/>
    <mergeCell ref="AT175:AU175"/>
    <mergeCell ref="AV175:AW175"/>
    <mergeCell ref="AX175:AY175"/>
    <mergeCell ref="AZ175:BA175"/>
    <mergeCell ref="BB175:BC175"/>
    <mergeCell ref="BD175:BE175"/>
    <mergeCell ref="BF175:BG175"/>
    <mergeCell ref="AT174:AU174"/>
    <mergeCell ref="AV174:AW174"/>
    <mergeCell ref="AX174:AY174"/>
    <mergeCell ref="AZ174:BA174"/>
    <mergeCell ref="BB174:BC174"/>
    <mergeCell ref="BD174:BE174"/>
    <mergeCell ref="BF172:BG172"/>
    <mergeCell ref="AT173:AU173"/>
    <mergeCell ref="AV173:AW173"/>
    <mergeCell ref="AX173:AY173"/>
    <mergeCell ref="AZ173:BA173"/>
    <mergeCell ref="BB173:BC173"/>
    <mergeCell ref="BD173:BE173"/>
    <mergeCell ref="BF173:BG173"/>
    <mergeCell ref="AT172:AU172"/>
    <mergeCell ref="AV172:AW172"/>
    <mergeCell ref="AX172:AY172"/>
    <mergeCell ref="AZ172:BA172"/>
    <mergeCell ref="BB172:BC172"/>
    <mergeCell ref="BD172:BE172"/>
    <mergeCell ref="BF170:BG170"/>
    <mergeCell ref="AT171:AU171"/>
    <mergeCell ref="AV171:AW171"/>
    <mergeCell ref="AX171:AY171"/>
    <mergeCell ref="AZ171:BA171"/>
    <mergeCell ref="BB171:BC171"/>
    <mergeCell ref="BD171:BE171"/>
    <mergeCell ref="BF171:BG171"/>
    <mergeCell ref="AT170:AU170"/>
    <mergeCell ref="AV170:AW170"/>
    <mergeCell ref="AX170:AY170"/>
    <mergeCell ref="AZ170:BA170"/>
    <mergeCell ref="BB170:BC170"/>
    <mergeCell ref="BD170:BE170"/>
    <mergeCell ref="BF168:BG168"/>
    <mergeCell ref="AT169:AU169"/>
    <mergeCell ref="AV169:AW169"/>
    <mergeCell ref="AX169:AY169"/>
    <mergeCell ref="AZ169:BA169"/>
    <mergeCell ref="BB169:BC169"/>
    <mergeCell ref="BD169:BE169"/>
    <mergeCell ref="BF169:BG169"/>
    <mergeCell ref="AT168:AU168"/>
    <mergeCell ref="AV168:AW168"/>
    <mergeCell ref="AX168:AY168"/>
    <mergeCell ref="AZ168:BA168"/>
    <mergeCell ref="BB168:BC168"/>
    <mergeCell ref="BD168:BE168"/>
    <mergeCell ref="BF166:BG166"/>
    <mergeCell ref="AT167:AU167"/>
    <mergeCell ref="AV167:AW167"/>
    <mergeCell ref="AX167:AY167"/>
    <mergeCell ref="AZ167:BA167"/>
    <mergeCell ref="BB167:BC167"/>
    <mergeCell ref="BD167:BE167"/>
    <mergeCell ref="BF167:BG167"/>
    <mergeCell ref="AT166:AU166"/>
    <mergeCell ref="AV166:AW166"/>
    <mergeCell ref="AX166:AY166"/>
    <mergeCell ref="AZ166:BA166"/>
    <mergeCell ref="BB166:BC166"/>
    <mergeCell ref="BD166:BE166"/>
    <mergeCell ref="BF164:BG164"/>
    <mergeCell ref="AT165:AU165"/>
    <mergeCell ref="AV165:AW165"/>
    <mergeCell ref="AX165:AY165"/>
    <mergeCell ref="AZ165:BA165"/>
    <mergeCell ref="BB165:BC165"/>
    <mergeCell ref="BD165:BE165"/>
    <mergeCell ref="BF165:BG165"/>
    <mergeCell ref="AT164:AU164"/>
    <mergeCell ref="AV164:AW164"/>
    <mergeCell ref="AX164:AY164"/>
    <mergeCell ref="AZ164:BA164"/>
    <mergeCell ref="BB164:BC164"/>
    <mergeCell ref="BD164:BE164"/>
    <mergeCell ref="BF162:BG162"/>
    <mergeCell ref="AT163:AU163"/>
    <mergeCell ref="AV163:AW163"/>
    <mergeCell ref="AX163:AY163"/>
    <mergeCell ref="AZ163:BA163"/>
    <mergeCell ref="BB163:BC163"/>
    <mergeCell ref="BD163:BE163"/>
    <mergeCell ref="BF163:BG163"/>
    <mergeCell ref="AT162:AU162"/>
    <mergeCell ref="AV162:AW162"/>
    <mergeCell ref="AX162:AY162"/>
    <mergeCell ref="AZ162:BA162"/>
    <mergeCell ref="BB162:BC162"/>
    <mergeCell ref="BD162:BE162"/>
    <mergeCell ref="BF160:BG160"/>
    <mergeCell ref="AT161:AU161"/>
    <mergeCell ref="AV161:AW161"/>
    <mergeCell ref="AX161:AY161"/>
    <mergeCell ref="AZ161:BA161"/>
    <mergeCell ref="BB161:BC161"/>
    <mergeCell ref="BD161:BE161"/>
    <mergeCell ref="BF161:BG161"/>
    <mergeCell ref="AT160:AU160"/>
    <mergeCell ref="AV160:AW160"/>
    <mergeCell ref="AX160:AY160"/>
    <mergeCell ref="AZ160:BA160"/>
    <mergeCell ref="BB160:BC160"/>
    <mergeCell ref="BD160:BE160"/>
    <mergeCell ref="BF158:BG158"/>
    <mergeCell ref="AT159:AU159"/>
    <mergeCell ref="AV159:AW159"/>
    <mergeCell ref="AX159:AY159"/>
    <mergeCell ref="AZ159:BA159"/>
    <mergeCell ref="BB159:BC159"/>
    <mergeCell ref="BD159:BE159"/>
    <mergeCell ref="BF159:BG159"/>
    <mergeCell ref="AT158:AU158"/>
    <mergeCell ref="AV158:AW158"/>
    <mergeCell ref="AX158:AY158"/>
    <mergeCell ref="AZ158:BA158"/>
    <mergeCell ref="BB158:BC158"/>
    <mergeCell ref="BD158:BE158"/>
    <mergeCell ref="BF156:BG156"/>
    <mergeCell ref="AT157:AU157"/>
    <mergeCell ref="AV157:AW157"/>
    <mergeCell ref="AX157:AY157"/>
    <mergeCell ref="AZ157:BA157"/>
    <mergeCell ref="BB157:BC157"/>
    <mergeCell ref="BD157:BE157"/>
    <mergeCell ref="BF157:BG157"/>
    <mergeCell ref="AT156:AU156"/>
    <mergeCell ref="AV156:AW156"/>
    <mergeCell ref="AX156:AY156"/>
    <mergeCell ref="AZ156:BA156"/>
    <mergeCell ref="BB156:BC156"/>
    <mergeCell ref="BD156:BE156"/>
    <mergeCell ref="BF154:BG154"/>
    <mergeCell ref="AT155:AU155"/>
    <mergeCell ref="AV155:AW155"/>
    <mergeCell ref="AX155:AY155"/>
    <mergeCell ref="AZ155:BA155"/>
    <mergeCell ref="BB155:BC155"/>
    <mergeCell ref="BD155:BE155"/>
    <mergeCell ref="BF155:BG155"/>
    <mergeCell ref="AT154:AU154"/>
    <mergeCell ref="AV154:AW154"/>
    <mergeCell ref="AX154:AY154"/>
    <mergeCell ref="AZ154:BA154"/>
    <mergeCell ref="BB154:BC154"/>
    <mergeCell ref="BD154:BE154"/>
    <mergeCell ref="BF152:BG152"/>
    <mergeCell ref="AT153:AU153"/>
    <mergeCell ref="AV153:AW153"/>
    <mergeCell ref="AX153:AY153"/>
    <mergeCell ref="AZ153:BA153"/>
    <mergeCell ref="BB153:BC153"/>
    <mergeCell ref="BD153:BE153"/>
    <mergeCell ref="BF153:BG153"/>
    <mergeCell ref="AT152:AU152"/>
    <mergeCell ref="AV152:AW152"/>
    <mergeCell ref="AX152:AY152"/>
    <mergeCell ref="AZ152:BA152"/>
    <mergeCell ref="BB152:BC152"/>
    <mergeCell ref="BD152:BE152"/>
    <mergeCell ref="BF150:BG150"/>
    <mergeCell ref="AT151:AU151"/>
    <mergeCell ref="AV151:AW151"/>
    <mergeCell ref="AX151:AY151"/>
    <mergeCell ref="AZ151:BA151"/>
    <mergeCell ref="BB151:BC151"/>
    <mergeCell ref="BD151:BE151"/>
    <mergeCell ref="BF151:BG151"/>
    <mergeCell ref="AT150:AU150"/>
    <mergeCell ref="AV150:AW150"/>
    <mergeCell ref="AX150:AY150"/>
    <mergeCell ref="AZ150:BA150"/>
    <mergeCell ref="BB150:BC150"/>
    <mergeCell ref="BD150:BE150"/>
    <mergeCell ref="BF148:BG148"/>
    <mergeCell ref="AT149:AU149"/>
    <mergeCell ref="AV149:AW149"/>
    <mergeCell ref="AX149:AY149"/>
    <mergeCell ref="AZ149:BA149"/>
    <mergeCell ref="BB149:BC149"/>
    <mergeCell ref="BD149:BE149"/>
    <mergeCell ref="BF149:BG149"/>
    <mergeCell ref="AT148:AU148"/>
    <mergeCell ref="AV148:AW148"/>
    <mergeCell ref="AX148:AY148"/>
    <mergeCell ref="AZ148:BA148"/>
    <mergeCell ref="BB148:BC148"/>
    <mergeCell ref="BD148:BE148"/>
    <mergeCell ref="BF146:BG146"/>
    <mergeCell ref="AT147:AU147"/>
    <mergeCell ref="AV147:AW147"/>
    <mergeCell ref="AX147:AY147"/>
    <mergeCell ref="AZ147:BA147"/>
    <mergeCell ref="BB147:BC147"/>
    <mergeCell ref="BD147:BE147"/>
    <mergeCell ref="BF147:BG147"/>
    <mergeCell ref="AT146:AU146"/>
    <mergeCell ref="AV146:AW146"/>
    <mergeCell ref="AX146:AY146"/>
    <mergeCell ref="AZ146:BA146"/>
    <mergeCell ref="BB146:BC146"/>
    <mergeCell ref="BD146:BE146"/>
    <mergeCell ref="BF144:BG144"/>
    <mergeCell ref="AT145:AU145"/>
    <mergeCell ref="AV145:AW145"/>
    <mergeCell ref="AX145:AY145"/>
    <mergeCell ref="AZ145:BA145"/>
    <mergeCell ref="BB145:BC145"/>
    <mergeCell ref="BD145:BE145"/>
    <mergeCell ref="BF145:BG145"/>
    <mergeCell ref="BF140:BG140"/>
    <mergeCell ref="AT141:BA141"/>
    <mergeCell ref="BB141:BC141"/>
    <mergeCell ref="AT143:BG143"/>
    <mergeCell ref="AT144:AU144"/>
    <mergeCell ref="AV144:AW144"/>
    <mergeCell ref="AX144:AY144"/>
    <mergeCell ref="AZ144:BA144"/>
    <mergeCell ref="BB144:BC144"/>
    <mergeCell ref="BD144:BE144"/>
    <mergeCell ref="AT140:AU140"/>
    <mergeCell ref="AV140:AW140"/>
    <mergeCell ref="AX140:AY140"/>
    <mergeCell ref="AZ140:BA140"/>
    <mergeCell ref="BB140:BC140"/>
    <mergeCell ref="BD140:BE140"/>
    <mergeCell ref="BF138:BG138"/>
    <mergeCell ref="AT139:AU139"/>
    <mergeCell ref="AV139:AW139"/>
    <mergeCell ref="AX139:AY139"/>
    <mergeCell ref="AZ139:BA139"/>
    <mergeCell ref="BB139:BC139"/>
    <mergeCell ref="BD139:BE139"/>
    <mergeCell ref="BF139:BG139"/>
    <mergeCell ref="AT138:AU138"/>
    <mergeCell ref="AV138:AW138"/>
    <mergeCell ref="AX138:AY138"/>
    <mergeCell ref="AZ138:BA138"/>
    <mergeCell ref="BB138:BC138"/>
    <mergeCell ref="BD138:BE138"/>
    <mergeCell ref="BF136:BG136"/>
    <mergeCell ref="AT137:AU137"/>
    <mergeCell ref="AV137:AW137"/>
    <mergeCell ref="AX137:AY137"/>
    <mergeCell ref="AZ137:BA137"/>
    <mergeCell ref="BB137:BC137"/>
    <mergeCell ref="BD137:BE137"/>
    <mergeCell ref="BF137:BG137"/>
    <mergeCell ref="AT136:AU136"/>
    <mergeCell ref="AV136:AW136"/>
    <mergeCell ref="AX136:AY136"/>
    <mergeCell ref="AZ136:BA136"/>
    <mergeCell ref="BB136:BC136"/>
    <mergeCell ref="BD136:BE136"/>
    <mergeCell ref="BF134:BG134"/>
    <mergeCell ref="AT135:AU135"/>
    <mergeCell ref="AV135:AW135"/>
    <mergeCell ref="AX135:AY135"/>
    <mergeCell ref="AZ135:BA135"/>
    <mergeCell ref="BB135:BC135"/>
    <mergeCell ref="BD135:BE135"/>
    <mergeCell ref="BF135:BG135"/>
    <mergeCell ref="AT134:AU134"/>
    <mergeCell ref="AV134:AW134"/>
    <mergeCell ref="AX134:AY134"/>
    <mergeCell ref="AZ134:BA134"/>
    <mergeCell ref="BB134:BC134"/>
    <mergeCell ref="BD134:BE134"/>
    <mergeCell ref="BF132:BG132"/>
    <mergeCell ref="AT133:AU133"/>
    <mergeCell ref="AV133:AW133"/>
    <mergeCell ref="AX133:AY133"/>
    <mergeCell ref="AZ133:BA133"/>
    <mergeCell ref="BB133:BC133"/>
    <mergeCell ref="BD133:BE133"/>
    <mergeCell ref="BF133:BG133"/>
    <mergeCell ref="AT132:AU132"/>
    <mergeCell ref="AV132:AW132"/>
    <mergeCell ref="AX132:AY132"/>
    <mergeCell ref="AZ132:BA132"/>
    <mergeCell ref="BB132:BC132"/>
    <mergeCell ref="BD132:BE132"/>
    <mergeCell ref="BF130:BG130"/>
    <mergeCell ref="AT131:AU131"/>
    <mergeCell ref="AV131:AW131"/>
    <mergeCell ref="AX131:AY131"/>
    <mergeCell ref="AZ131:BA131"/>
    <mergeCell ref="BB131:BC131"/>
    <mergeCell ref="BD131:BE131"/>
    <mergeCell ref="BF131:BG131"/>
    <mergeCell ref="AT130:AU130"/>
    <mergeCell ref="AV130:AW130"/>
    <mergeCell ref="AX130:AY130"/>
    <mergeCell ref="AZ130:BA130"/>
    <mergeCell ref="BB130:BC130"/>
    <mergeCell ref="BD130:BE130"/>
    <mergeCell ref="BF128:BG128"/>
    <mergeCell ref="AT129:AU129"/>
    <mergeCell ref="AV129:AW129"/>
    <mergeCell ref="AX129:AY129"/>
    <mergeCell ref="AZ129:BA129"/>
    <mergeCell ref="BB129:BC129"/>
    <mergeCell ref="BD129:BE129"/>
    <mergeCell ref="BF129:BG129"/>
    <mergeCell ref="AT128:AU128"/>
    <mergeCell ref="AV128:AW128"/>
    <mergeCell ref="AX128:AY128"/>
    <mergeCell ref="AZ128:BA128"/>
    <mergeCell ref="BB128:BC128"/>
    <mergeCell ref="BD128:BE128"/>
    <mergeCell ref="BF126:BG126"/>
    <mergeCell ref="AT127:AU127"/>
    <mergeCell ref="AV127:AW127"/>
    <mergeCell ref="AX127:AY127"/>
    <mergeCell ref="AZ127:BA127"/>
    <mergeCell ref="BB127:BC127"/>
    <mergeCell ref="BD127:BE127"/>
    <mergeCell ref="BF127:BG127"/>
    <mergeCell ref="AT126:AU126"/>
    <mergeCell ref="AV126:AW126"/>
    <mergeCell ref="AX126:AY126"/>
    <mergeCell ref="AZ126:BA126"/>
    <mergeCell ref="BB126:BC126"/>
    <mergeCell ref="BD126:BE126"/>
    <mergeCell ref="BF124:BG124"/>
    <mergeCell ref="AT125:AU125"/>
    <mergeCell ref="AV125:AW125"/>
    <mergeCell ref="AX125:AY125"/>
    <mergeCell ref="AZ125:BA125"/>
    <mergeCell ref="BB125:BC125"/>
    <mergeCell ref="BD125:BE125"/>
    <mergeCell ref="BF125:BG125"/>
    <mergeCell ref="AT124:AU124"/>
    <mergeCell ref="AV124:AW124"/>
    <mergeCell ref="AX124:AY124"/>
    <mergeCell ref="AZ124:BA124"/>
    <mergeCell ref="BB124:BC124"/>
    <mergeCell ref="BD124:BE124"/>
    <mergeCell ref="BF122:BG122"/>
    <mergeCell ref="AT123:AU123"/>
    <mergeCell ref="AV123:AW123"/>
    <mergeCell ref="AX123:AY123"/>
    <mergeCell ref="AZ123:BA123"/>
    <mergeCell ref="BB123:BC123"/>
    <mergeCell ref="BD123:BE123"/>
    <mergeCell ref="BF123:BG123"/>
    <mergeCell ref="AT122:AU122"/>
    <mergeCell ref="AV122:AW122"/>
    <mergeCell ref="AX122:AY122"/>
    <mergeCell ref="AZ122:BA122"/>
    <mergeCell ref="BB122:BC122"/>
    <mergeCell ref="BD122:BE122"/>
    <mergeCell ref="BF120:BG120"/>
    <mergeCell ref="AT121:AU121"/>
    <mergeCell ref="AV121:AW121"/>
    <mergeCell ref="AX121:AY121"/>
    <mergeCell ref="AZ121:BA121"/>
    <mergeCell ref="BB121:BC121"/>
    <mergeCell ref="BD121:BE121"/>
    <mergeCell ref="BF121:BG121"/>
    <mergeCell ref="AT120:AU120"/>
    <mergeCell ref="AV120:AW120"/>
    <mergeCell ref="AX120:AY120"/>
    <mergeCell ref="AZ120:BA120"/>
    <mergeCell ref="BB120:BC120"/>
    <mergeCell ref="BD120:BE120"/>
    <mergeCell ref="BF118:BG118"/>
    <mergeCell ref="AT119:AU119"/>
    <mergeCell ref="AV119:AW119"/>
    <mergeCell ref="AX119:AY119"/>
    <mergeCell ref="AZ119:BA119"/>
    <mergeCell ref="BB119:BC119"/>
    <mergeCell ref="BD119:BE119"/>
    <mergeCell ref="BF119:BG119"/>
    <mergeCell ref="AT118:AU118"/>
    <mergeCell ref="AV118:AW118"/>
    <mergeCell ref="AX118:AY118"/>
    <mergeCell ref="AZ118:BA118"/>
    <mergeCell ref="BB118:BC118"/>
    <mergeCell ref="BD118:BE118"/>
    <mergeCell ref="BF116:BG116"/>
    <mergeCell ref="AT117:AU117"/>
    <mergeCell ref="AV117:AW117"/>
    <mergeCell ref="AX117:AY117"/>
    <mergeCell ref="AZ117:BA117"/>
    <mergeCell ref="BB117:BC117"/>
    <mergeCell ref="BD117:BE117"/>
    <mergeCell ref="BF117:BG117"/>
    <mergeCell ref="AT116:AU116"/>
    <mergeCell ref="AV116:AW116"/>
    <mergeCell ref="AX116:AY116"/>
    <mergeCell ref="AZ116:BA116"/>
    <mergeCell ref="BB116:BC116"/>
    <mergeCell ref="BD116:BE116"/>
    <mergeCell ref="BF114:BG114"/>
    <mergeCell ref="AT115:AU115"/>
    <mergeCell ref="AV115:AW115"/>
    <mergeCell ref="AX115:AY115"/>
    <mergeCell ref="AZ115:BA115"/>
    <mergeCell ref="BB115:BC115"/>
    <mergeCell ref="BD115:BE115"/>
    <mergeCell ref="BF115:BG115"/>
    <mergeCell ref="AT114:AU114"/>
    <mergeCell ref="AV114:AW114"/>
    <mergeCell ref="AX114:AY114"/>
    <mergeCell ref="AZ114:BA114"/>
    <mergeCell ref="BB114:BC114"/>
    <mergeCell ref="BD114:BE114"/>
    <mergeCell ref="BF112:BG112"/>
    <mergeCell ref="AT113:AU113"/>
    <mergeCell ref="AV113:AW113"/>
    <mergeCell ref="AX113:AY113"/>
    <mergeCell ref="AZ113:BA113"/>
    <mergeCell ref="BB113:BC113"/>
    <mergeCell ref="BD113:BE113"/>
    <mergeCell ref="BF113:BG113"/>
    <mergeCell ref="AT112:AU112"/>
    <mergeCell ref="AV112:AW112"/>
    <mergeCell ref="AX112:AY112"/>
    <mergeCell ref="AZ112:BA112"/>
    <mergeCell ref="BB112:BC112"/>
    <mergeCell ref="BD112:BE112"/>
    <mergeCell ref="BF110:BG110"/>
    <mergeCell ref="AT111:AU111"/>
    <mergeCell ref="AV111:AW111"/>
    <mergeCell ref="AX111:AY111"/>
    <mergeCell ref="AZ111:BA111"/>
    <mergeCell ref="BB111:BC111"/>
    <mergeCell ref="BD111:BE111"/>
    <mergeCell ref="BF111:BG111"/>
    <mergeCell ref="AT110:AU110"/>
    <mergeCell ref="AV110:AW110"/>
    <mergeCell ref="AX110:AY110"/>
    <mergeCell ref="AZ110:BA110"/>
    <mergeCell ref="BB110:BC110"/>
    <mergeCell ref="BD110:BE110"/>
    <mergeCell ref="BF108:BG108"/>
    <mergeCell ref="AT109:AU109"/>
    <mergeCell ref="AV109:AW109"/>
    <mergeCell ref="AX109:AY109"/>
    <mergeCell ref="AZ109:BA109"/>
    <mergeCell ref="BB109:BC109"/>
    <mergeCell ref="BD109:BE109"/>
    <mergeCell ref="BF109:BG109"/>
    <mergeCell ref="AT108:AU108"/>
    <mergeCell ref="AV108:AW108"/>
    <mergeCell ref="AX108:AY108"/>
    <mergeCell ref="AZ108:BA108"/>
    <mergeCell ref="BB108:BC108"/>
    <mergeCell ref="BD108:BE108"/>
    <mergeCell ref="BF106:BG106"/>
    <mergeCell ref="AT107:AU107"/>
    <mergeCell ref="AV107:AW107"/>
    <mergeCell ref="AX107:AY107"/>
    <mergeCell ref="AZ107:BA107"/>
    <mergeCell ref="BB107:BC107"/>
    <mergeCell ref="BD107:BE107"/>
    <mergeCell ref="BF107:BG107"/>
    <mergeCell ref="AT106:AU106"/>
    <mergeCell ref="AV106:AW106"/>
    <mergeCell ref="AX106:AY106"/>
    <mergeCell ref="AZ106:BA106"/>
    <mergeCell ref="BB106:BC106"/>
    <mergeCell ref="BD106:BE106"/>
    <mergeCell ref="BF104:BG104"/>
    <mergeCell ref="AT105:AU105"/>
    <mergeCell ref="AV105:AW105"/>
    <mergeCell ref="AX105:AY105"/>
    <mergeCell ref="AZ105:BA105"/>
    <mergeCell ref="BB105:BC105"/>
    <mergeCell ref="BD105:BE105"/>
    <mergeCell ref="BF105:BG105"/>
    <mergeCell ref="AT104:AU104"/>
    <mergeCell ref="AV104:AW104"/>
    <mergeCell ref="AX104:AY104"/>
    <mergeCell ref="AZ104:BA104"/>
    <mergeCell ref="BB104:BC104"/>
    <mergeCell ref="BD104:BE104"/>
    <mergeCell ref="BF102:BG102"/>
    <mergeCell ref="AT103:AU103"/>
    <mergeCell ref="AV103:AW103"/>
    <mergeCell ref="AX103:AY103"/>
    <mergeCell ref="AZ103:BA103"/>
    <mergeCell ref="BB103:BC103"/>
    <mergeCell ref="BD103:BE103"/>
    <mergeCell ref="BF103:BG103"/>
    <mergeCell ref="AT102:AU102"/>
    <mergeCell ref="AV102:AW102"/>
    <mergeCell ref="AX102:AY102"/>
    <mergeCell ref="AZ102:BA102"/>
    <mergeCell ref="BB102:BC102"/>
    <mergeCell ref="BD102:BE102"/>
    <mergeCell ref="BF100:BG100"/>
    <mergeCell ref="AT101:AU101"/>
    <mergeCell ref="AV101:AW101"/>
    <mergeCell ref="AX101:AY101"/>
    <mergeCell ref="AZ101:BA101"/>
    <mergeCell ref="BB101:BC101"/>
    <mergeCell ref="BD101:BE101"/>
    <mergeCell ref="BF101:BG101"/>
    <mergeCell ref="AT100:AU100"/>
    <mergeCell ref="AV100:AW100"/>
    <mergeCell ref="AX100:AY100"/>
    <mergeCell ref="AZ100:BA100"/>
    <mergeCell ref="BB100:BC100"/>
    <mergeCell ref="BD100:BE100"/>
    <mergeCell ref="BF98:BG98"/>
    <mergeCell ref="AT99:AU99"/>
    <mergeCell ref="AV99:AW99"/>
    <mergeCell ref="AX99:AY99"/>
    <mergeCell ref="AZ99:BA99"/>
    <mergeCell ref="BB99:BC99"/>
    <mergeCell ref="BD99:BE99"/>
    <mergeCell ref="BF99:BG99"/>
    <mergeCell ref="AT98:AU98"/>
    <mergeCell ref="AV98:AW98"/>
    <mergeCell ref="AX98:AY98"/>
    <mergeCell ref="AZ98:BA98"/>
    <mergeCell ref="BB98:BC98"/>
    <mergeCell ref="BD98:BE98"/>
    <mergeCell ref="BF96:BG96"/>
    <mergeCell ref="AT97:AU97"/>
    <mergeCell ref="AV97:AW97"/>
    <mergeCell ref="AX97:AY97"/>
    <mergeCell ref="AZ97:BA97"/>
    <mergeCell ref="BB97:BC97"/>
    <mergeCell ref="BD97:BE97"/>
    <mergeCell ref="BF97:BG97"/>
    <mergeCell ref="AT96:AU96"/>
    <mergeCell ref="AV96:AW96"/>
    <mergeCell ref="AX96:AY96"/>
    <mergeCell ref="AZ96:BA96"/>
    <mergeCell ref="BB96:BC96"/>
    <mergeCell ref="BD96:BE96"/>
    <mergeCell ref="BF94:BG94"/>
    <mergeCell ref="AT95:AU95"/>
    <mergeCell ref="AV95:AW95"/>
    <mergeCell ref="AX95:AY95"/>
    <mergeCell ref="AZ95:BA95"/>
    <mergeCell ref="BB95:BC95"/>
    <mergeCell ref="BD95:BE95"/>
    <mergeCell ref="BF95:BG95"/>
    <mergeCell ref="AT94:AU94"/>
    <mergeCell ref="AV94:AW94"/>
    <mergeCell ref="AX94:AY94"/>
    <mergeCell ref="AZ94:BA94"/>
    <mergeCell ref="BB94:BC94"/>
    <mergeCell ref="BD94:BE94"/>
    <mergeCell ref="BD92:BE92"/>
    <mergeCell ref="BF92:BG92"/>
    <mergeCell ref="AT93:AU93"/>
    <mergeCell ref="AV93:AW93"/>
    <mergeCell ref="AX93:AY93"/>
    <mergeCell ref="AZ93:BA93"/>
    <mergeCell ref="BB93:BC93"/>
    <mergeCell ref="BD93:BE93"/>
    <mergeCell ref="BF93:BG93"/>
    <mergeCell ref="BF88:BG88"/>
    <mergeCell ref="AT89:BA89"/>
    <mergeCell ref="BB89:BC89"/>
    <mergeCell ref="BE89:BG89"/>
    <mergeCell ref="AT91:BG91"/>
    <mergeCell ref="AT92:AU92"/>
    <mergeCell ref="AV92:AW92"/>
    <mergeCell ref="AX92:AY92"/>
    <mergeCell ref="AZ92:BA92"/>
    <mergeCell ref="BB92:BC92"/>
    <mergeCell ref="AT88:AU88"/>
    <mergeCell ref="AV88:AW88"/>
    <mergeCell ref="AX88:AY88"/>
    <mergeCell ref="AZ88:BA88"/>
    <mergeCell ref="BB88:BC88"/>
    <mergeCell ref="BD88:BE88"/>
    <mergeCell ref="BF86:BG86"/>
    <mergeCell ref="AT87:AU87"/>
    <mergeCell ref="AV87:AW87"/>
    <mergeCell ref="AX87:AY87"/>
    <mergeCell ref="AZ87:BA87"/>
    <mergeCell ref="BB87:BC87"/>
    <mergeCell ref="BD87:BE87"/>
    <mergeCell ref="BF87:BG87"/>
    <mergeCell ref="AT86:AU86"/>
    <mergeCell ref="AV86:AW86"/>
    <mergeCell ref="AX86:AY86"/>
    <mergeCell ref="AZ86:BA86"/>
    <mergeCell ref="BB86:BC86"/>
    <mergeCell ref="BD86:BE86"/>
    <mergeCell ref="BF84:BG84"/>
    <mergeCell ref="AT85:AU85"/>
    <mergeCell ref="AV85:AW85"/>
    <mergeCell ref="AX85:AY85"/>
    <mergeCell ref="AZ85:BA85"/>
    <mergeCell ref="BB85:BC85"/>
    <mergeCell ref="BD85:BE85"/>
    <mergeCell ref="BF85:BG85"/>
    <mergeCell ref="AT84:AU84"/>
    <mergeCell ref="AV84:AW84"/>
    <mergeCell ref="AX84:AY84"/>
    <mergeCell ref="AZ84:BA84"/>
    <mergeCell ref="BB84:BC84"/>
    <mergeCell ref="BD84:BE84"/>
    <mergeCell ref="BF82:BG82"/>
    <mergeCell ref="AT83:AU83"/>
    <mergeCell ref="AV83:AW83"/>
    <mergeCell ref="AX83:AY83"/>
    <mergeCell ref="AZ83:BA83"/>
    <mergeCell ref="BB83:BC83"/>
    <mergeCell ref="BD83:BE83"/>
    <mergeCell ref="BF83:BG83"/>
    <mergeCell ref="AT82:AU82"/>
    <mergeCell ref="AV82:AW82"/>
    <mergeCell ref="AX82:AY82"/>
    <mergeCell ref="AZ82:BA82"/>
    <mergeCell ref="BB82:BC82"/>
    <mergeCell ref="BD82:BE82"/>
    <mergeCell ref="BF80:BG80"/>
    <mergeCell ref="AT81:AU81"/>
    <mergeCell ref="AV81:AW81"/>
    <mergeCell ref="AX81:AY81"/>
    <mergeCell ref="AZ81:BA81"/>
    <mergeCell ref="BB81:BC81"/>
    <mergeCell ref="BD81:BE81"/>
    <mergeCell ref="BF81:BG81"/>
    <mergeCell ref="AT80:AU80"/>
    <mergeCell ref="AV80:AW80"/>
    <mergeCell ref="AX80:AY80"/>
    <mergeCell ref="AZ80:BA80"/>
    <mergeCell ref="BB80:BC80"/>
    <mergeCell ref="BD80:BE80"/>
    <mergeCell ref="BF78:BG78"/>
    <mergeCell ref="AT79:AU79"/>
    <mergeCell ref="AV79:AW79"/>
    <mergeCell ref="AX79:AY79"/>
    <mergeCell ref="AZ79:BA79"/>
    <mergeCell ref="BB79:BC79"/>
    <mergeCell ref="BD79:BE79"/>
    <mergeCell ref="BF79:BG79"/>
    <mergeCell ref="AT78:AU78"/>
    <mergeCell ref="AV78:AW78"/>
    <mergeCell ref="AX78:AY78"/>
    <mergeCell ref="AZ78:BA78"/>
    <mergeCell ref="BB78:BC78"/>
    <mergeCell ref="BD78:BE78"/>
    <mergeCell ref="BF76:BG76"/>
    <mergeCell ref="AT77:AU77"/>
    <mergeCell ref="AV77:AW77"/>
    <mergeCell ref="AX77:AY77"/>
    <mergeCell ref="AZ77:BA77"/>
    <mergeCell ref="BB77:BC77"/>
    <mergeCell ref="BD77:BE77"/>
    <mergeCell ref="BF77:BG77"/>
    <mergeCell ref="AT76:AU76"/>
    <mergeCell ref="AV76:AW76"/>
    <mergeCell ref="AX76:AY76"/>
    <mergeCell ref="AZ76:BA76"/>
    <mergeCell ref="BB76:BC76"/>
    <mergeCell ref="BD76:BE76"/>
    <mergeCell ref="BF74:BG74"/>
    <mergeCell ref="AT75:AU75"/>
    <mergeCell ref="AV75:AW75"/>
    <mergeCell ref="AX75:AY75"/>
    <mergeCell ref="AZ75:BA75"/>
    <mergeCell ref="BB75:BC75"/>
    <mergeCell ref="BD75:BE75"/>
    <mergeCell ref="BF75:BG75"/>
    <mergeCell ref="AT74:AU74"/>
    <mergeCell ref="AV74:AW74"/>
    <mergeCell ref="AX74:AY74"/>
    <mergeCell ref="AZ74:BA74"/>
    <mergeCell ref="BB74:BC74"/>
    <mergeCell ref="BD74:BE74"/>
    <mergeCell ref="BF72:BG72"/>
    <mergeCell ref="AT73:AU73"/>
    <mergeCell ref="AV73:AW73"/>
    <mergeCell ref="AX73:AY73"/>
    <mergeCell ref="AZ73:BA73"/>
    <mergeCell ref="BB73:BC73"/>
    <mergeCell ref="BD73:BE73"/>
    <mergeCell ref="BF73:BG73"/>
    <mergeCell ref="AT72:AU72"/>
    <mergeCell ref="AV72:AW72"/>
    <mergeCell ref="AX72:AY72"/>
    <mergeCell ref="AZ72:BA72"/>
    <mergeCell ref="BB72:BC72"/>
    <mergeCell ref="BD72:BE72"/>
    <mergeCell ref="BF70:BG70"/>
    <mergeCell ref="AT71:AU71"/>
    <mergeCell ref="AV71:AW71"/>
    <mergeCell ref="AX71:AY71"/>
    <mergeCell ref="AZ71:BA71"/>
    <mergeCell ref="BB71:BC71"/>
    <mergeCell ref="BD71:BE71"/>
    <mergeCell ref="BF71:BG71"/>
    <mergeCell ref="AT70:AU70"/>
    <mergeCell ref="AV70:AW70"/>
    <mergeCell ref="AX70:AY70"/>
    <mergeCell ref="AZ70:BA70"/>
    <mergeCell ref="BB70:BC70"/>
    <mergeCell ref="BD70:BE70"/>
    <mergeCell ref="BF68:BG68"/>
    <mergeCell ref="AT69:AU69"/>
    <mergeCell ref="AV69:AW69"/>
    <mergeCell ref="AX69:AY69"/>
    <mergeCell ref="AZ69:BA69"/>
    <mergeCell ref="BB69:BC69"/>
    <mergeCell ref="BD69:BE69"/>
    <mergeCell ref="BF69:BG69"/>
    <mergeCell ref="AT68:AU68"/>
    <mergeCell ref="AV68:AW68"/>
    <mergeCell ref="AX68:AY68"/>
    <mergeCell ref="AZ68:BA68"/>
    <mergeCell ref="BB68:BC68"/>
    <mergeCell ref="BD68:BE68"/>
    <mergeCell ref="BF66:BG66"/>
    <mergeCell ref="AT67:AU67"/>
    <mergeCell ref="AV67:AW67"/>
    <mergeCell ref="AX67:AY67"/>
    <mergeCell ref="AZ67:BA67"/>
    <mergeCell ref="BB67:BC67"/>
    <mergeCell ref="BD67:BE67"/>
    <mergeCell ref="BF67:BG67"/>
    <mergeCell ref="AT66:AU66"/>
    <mergeCell ref="AV66:AW66"/>
    <mergeCell ref="AX66:AY66"/>
    <mergeCell ref="AZ66:BA66"/>
    <mergeCell ref="BB66:BC66"/>
    <mergeCell ref="BD66:BE66"/>
    <mergeCell ref="BF64:BG64"/>
    <mergeCell ref="AT65:AU65"/>
    <mergeCell ref="AV65:AW65"/>
    <mergeCell ref="AX65:AY65"/>
    <mergeCell ref="AZ65:BA65"/>
    <mergeCell ref="BB65:BC65"/>
    <mergeCell ref="BD65:BE65"/>
    <mergeCell ref="BF65:BG65"/>
    <mergeCell ref="AT64:AU64"/>
    <mergeCell ref="AV64:AW64"/>
    <mergeCell ref="AX64:AY64"/>
    <mergeCell ref="AZ64:BA64"/>
    <mergeCell ref="BB64:BC64"/>
    <mergeCell ref="BD64:BE64"/>
    <mergeCell ref="BF62:BG62"/>
    <mergeCell ref="AT63:AU63"/>
    <mergeCell ref="AV63:AW63"/>
    <mergeCell ref="AX63:AY63"/>
    <mergeCell ref="AZ63:BA63"/>
    <mergeCell ref="BB63:BC63"/>
    <mergeCell ref="BD63:BE63"/>
    <mergeCell ref="BF63:BG63"/>
    <mergeCell ref="AT62:AU62"/>
    <mergeCell ref="AV62:AW62"/>
    <mergeCell ref="AX62:AY62"/>
    <mergeCell ref="AZ62:BA62"/>
    <mergeCell ref="BB62:BC62"/>
    <mergeCell ref="BD62:BE62"/>
    <mergeCell ref="BF60:BG60"/>
    <mergeCell ref="AT61:AU61"/>
    <mergeCell ref="AV61:AW61"/>
    <mergeCell ref="AX61:AY61"/>
    <mergeCell ref="AZ61:BA61"/>
    <mergeCell ref="BB61:BC61"/>
    <mergeCell ref="BD61:BE61"/>
    <mergeCell ref="BF61:BG61"/>
    <mergeCell ref="AT60:AU60"/>
    <mergeCell ref="AV60:AW60"/>
    <mergeCell ref="AX60:AY60"/>
    <mergeCell ref="AZ60:BA60"/>
    <mergeCell ref="BB60:BC60"/>
    <mergeCell ref="BD60:BE60"/>
    <mergeCell ref="BF58:BG58"/>
    <mergeCell ref="AT59:AU59"/>
    <mergeCell ref="AV59:AW59"/>
    <mergeCell ref="AX59:AY59"/>
    <mergeCell ref="AZ59:BA59"/>
    <mergeCell ref="BB59:BC59"/>
    <mergeCell ref="BD59:BE59"/>
    <mergeCell ref="BF59:BG59"/>
    <mergeCell ref="AT58:AU58"/>
    <mergeCell ref="AV58:AW58"/>
    <mergeCell ref="AX58:AY58"/>
    <mergeCell ref="AZ58:BA58"/>
    <mergeCell ref="BB58:BC58"/>
    <mergeCell ref="BD58:BE58"/>
    <mergeCell ref="BF56:BG56"/>
    <mergeCell ref="AT57:AU57"/>
    <mergeCell ref="AV57:AW57"/>
    <mergeCell ref="AX57:AY57"/>
    <mergeCell ref="AZ57:BA57"/>
    <mergeCell ref="BB57:BC57"/>
    <mergeCell ref="BD57:BE57"/>
    <mergeCell ref="BF57:BG57"/>
    <mergeCell ref="AT56:AU56"/>
    <mergeCell ref="AV56:AW56"/>
    <mergeCell ref="AX56:AY56"/>
    <mergeCell ref="AZ56:BA56"/>
    <mergeCell ref="BB56:BC56"/>
    <mergeCell ref="BD56:BE56"/>
    <mergeCell ref="BF54:BG54"/>
    <mergeCell ref="AT55:AU55"/>
    <mergeCell ref="AV55:AW55"/>
    <mergeCell ref="AX55:AY55"/>
    <mergeCell ref="AZ55:BA55"/>
    <mergeCell ref="BB55:BC55"/>
    <mergeCell ref="BD55:BE55"/>
    <mergeCell ref="BF55:BG55"/>
    <mergeCell ref="AT54:AU54"/>
    <mergeCell ref="AV54:AW54"/>
    <mergeCell ref="AX54:AY54"/>
    <mergeCell ref="AZ54:BA54"/>
    <mergeCell ref="BB54:BC54"/>
    <mergeCell ref="BD54:BE54"/>
    <mergeCell ref="BF52:BG52"/>
    <mergeCell ref="AT53:AU53"/>
    <mergeCell ref="AV53:AW53"/>
    <mergeCell ref="AX53:AY53"/>
    <mergeCell ref="AZ53:BA53"/>
    <mergeCell ref="BB53:BC53"/>
    <mergeCell ref="BD53:BE53"/>
    <mergeCell ref="BF53:BG53"/>
    <mergeCell ref="AT49:BA49"/>
    <mergeCell ref="BB49:BC49"/>
    <mergeCell ref="BE49:BG49"/>
    <mergeCell ref="AT51:BG51"/>
    <mergeCell ref="AT52:AU52"/>
    <mergeCell ref="AV52:AW52"/>
    <mergeCell ref="AX52:AY52"/>
    <mergeCell ref="AZ52:BA52"/>
    <mergeCell ref="BB52:BC52"/>
    <mergeCell ref="BD52:BE52"/>
    <mergeCell ref="BF47:BG47"/>
    <mergeCell ref="AT48:AU48"/>
    <mergeCell ref="AV48:AW48"/>
    <mergeCell ref="AX48:AY48"/>
    <mergeCell ref="AZ48:BA48"/>
    <mergeCell ref="BB48:BC48"/>
    <mergeCell ref="BD48:BE48"/>
    <mergeCell ref="BF48:BG48"/>
    <mergeCell ref="AT47:AU47"/>
    <mergeCell ref="AV47:AW47"/>
    <mergeCell ref="AX47:AY47"/>
    <mergeCell ref="AZ47:BA47"/>
    <mergeCell ref="BB47:BC47"/>
    <mergeCell ref="BD47:BE47"/>
    <mergeCell ref="BF45:BG45"/>
    <mergeCell ref="AT46:AU46"/>
    <mergeCell ref="AV46:AW46"/>
    <mergeCell ref="AX46:AY46"/>
    <mergeCell ref="AZ46:BA46"/>
    <mergeCell ref="BB46:BC46"/>
    <mergeCell ref="BD46:BE46"/>
    <mergeCell ref="BF46:BG46"/>
    <mergeCell ref="AT45:AU45"/>
    <mergeCell ref="AV45:AW45"/>
    <mergeCell ref="AX45:AY45"/>
    <mergeCell ref="AZ45:BA45"/>
    <mergeCell ref="BB45:BC45"/>
    <mergeCell ref="BD45:BE45"/>
    <mergeCell ref="BF43:BG43"/>
    <mergeCell ref="AT44:AU44"/>
    <mergeCell ref="AV44:AW44"/>
    <mergeCell ref="AX44:AY44"/>
    <mergeCell ref="AZ44:BA44"/>
    <mergeCell ref="BB44:BC44"/>
    <mergeCell ref="BD44:BE44"/>
    <mergeCell ref="BF44:BG44"/>
    <mergeCell ref="AT43:AU43"/>
    <mergeCell ref="AV43:AW43"/>
    <mergeCell ref="AX43:AY43"/>
    <mergeCell ref="AZ43:BA43"/>
    <mergeCell ref="BB43:BC43"/>
    <mergeCell ref="BD43:BE43"/>
    <mergeCell ref="BF41:BG41"/>
    <mergeCell ref="AT42:AU42"/>
    <mergeCell ref="AV42:AW42"/>
    <mergeCell ref="AX42:AY42"/>
    <mergeCell ref="AZ42:BA42"/>
    <mergeCell ref="BB42:BC42"/>
    <mergeCell ref="BD42:BE42"/>
    <mergeCell ref="BF42:BG42"/>
    <mergeCell ref="AT41:AU41"/>
    <mergeCell ref="AV41:AW41"/>
    <mergeCell ref="AX41:AY41"/>
    <mergeCell ref="AZ41:BA41"/>
    <mergeCell ref="BB41:BC41"/>
    <mergeCell ref="BD41:BE41"/>
    <mergeCell ref="BF39:BG39"/>
    <mergeCell ref="AT40:AU40"/>
    <mergeCell ref="AV40:AW40"/>
    <mergeCell ref="AX40:AY40"/>
    <mergeCell ref="AZ40:BA40"/>
    <mergeCell ref="BB40:BC40"/>
    <mergeCell ref="BD40:BE40"/>
    <mergeCell ref="BF40:BG40"/>
    <mergeCell ref="AT39:AU39"/>
    <mergeCell ref="AV39:AW39"/>
    <mergeCell ref="AX39:AY39"/>
    <mergeCell ref="AZ39:BA39"/>
    <mergeCell ref="BB39:BC39"/>
    <mergeCell ref="BD39:BE39"/>
    <mergeCell ref="BF37:BG37"/>
    <mergeCell ref="AT38:AU38"/>
    <mergeCell ref="AV38:AW38"/>
    <mergeCell ref="AX38:AY38"/>
    <mergeCell ref="AZ38:BA38"/>
    <mergeCell ref="BB38:BC38"/>
    <mergeCell ref="BD38:BE38"/>
    <mergeCell ref="BF38:BG38"/>
    <mergeCell ref="AT37:AU37"/>
    <mergeCell ref="AV37:AW37"/>
    <mergeCell ref="AX37:AY37"/>
    <mergeCell ref="AZ37:BA37"/>
    <mergeCell ref="BB37:BC37"/>
    <mergeCell ref="BD37:BE37"/>
    <mergeCell ref="BF35:BG35"/>
    <mergeCell ref="AT36:AU36"/>
    <mergeCell ref="AV36:AW36"/>
    <mergeCell ref="AX36:AY36"/>
    <mergeCell ref="AZ36:BA36"/>
    <mergeCell ref="BB36:BC36"/>
    <mergeCell ref="BD36:BE36"/>
    <mergeCell ref="BF36:BG36"/>
    <mergeCell ref="AT35:AU35"/>
    <mergeCell ref="AV35:AW35"/>
    <mergeCell ref="AX35:AY35"/>
    <mergeCell ref="AZ35:BA35"/>
    <mergeCell ref="BB35:BC35"/>
    <mergeCell ref="BD35:BE35"/>
    <mergeCell ref="BF33:BG33"/>
    <mergeCell ref="AT34:AU34"/>
    <mergeCell ref="AV34:AW34"/>
    <mergeCell ref="AX34:AY34"/>
    <mergeCell ref="AZ34:BA34"/>
    <mergeCell ref="BB34:BC34"/>
    <mergeCell ref="BD34:BE34"/>
    <mergeCell ref="BF34:BG34"/>
    <mergeCell ref="AT33:AU33"/>
    <mergeCell ref="AV33:AW33"/>
    <mergeCell ref="AX33:AY33"/>
    <mergeCell ref="AZ33:BA33"/>
    <mergeCell ref="BB33:BC33"/>
    <mergeCell ref="BD33:BE33"/>
    <mergeCell ref="BF31:BG31"/>
    <mergeCell ref="AT32:AU32"/>
    <mergeCell ref="AV32:AW32"/>
    <mergeCell ref="AX32:AY32"/>
    <mergeCell ref="AZ32:BA32"/>
    <mergeCell ref="BB32:BC32"/>
    <mergeCell ref="BD32:BE32"/>
    <mergeCell ref="BF32:BG32"/>
    <mergeCell ref="AT31:AU31"/>
    <mergeCell ref="AV31:AW31"/>
    <mergeCell ref="AX31:AY31"/>
    <mergeCell ref="AZ31:BA31"/>
    <mergeCell ref="BB31:BC31"/>
    <mergeCell ref="BD31:BE31"/>
    <mergeCell ref="BF29:BG29"/>
    <mergeCell ref="AT30:AU30"/>
    <mergeCell ref="AV30:AW30"/>
    <mergeCell ref="AX30:AY30"/>
    <mergeCell ref="AZ30:BA30"/>
    <mergeCell ref="BB30:BC30"/>
    <mergeCell ref="BD30:BE30"/>
    <mergeCell ref="BF30:BG30"/>
    <mergeCell ref="AT29:AU29"/>
    <mergeCell ref="AV29:AW29"/>
    <mergeCell ref="AX29:AY29"/>
    <mergeCell ref="AZ29:BA29"/>
    <mergeCell ref="BB29:BC29"/>
    <mergeCell ref="BD29:BE29"/>
    <mergeCell ref="BF27:BG27"/>
    <mergeCell ref="AT28:AU28"/>
    <mergeCell ref="AV28:AW28"/>
    <mergeCell ref="AX28:AY28"/>
    <mergeCell ref="AZ28:BA28"/>
    <mergeCell ref="BB28:BC28"/>
    <mergeCell ref="BD28:BE28"/>
    <mergeCell ref="BF28:BG28"/>
    <mergeCell ref="AT27:AU27"/>
    <mergeCell ref="AV27:AW27"/>
    <mergeCell ref="AX27:AY27"/>
    <mergeCell ref="AZ27:BA27"/>
    <mergeCell ref="BB27:BC27"/>
    <mergeCell ref="BD27:BE27"/>
    <mergeCell ref="BF25:BG25"/>
    <mergeCell ref="AT26:AU26"/>
    <mergeCell ref="AV26:AW26"/>
    <mergeCell ref="AX26:AY26"/>
    <mergeCell ref="AZ26:BA26"/>
    <mergeCell ref="BB26:BC26"/>
    <mergeCell ref="BD26:BE26"/>
    <mergeCell ref="BF26:BG26"/>
    <mergeCell ref="AT25:AU25"/>
    <mergeCell ref="AV25:AW25"/>
    <mergeCell ref="AX25:AY25"/>
    <mergeCell ref="AZ25:BA25"/>
    <mergeCell ref="BB25:BC25"/>
    <mergeCell ref="BD25:BE25"/>
    <mergeCell ref="AT21:BA21"/>
    <mergeCell ref="BB21:BC21"/>
    <mergeCell ref="AT23:BG23"/>
    <mergeCell ref="AT24:AU24"/>
    <mergeCell ref="AV24:AW24"/>
    <mergeCell ref="AX24:AY24"/>
    <mergeCell ref="AZ24:BA24"/>
    <mergeCell ref="BB24:BC24"/>
    <mergeCell ref="BD24:BE24"/>
    <mergeCell ref="BF24:BG24"/>
    <mergeCell ref="BF19:BG19"/>
    <mergeCell ref="AT20:AU20"/>
    <mergeCell ref="AV20:AW20"/>
    <mergeCell ref="AX20:AY20"/>
    <mergeCell ref="AZ20:BA20"/>
    <mergeCell ref="BB20:BC20"/>
    <mergeCell ref="BD20:BE20"/>
    <mergeCell ref="BF20:BG20"/>
    <mergeCell ref="AT19:AU19"/>
    <mergeCell ref="AV19:AW19"/>
    <mergeCell ref="AX19:AY19"/>
    <mergeCell ref="AZ19:BA19"/>
    <mergeCell ref="BB19:BC19"/>
    <mergeCell ref="BD19:BE19"/>
    <mergeCell ref="BF17:BG17"/>
    <mergeCell ref="AT18:AU18"/>
    <mergeCell ref="AV18:AW18"/>
    <mergeCell ref="AX18:AY18"/>
    <mergeCell ref="AZ18:BA18"/>
    <mergeCell ref="BB18:BC18"/>
    <mergeCell ref="BD18:BE18"/>
    <mergeCell ref="BF18:BG18"/>
    <mergeCell ref="AT17:AU17"/>
    <mergeCell ref="AV17:AW17"/>
    <mergeCell ref="AX17:AY17"/>
    <mergeCell ref="AZ17:BA17"/>
    <mergeCell ref="BB17:BC17"/>
    <mergeCell ref="BD17:BE17"/>
    <mergeCell ref="BF15:BG15"/>
    <mergeCell ref="AT16:AU16"/>
    <mergeCell ref="AV16:AW16"/>
    <mergeCell ref="AX16:AY16"/>
    <mergeCell ref="AZ16:BA16"/>
    <mergeCell ref="BB16:BC16"/>
    <mergeCell ref="BD16:BE16"/>
    <mergeCell ref="BF16:BG16"/>
    <mergeCell ref="AT15:AU15"/>
    <mergeCell ref="AV15:AW15"/>
    <mergeCell ref="AX15:AY15"/>
    <mergeCell ref="AZ15:BA15"/>
    <mergeCell ref="BB15:BC15"/>
    <mergeCell ref="BD15:BE15"/>
    <mergeCell ref="BF13:BG13"/>
    <mergeCell ref="AT14:AU14"/>
    <mergeCell ref="AV14:AW14"/>
    <mergeCell ref="AX14:AY14"/>
    <mergeCell ref="AZ14:BA14"/>
    <mergeCell ref="BB14:BC14"/>
    <mergeCell ref="BD14:BE14"/>
    <mergeCell ref="BF14:BG14"/>
    <mergeCell ref="AT13:AU13"/>
    <mergeCell ref="AV13:AW13"/>
    <mergeCell ref="AX13:AY13"/>
    <mergeCell ref="AZ13:BA13"/>
    <mergeCell ref="BB13:BC13"/>
    <mergeCell ref="BD13:BE13"/>
    <mergeCell ref="BF11:BG11"/>
    <mergeCell ref="AT12:AU12"/>
    <mergeCell ref="AV12:AW12"/>
    <mergeCell ref="AX12:AY12"/>
    <mergeCell ref="AZ12:BA12"/>
    <mergeCell ref="BB12:BC12"/>
    <mergeCell ref="BD12:BE12"/>
    <mergeCell ref="BF12:BG12"/>
    <mergeCell ref="AT11:AU11"/>
    <mergeCell ref="AV11:AW11"/>
    <mergeCell ref="AX11:AY11"/>
    <mergeCell ref="AZ11:BA11"/>
    <mergeCell ref="BB11:BC11"/>
    <mergeCell ref="BD11:BE11"/>
    <mergeCell ref="BF9:BG9"/>
    <mergeCell ref="AT10:AU10"/>
    <mergeCell ref="AV10:AW10"/>
    <mergeCell ref="AX10:AY10"/>
    <mergeCell ref="AZ10:BA10"/>
    <mergeCell ref="BB10:BC10"/>
    <mergeCell ref="BD10:BE10"/>
    <mergeCell ref="BF10:BG10"/>
    <mergeCell ref="AZ8:BA8"/>
    <mergeCell ref="BB8:BC8"/>
    <mergeCell ref="BD8:BE8"/>
    <mergeCell ref="BF8:BG8"/>
    <mergeCell ref="AT9:AU9"/>
    <mergeCell ref="AV9:AW9"/>
    <mergeCell ref="AX9:AY9"/>
    <mergeCell ref="AZ9:BA9"/>
    <mergeCell ref="BB9:BC9"/>
    <mergeCell ref="BD9:BE9"/>
    <mergeCell ref="AQ280:AR280"/>
    <mergeCell ref="AE281:AL281"/>
    <mergeCell ref="AM281:AN281"/>
    <mergeCell ref="AO281:AP281"/>
    <mergeCell ref="AQ281:AR281"/>
    <mergeCell ref="AT6:BG6"/>
    <mergeCell ref="AT7:BG7"/>
    <mergeCell ref="AT8:AU8"/>
    <mergeCell ref="AV8:AW8"/>
    <mergeCell ref="AX8:AY8"/>
    <mergeCell ref="AE280:AF280"/>
    <mergeCell ref="AG280:AH280"/>
    <mergeCell ref="AI280:AJ280"/>
    <mergeCell ref="AK280:AL280"/>
    <mergeCell ref="AM280:AN280"/>
    <mergeCell ref="AO280:AP280"/>
    <mergeCell ref="AQ278:AR278"/>
    <mergeCell ref="AE279:AF279"/>
    <mergeCell ref="AG279:AH279"/>
    <mergeCell ref="AI279:AJ279"/>
    <mergeCell ref="AK279:AL279"/>
    <mergeCell ref="AM279:AN279"/>
    <mergeCell ref="AO279:AP279"/>
    <mergeCell ref="AQ279:AR279"/>
    <mergeCell ref="AE278:AF278"/>
    <mergeCell ref="AG278:AH278"/>
    <mergeCell ref="AI278:AJ278"/>
    <mergeCell ref="AK278:AL278"/>
    <mergeCell ref="AM278:AN278"/>
    <mergeCell ref="AO278:AP278"/>
    <mergeCell ref="AQ276:AR276"/>
    <mergeCell ref="AE277:AF277"/>
    <mergeCell ref="AG277:AH277"/>
    <mergeCell ref="AI277:AJ277"/>
    <mergeCell ref="AK277:AL277"/>
    <mergeCell ref="AM277:AN277"/>
    <mergeCell ref="AO277:AP277"/>
    <mergeCell ref="AQ277:AR277"/>
    <mergeCell ref="AE276:AF276"/>
    <mergeCell ref="AG276:AH276"/>
    <mergeCell ref="AI276:AJ276"/>
    <mergeCell ref="AK276:AL276"/>
    <mergeCell ref="AM276:AN276"/>
    <mergeCell ref="AO276:AP276"/>
    <mergeCell ref="AQ274:AR274"/>
    <mergeCell ref="AE275:AF275"/>
    <mergeCell ref="AG275:AH275"/>
    <mergeCell ref="AI275:AJ275"/>
    <mergeCell ref="AK275:AL275"/>
    <mergeCell ref="AM275:AN275"/>
    <mergeCell ref="AO275:AP275"/>
    <mergeCell ref="AQ275:AR275"/>
    <mergeCell ref="AE274:AF274"/>
    <mergeCell ref="AG274:AH274"/>
    <mergeCell ref="AI274:AJ274"/>
    <mergeCell ref="AK274:AL274"/>
    <mergeCell ref="AM274:AN274"/>
    <mergeCell ref="AO274:AP274"/>
    <mergeCell ref="AQ272:AR272"/>
    <mergeCell ref="AE273:AF273"/>
    <mergeCell ref="AG273:AH273"/>
    <mergeCell ref="AI273:AJ273"/>
    <mergeCell ref="AK273:AL273"/>
    <mergeCell ref="AM273:AN273"/>
    <mergeCell ref="AO273:AP273"/>
    <mergeCell ref="AQ273:AR273"/>
    <mergeCell ref="AE272:AF272"/>
    <mergeCell ref="AG272:AH272"/>
    <mergeCell ref="AI272:AJ272"/>
    <mergeCell ref="AK272:AL272"/>
    <mergeCell ref="AM272:AN272"/>
    <mergeCell ref="AO272:AP272"/>
    <mergeCell ref="AQ270:AR270"/>
    <mergeCell ref="AE271:AF271"/>
    <mergeCell ref="AG271:AH271"/>
    <mergeCell ref="AI271:AJ271"/>
    <mergeCell ref="AK271:AL271"/>
    <mergeCell ref="AM271:AN271"/>
    <mergeCell ref="AO271:AP271"/>
    <mergeCell ref="AQ271:AR271"/>
    <mergeCell ref="AE270:AF270"/>
    <mergeCell ref="AG270:AH270"/>
    <mergeCell ref="AI270:AJ270"/>
    <mergeCell ref="AK270:AL270"/>
    <mergeCell ref="AM270:AN270"/>
    <mergeCell ref="AO270:AP270"/>
    <mergeCell ref="AQ268:AR268"/>
    <mergeCell ref="AE269:AF269"/>
    <mergeCell ref="AG269:AH269"/>
    <mergeCell ref="AI269:AJ269"/>
    <mergeCell ref="AK269:AL269"/>
    <mergeCell ref="AM269:AN269"/>
    <mergeCell ref="AO269:AP269"/>
    <mergeCell ref="AQ269:AR269"/>
    <mergeCell ref="AE268:AF268"/>
    <mergeCell ref="AG268:AH268"/>
    <mergeCell ref="AI268:AJ268"/>
    <mergeCell ref="AK268:AL268"/>
    <mergeCell ref="AM268:AN268"/>
    <mergeCell ref="AO268:AP268"/>
    <mergeCell ref="AQ266:AR266"/>
    <mergeCell ref="AE267:AF267"/>
    <mergeCell ref="AG267:AH267"/>
    <mergeCell ref="AI267:AJ267"/>
    <mergeCell ref="AK267:AL267"/>
    <mergeCell ref="AM267:AN267"/>
    <mergeCell ref="AO267:AP267"/>
    <mergeCell ref="AQ267:AR267"/>
    <mergeCell ref="AE266:AF266"/>
    <mergeCell ref="AG266:AH266"/>
    <mergeCell ref="AI266:AJ266"/>
    <mergeCell ref="AK266:AL266"/>
    <mergeCell ref="AM266:AN266"/>
    <mergeCell ref="AO266:AP266"/>
    <mergeCell ref="AQ264:AR264"/>
    <mergeCell ref="AE265:AF265"/>
    <mergeCell ref="AG265:AH265"/>
    <mergeCell ref="AI265:AJ265"/>
    <mergeCell ref="AK265:AL265"/>
    <mergeCell ref="AM265:AN265"/>
    <mergeCell ref="AO265:AP265"/>
    <mergeCell ref="AQ265:AR265"/>
    <mergeCell ref="AE264:AF264"/>
    <mergeCell ref="AG264:AH264"/>
    <mergeCell ref="AI264:AJ264"/>
    <mergeCell ref="AK264:AL264"/>
    <mergeCell ref="AM264:AN264"/>
    <mergeCell ref="AO264:AP264"/>
    <mergeCell ref="AQ262:AR262"/>
    <mergeCell ref="AE263:AF263"/>
    <mergeCell ref="AG263:AH263"/>
    <mergeCell ref="AI263:AJ263"/>
    <mergeCell ref="AK263:AL263"/>
    <mergeCell ref="AM263:AN263"/>
    <mergeCell ref="AO263:AP263"/>
    <mergeCell ref="AQ263:AR263"/>
    <mergeCell ref="AE262:AF262"/>
    <mergeCell ref="AG262:AH262"/>
    <mergeCell ref="AI262:AJ262"/>
    <mergeCell ref="AK262:AL262"/>
    <mergeCell ref="AM262:AN262"/>
    <mergeCell ref="AO262:AP262"/>
    <mergeCell ref="AQ260:AR260"/>
    <mergeCell ref="AE261:AF261"/>
    <mergeCell ref="AG261:AH261"/>
    <mergeCell ref="AI261:AJ261"/>
    <mergeCell ref="AK261:AL261"/>
    <mergeCell ref="AM261:AN261"/>
    <mergeCell ref="AO261:AP261"/>
    <mergeCell ref="AQ261:AR261"/>
    <mergeCell ref="AE260:AF260"/>
    <mergeCell ref="AG260:AH260"/>
    <mergeCell ref="AI260:AJ260"/>
    <mergeCell ref="AK260:AL260"/>
    <mergeCell ref="AM260:AN260"/>
    <mergeCell ref="AO260:AP260"/>
    <mergeCell ref="AQ258:AR258"/>
    <mergeCell ref="AE259:AF259"/>
    <mergeCell ref="AG259:AH259"/>
    <mergeCell ref="AI259:AJ259"/>
    <mergeCell ref="AK259:AL259"/>
    <mergeCell ref="AM259:AN259"/>
    <mergeCell ref="AO259:AP259"/>
    <mergeCell ref="AQ259:AR259"/>
    <mergeCell ref="AE258:AF258"/>
    <mergeCell ref="AG258:AH258"/>
    <mergeCell ref="AI258:AJ258"/>
    <mergeCell ref="AK258:AL258"/>
    <mergeCell ref="AM258:AN258"/>
    <mergeCell ref="AO258:AP258"/>
    <mergeCell ref="AQ256:AR256"/>
    <mergeCell ref="AE257:AF257"/>
    <mergeCell ref="AG257:AH257"/>
    <mergeCell ref="AI257:AJ257"/>
    <mergeCell ref="AK257:AL257"/>
    <mergeCell ref="AM257:AN257"/>
    <mergeCell ref="AO257:AP257"/>
    <mergeCell ref="AQ257:AR257"/>
    <mergeCell ref="AE256:AF256"/>
    <mergeCell ref="AG256:AH256"/>
    <mergeCell ref="AI256:AJ256"/>
    <mergeCell ref="AK256:AL256"/>
    <mergeCell ref="AM256:AN256"/>
    <mergeCell ref="AO256:AP256"/>
    <mergeCell ref="AQ254:AR254"/>
    <mergeCell ref="AE255:AF255"/>
    <mergeCell ref="AG255:AH255"/>
    <mergeCell ref="AI255:AJ255"/>
    <mergeCell ref="AK255:AL255"/>
    <mergeCell ref="AM255:AN255"/>
    <mergeCell ref="AO255:AP255"/>
    <mergeCell ref="AQ255:AR255"/>
    <mergeCell ref="AE254:AF254"/>
    <mergeCell ref="AG254:AH254"/>
    <mergeCell ref="AI254:AJ254"/>
    <mergeCell ref="AK254:AL254"/>
    <mergeCell ref="AM254:AN254"/>
    <mergeCell ref="AO254:AP254"/>
    <mergeCell ref="AQ252:AR252"/>
    <mergeCell ref="AE253:AF253"/>
    <mergeCell ref="AG253:AH253"/>
    <mergeCell ref="AI253:AJ253"/>
    <mergeCell ref="AK253:AL253"/>
    <mergeCell ref="AM253:AN253"/>
    <mergeCell ref="AO253:AP253"/>
    <mergeCell ref="AQ253:AR253"/>
    <mergeCell ref="AE252:AF252"/>
    <mergeCell ref="AG252:AH252"/>
    <mergeCell ref="AI252:AJ252"/>
    <mergeCell ref="AK252:AL252"/>
    <mergeCell ref="AM252:AN252"/>
    <mergeCell ref="AO252:AP252"/>
    <mergeCell ref="AQ250:AR250"/>
    <mergeCell ref="AE251:AF251"/>
    <mergeCell ref="AG251:AH251"/>
    <mergeCell ref="AI251:AJ251"/>
    <mergeCell ref="AK251:AL251"/>
    <mergeCell ref="AM251:AN251"/>
    <mergeCell ref="AO251:AP251"/>
    <mergeCell ref="AQ251:AR251"/>
    <mergeCell ref="AE250:AF250"/>
    <mergeCell ref="AG250:AH250"/>
    <mergeCell ref="AI250:AJ250"/>
    <mergeCell ref="AK250:AL250"/>
    <mergeCell ref="AM250:AN250"/>
    <mergeCell ref="AO250:AP250"/>
    <mergeCell ref="AQ248:AR248"/>
    <mergeCell ref="AE249:AF249"/>
    <mergeCell ref="AG249:AH249"/>
    <mergeCell ref="AI249:AJ249"/>
    <mergeCell ref="AK249:AL249"/>
    <mergeCell ref="AM249:AN249"/>
    <mergeCell ref="AO249:AP249"/>
    <mergeCell ref="AQ249:AR249"/>
    <mergeCell ref="AE248:AF248"/>
    <mergeCell ref="AG248:AH248"/>
    <mergeCell ref="AI248:AJ248"/>
    <mergeCell ref="AK248:AL248"/>
    <mergeCell ref="AM248:AN248"/>
    <mergeCell ref="AO248:AP248"/>
    <mergeCell ref="AQ246:AR246"/>
    <mergeCell ref="AE247:AF247"/>
    <mergeCell ref="AG247:AH247"/>
    <mergeCell ref="AI247:AJ247"/>
    <mergeCell ref="AK247:AL247"/>
    <mergeCell ref="AM247:AN247"/>
    <mergeCell ref="AO247:AP247"/>
    <mergeCell ref="AQ247:AR247"/>
    <mergeCell ref="AE246:AF246"/>
    <mergeCell ref="AG246:AH246"/>
    <mergeCell ref="AI246:AJ246"/>
    <mergeCell ref="AK246:AL246"/>
    <mergeCell ref="AM246:AN246"/>
    <mergeCell ref="AO246:AP246"/>
    <mergeCell ref="AQ244:AR244"/>
    <mergeCell ref="AE245:AF245"/>
    <mergeCell ref="AG245:AH245"/>
    <mergeCell ref="AI245:AJ245"/>
    <mergeCell ref="AK245:AL245"/>
    <mergeCell ref="AM245:AN245"/>
    <mergeCell ref="AO245:AP245"/>
    <mergeCell ref="AQ245:AR245"/>
    <mergeCell ref="AE244:AF244"/>
    <mergeCell ref="AG244:AH244"/>
    <mergeCell ref="AI244:AJ244"/>
    <mergeCell ref="AK244:AL244"/>
    <mergeCell ref="AM244:AN244"/>
    <mergeCell ref="AO244:AP244"/>
    <mergeCell ref="AQ242:AR242"/>
    <mergeCell ref="AE243:AF243"/>
    <mergeCell ref="AG243:AH243"/>
    <mergeCell ref="AI243:AJ243"/>
    <mergeCell ref="AK243:AL243"/>
    <mergeCell ref="AM243:AN243"/>
    <mergeCell ref="AO243:AP243"/>
    <mergeCell ref="AQ243:AR243"/>
    <mergeCell ref="AE242:AF242"/>
    <mergeCell ref="AG242:AH242"/>
    <mergeCell ref="AI242:AJ242"/>
    <mergeCell ref="AK242:AL242"/>
    <mergeCell ref="AM242:AN242"/>
    <mergeCell ref="AO242:AP242"/>
    <mergeCell ref="AQ240:AR240"/>
    <mergeCell ref="AE241:AF241"/>
    <mergeCell ref="AG241:AH241"/>
    <mergeCell ref="AI241:AJ241"/>
    <mergeCell ref="AK241:AL241"/>
    <mergeCell ref="AM241:AN241"/>
    <mergeCell ref="AO241:AP241"/>
    <mergeCell ref="AQ241:AR241"/>
    <mergeCell ref="AE240:AF240"/>
    <mergeCell ref="AG240:AH240"/>
    <mergeCell ref="AI240:AJ240"/>
    <mergeCell ref="AK240:AL240"/>
    <mergeCell ref="AM240:AN240"/>
    <mergeCell ref="AO240:AP240"/>
    <mergeCell ref="AQ238:AR238"/>
    <mergeCell ref="AE239:AF239"/>
    <mergeCell ref="AG239:AH239"/>
    <mergeCell ref="AI239:AJ239"/>
    <mergeCell ref="AK239:AL239"/>
    <mergeCell ref="AM239:AN239"/>
    <mergeCell ref="AO239:AP239"/>
    <mergeCell ref="AQ239:AR239"/>
    <mergeCell ref="AE238:AF238"/>
    <mergeCell ref="AG238:AH238"/>
    <mergeCell ref="AI238:AJ238"/>
    <mergeCell ref="AK238:AL238"/>
    <mergeCell ref="AM238:AN238"/>
    <mergeCell ref="AO238:AP238"/>
    <mergeCell ref="AQ236:AR236"/>
    <mergeCell ref="AE237:AF237"/>
    <mergeCell ref="AG237:AH237"/>
    <mergeCell ref="AI237:AJ237"/>
    <mergeCell ref="AK237:AL237"/>
    <mergeCell ref="AM237:AN237"/>
    <mergeCell ref="AO237:AP237"/>
    <mergeCell ref="AQ237:AR237"/>
    <mergeCell ref="AE236:AF236"/>
    <mergeCell ref="AG236:AH236"/>
    <mergeCell ref="AI236:AJ236"/>
    <mergeCell ref="AK236:AL236"/>
    <mergeCell ref="AM236:AN236"/>
    <mergeCell ref="AO236:AP236"/>
    <mergeCell ref="AQ234:AR234"/>
    <mergeCell ref="AE235:AF235"/>
    <mergeCell ref="AG235:AH235"/>
    <mergeCell ref="AI235:AJ235"/>
    <mergeCell ref="AK235:AL235"/>
    <mergeCell ref="AM235:AN235"/>
    <mergeCell ref="AO235:AP235"/>
    <mergeCell ref="AQ235:AR235"/>
    <mergeCell ref="AE234:AF234"/>
    <mergeCell ref="AG234:AH234"/>
    <mergeCell ref="AI234:AJ234"/>
    <mergeCell ref="AK234:AL234"/>
    <mergeCell ref="AM234:AN234"/>
    <mergeCell ref="AO234:AP234"/>
    <mergeCell ref="AQ232:AR232"/>
    <mergeCell ref="AE233:AF233"/>
    <mergeCell ref="AG233:AH233"/>
    <mergeCell ref="AI233:AJ233"/>
    <mergeCell ref="AK233:AL233"/>
    <mergeCell ref="AM233:AN233"/>
    <mergeCell ref="AO233:AP233"/>
    <mergeCell ref="AQ233:AR233"/>
    <mergeCell ref="AE232:AF232"/>
    <mergeCell ref="AG232:AH232"/>
    <mergeCell ref="AI232:AJ232"/>
    <mergeCell ref="AK232:AL232"/>
    <mergeCell ref="AM232:AN232"/>
    <mergeCell ref="AO232:AP232"/>
    <mergeCell ref="AQ230:AR230"/>
    <mergeCell ref="AE231:AF231"/>
    <mergeCell ref="AG231:AH231"/>
    <mergeCell ref="AI231:AJ231"/>
    <mergeCell ref="AK231:AL231"/>
    <mergeCell ref="AM231:AN231"/>
    <mergeCell ref="AO231:AP231"/>
    <mergeCell ref="AQ231:AR231"/>
    <mergeCell ref="AE230:AF230"/>
    <mergeCell ref="AG230:AH230"/>
    <mergeCell ref="AI230:AJ230"/>
    <mergeCell ref="AK230:AL230"/>
    <mergeCell ref="AM230:AN230"/>
    <mergeCell ref="AO230:AP230"/>
    <mergeCell ref="AQ228:AR228"/>
    <mergeCell ref="AE229:AF229"/>
    <mergeCell ref="AG229:AH229"/>
    <mergeCell ref="AI229:AJ229"/>
    <mergeCell ref="AK229:AL229"/>
    <mergeCell ref="AM229:AN229"/>
    <mergeCell ref="AO229:AP229"/>
    <mergeCell ref="AQ229:AR229"/>
    <mergeCell ref="AE228:AF228"/>
    <mergeCell ref="AG228:AH228"/>
    <mergeCell ref="AI228:AJ228"/>
    <mergeCell ref="AK228:AL228"/>
    <mergeCell ref="AM228:AN228"/>
    <mergeCell ref="AO228:AP228"/>
    <mergeCell ref="AQ226:AR226"/>
    <mergeCell ref="AE227:AF227"/>
    <mergeCell ref="AG227:AH227"/>
    <mergeCell ref="AI227:AJ227"/>
    <mergeCell ref="AK227:AL227"/>
    <mergeCell ref="AM227:AN227"/>
    <mergeCell ref="AO227:AP227"/>
    <mergeCell ref="AQ227:AR227"/>
    <mergeCell ref="AE226:AF226"/>
    <mergeCell ref="AG226:AH226"/>
    <mergeCell ref="AI226:AJ226"/>
    <mergeCell ref="AK226:AL226"/>
    <mergeCell ref="AM226:AN226"/>
    <mergeCell ref="AO226:AP226"/>
    <mergeCell ref="AQ224:AR224"/>
    <mergeCell ref="AE225:AF225"/>
    <mergeCell ref="AG225:AH225"/>
    <mergeCell ref="AI225:AJ225"/>
    <mergeCell ref="AK225:AL225"/>
    <mergeCell ref="AM225:AN225"/>
    <mergeCell ref="AO225:AP225"/>
    <mergeCell ref="AQ225:AR225"/>
    <mergeCell ref="AE224:AF224"/>
    <mergeCell ref="AG224:AH224"/>
    <mergeCell ref="AI224:AJ224"/>
    <mergeCell ref="AK224:AL224"/>
    <mergeCell ref="AM224:AN224"/>
    <mergeCell ref="AO224:AP224"/>
    <mergeCell ref="AQ222:AR222"/>
    <mergeCell ref="AE223:AF223"/>
    <mergeCell ref="AG223:AH223"/>
    <mergeCell ref="AI223:AJ223"/>
    <mergeCell ref="AK223:AL223"/>
    <mergeCell ref="AM223:AN223"/>
    <mergeCell ref="AO223:AP223"/>
    <mergeCell ref="AQ223:AR223"/>
    <mergeCell ref="AE222:AF222"/>
    <mergeCell ref="AG222:AH222"/>
    <mergeCell ref="AI222:AJ222"/>
    <mergeCell ref="AK222:AL222"/>
    <mergeCell ref="AM222:AN222"/>
    <mergeCell ref="AO222:AP222"/>
    <mergeCell ref="AQ220:AR220"/>
    <mergeCell ref="AE221:AF221"/>
    <mergeCell ref="AG221:AH221"/>
    <mergeCell ref="AI221:AJ221"/>
    <mergeCell ref="AK221:AL221"/>
    <mergeCell ref="AM221:AN221"/>
    <mergeCell ref="AO221:AP221"/>
    <mergeCell ref="AQ221:AR221"/>
    <mergeCell ref="AE220:AF220"/>
    <mergeCell ref="AG220:AH220"/>
    <mergeCell ref="AI220:AJ220"/>
    <mergeCell ref="AK220:AL220"/>
    <mergeCell ref="AM220:AN220"/>
    <mergeCell ref="AO220:AP220"/>
    <mergeCell ref="AQ218:AR218"/>
    <mergeCell ref="AE219:AF219"/>
    <mergeCell ref="AG219:AH219"/>
    <mergeCell ref="AI219:AJ219"/>
    <mergeCell ref="AK219:AL219"/>
    <mergeCell ref="AM219:AN219"/>
    <mergeCell ref="AO219:AP219"/>
    <mergeCell ref="AQ219:AR219"/>
    <mergeCell ref="AE218:AF218"/>
    <mergeCell ref="AG218:AH218"/>
    <mergeCell ref="AI218:AJ218"/>
    <mergeCell ref="AK218:AL218"/>
    <mergeCell ref="AM218:AN218"/>
    <mergeCell ref="AO218:AP218"/>
    <mergeCell ref="AQ216:AR216"/>
    <mergeCell ref="AE217:AF217"/>
    <mergeCell ref="AG217:AH217"/>
    <mergeCell ref="AI217:AJ217"/>
    <mergeCell ref="AK217:AL217"/>
    <mergeCell ref="AM217:AN217"/>
    <mergeCell ref="AO217:AP217"/>
    <mergeCell ref="AQ217:AR217"/>
    <mergeCell ref="AE216:AF216"/>
    <mergeCell ref="AG216:AH216"/>
    <mergeCell ref="AI216:AJ216"/>
    <mergeCell ref="AK216:AL216"/>
    <mergeCell ref="AM216:AN216"/>
    <mergeCell ref="AO216:AP216"/>
    <mergeCell ref="AQ214:AR214"/>
    <mergeCell ref="AE215:AF215"/>
    <mergeCell ref="AG215:AH215"/>
    <mergeCell ref="AI215:AJ215"/>
    <mergeCell ref="AK215:AL215"/>
    <mergeCell ref="AM215:AN215"/>
    <mergeCell ref="AO215:AP215"/>
    <mergeCell ref="AQ215:AR215"/>
    <mergeCell ref="AE214:AF214"/>
    <mergeCell ref="AG214:AH214"/>
    <mergeCell ref="AI214:AJ214"/>
    <mergeCell ref="AK214:AL214"/>
    <mergeCell ref="AM214:AN214"/>
    <mergeCell ref="AO214:AP214"/>
    <mergeCell ref="AQ212:AR212"/>
    <mergeCell ref="AE213:AF213"/>
    <mergeCell ref="AG213:AH213"/>
    <mergeCell ref="AI213:AJ213"/>
    <mergeCell ref="AK213:AL213"/>
    <mergeCell ref="AM213:AN213"/>
    <mergeCell ref="AO213:AP213"/>
    <mergeCell ref="AQ213:AR213"/>
    <mergeCell ref="AE212:AF212"/>
    <mergeCell ref="AG212:AH212"/>
    <mergeCell ref="AI212:AJ212"/>
    <mergeCell ref="AK212:AL212"/>
    <mergeCell ref="AM212:AN212"/>
    <mergeCell ref="AO212:AP212"/>
    <mergeCell ref="AQ210:AR210"/>
    <mergeCell ref="AE211:AF211"/>
    <mergeCell ref="AG211:AH211"/>
    <mergeCell ref="AI211:AJ211"/>
    <mergeCell ref="AK211:AL211"/>
    <mergeCell ref="AM211:AN211"/>
    <mergeCell ref="AO211:AP211"/>
    <mergeCell ref="AQ211:AR211"/>
    <mergeCell ref="AE210:AF210"/>
    <mergeCell ref="AG210:AH210"/>
    <mergeCell ref="AI210:AJ210"/>
    <mergeCell ref="AK210:AL210"/>
    <mergeCell ref="AM210:AN210"/>
    <mergeCell ref="AO210:AP210"/>
    <mergeCell ref="AQ208:AR208"/>
    <mergeCell ref="AE209:AF209"/>
    <mergeCell ref="AG209:AH209"/>
    <mergeCell ref="AI209:AJ209"/>
    <mergeCell ref="AK209:AL209"/>
    <mergeCell ref="AM209:AN209"/>
    <mergeCell ref="AO209:AP209"/>
    <mergeCell ref="AQ209:AR209"/>
    <mergeCell ref="AE208:AF208"/>
    <mergeCell ref="AG208:AH208"/>
    <mergeCell ref="AI208:AJ208"/>
    <mergeCell ref="AK208:AL208"/>
    <mergeCell ref="AM208:AN208"/>
    <mergeCell ref="AO208:AP208"/>
    <mergeCell ref="AQ204:AR204"/>
    <mergeCell ref="AE205:AL205"/>
    <mergeCell ref="AM205:AN205"/>
    <mergeCell ref="AQ205:AR205"/>
    <mergeCell ref="AQ206:AR206"/>
    <mergeCell ref="AE207:AP207"/>
    <mergeCell ref="AQ207:AR207"/>
    <mergeCell ref="AE204:AF204"/>
    <mergeCell ref="AG204:AH204"/>
    <mergeCell ref="AI204:AJ204"/>
    <mergeCell ref="AK204:AL204"/>
    <mergeCell ref="AM204:AN204"/>
    <mergeCell ref="AO204:AP204"/>
    <mergeCell ref="AQ202:AR202"/>
    <mergeCell ref="AE203:AF203"/>
    <mergeCell ref="AG203:AH203"/>
    <mergeCell ref="AI203:AJ203"/>
    <mergeCell ref="AK203:AL203"/>
    <mergeCell ref="AM203:AN203"/>
    <mergeCell ref="AO203:AP203"/>
    <mergeCell ref="AQ203:AR203"/>
    <mergeCell ref="AE202:AF202"/>
    <mergeCell ref="AG202:AH202"/>
    <mergeCell ref="AI202:AJ202"/>
    <mergeCell ref="AK202:AL202"/>
    <mergeCell ref="AM202:AN202"/>
    <mergeCell ref="AO202:AP202"/>
    <mergeCell ref="AQ200:AR200"/>
    <mergeCell ref="AE201:AF201"/>
    <mergeCell ref="AG201:AH201"/>
    <mergeCell ref="AI201:AJ201"/>
    <mergeCell ref="AK201:AL201"/>
    <mergeCell ref="AM201:AN201"/>
    <mergeCell ref="AO201:AP201"/>
    <mergeCell ref="AQ201:AR201"/>
    <mergeCell ref="AE200:AF200"/>
    <mergeCell ref="AG200:AH200"/>
    <mergeCell ref="AI200:AJ200"/>
    <mergeCell ref="AK200:AL200"/>
    <mergeCell ref="AM200:AN200"/>
    <mergeCell ref="AO200:AP200"/>
    <mergeCell ref="AQ198:AR198"/>
    <mergeCell ref="AE199:AF199"/>
    <mergeCell ref="AG199:AH199"/>
    <mergeCell ref="AI199:AJ199"/>
    <mergeCell ref="AK199:AL199"/>
    <mergeCell ref="AM199:AN199"/>
    <mergeCell ref="AO199:AP199"/>
    <mergeCell ref="AQ199:AR199"/>
    <mergeCell ref="AE198:AF198"/>
    <mergeCell ref="AG198:AH198"/>
    <mergeCell ref="AI198:AJ198"/>
    <mergeCell ref="AK198:AL198"/>
    <mergeCell ref="AM198:AN198"/>
    <mergeCell ref="AO198:AP198"/>
    <mergeCell ref="AQ196:AR196"/>
    <mergeCell ref="AE197:AF197"/>
    <mergeCell ref="AG197:AH197"/>
    <mergeCell ref="AI197:AJ197"/>
    <mergeCell ref="AK197:AL197"/>
    <mergeCell ref="AM197:AN197"/>
    <mergeCell ref="AO197:AP197"/>
    <mergeCell ref="AQ197:AR197"/>
    <mergeCell ref="AE196:AF196"/>
    <mergeCell ref="AG196:AH196"/>
    <mergeCell ref="AI196:AJ196"/>
    <mergeCell ref="AK196:AL196"/>
    <mergeCell ref="AM196:AN196"/>
    <mergeCell ref="AO196:AP196"/>
    <mergeCell ref="AQ194:AR194"/>
    <mergeCell ref="AE195:AF195"/>
    <mergeCell ref="AG195:AH195"/>
    <mergeCell ref="AI195:AJ195"/>
    <mergeCell ref="AK195:AL195"/>
    <mergeCell ref="AM195:AN195"/>
    <mergeCell ref="AO195:AP195"/>
    <mergeCell ref="AQ195:AR195"/>
    <mergeCell ref="AE194:AF194"/>
    <mergeCell ref="AG194:AH194"/>
    <mergeCell ref="AI194:AJ194"/>
    <mergeCell ref="AK194:AL194"/>
    <mergeCell ref="AM194:AN194"/>
    <mergeCell ref="AO194:AP194"/>
    <mergeCell ref="AQ192:AR192"/>
    <mergeCell ref="AE193:AF193"/>
    <mergeCell ref="AG193:AH193"/>
    <mergeCell ref="AI193:AJ193"/>
    <mergeCell ref="AK193:AL193"/>
    <mergeCell ref="AM193:AN193"/>
    <mergeCell ref="AO193:AP193"/>
    <mergeCell ref="AQ193:AR193"/>
    <mergeCell ref="AE192:AF192"/>
    <mergeCell ref="AG192:AH192"/>
    <mergeCell ref="AI192:AJ192"/>
    <mergeCell ref="AK192:AL192"/>
    <mergeCell ref="AM192:AN192"/>
    <mergeCell ref="AO192:AP192"/>
    <mergeCell ref="AQ190:AR190"/>
    <mergeCell ref="AE191:AF191"/>
    <mergeCell ref="AG191:AH191"/>
    <mergeCell ref="AI191:AJ191"/>
    <mergeCell ref="AK191:AL191"/>
    <mergeCell ref="AM191:AN191"/>
    <mergeCell ref="AO191:AP191"/>
    <mergeCell ref="AQ191:AR191"/>
    <mergeCell ref="AE190:AF190"/>
    <mergeCell ref="AG190:AH190"/>
    <mergeCell ref="AI190:AJ190"/>
    <mergeCell ref="AK190:AL190"/>
    <mergeCell ref="AM190:AN190"/>
    <mergeCell ref="AO190:AP190"/>
    <mergeCell ref="AQ188:AR188"/>
    <mergeCell ref="AE189:AF189"/>
    <mergeCell ref="AG189:AH189"/>
    <mergeCell ref="AI189:AJ189"/>
    <mergeCell ref="AK189:AL189"/>
    <mergeCell ref="AM189:AN189"/>
    <mergeCell ref="AO189:AP189"/>
    <mergeCell ref="AQ189:AR189"/>
    <mergeCell ref="AE188:AF188"/>
    <mergeCell ref="AG188:AH188"/>
    <mergeCell ref="AI188:AJ188"/>
    <mergeCell ref="AK188:AL188"/>
    <mergeCell ref="AM188:AN188"/>
    <mergeCell ref="AO188:AP188"/>
    <mergeCell ref="AQ186:AR186"/>
    <mergeCell ref="AE187:AF187"/>
    <mergeCell ref="AG187:AH187"/>
    <mergeCell ref="AI187:AJ187"/>
    <mergeCell ref="AK187:AL187"/>
    <mergeCell ref="AM187:AN187"/>
    <mergeCell ref="AO187:AP187"/>
    <mergeCell ref="AQ187:AR187"/>
    <mergeCell ref="AE186:AF186"/>
    <mergeCell ref="AG186:AH186"/>
    <mergeCell ref="AI186:AJ186"/>
    <mergeCell ref="AK186:AL186"/>
    <mergeCell ref="AM186:AN186"/>
    <mergeCell ref="AO186:AP186"/>
    <mergeCell ref="AQ184:AR184"/>
    <mergeCell ref="AE185:AF185"/>
    <mergeCell ref="AG185:AH185"/>
    <mergeCell ref="AI185:AJ185"/>
    <mergeCell ref="AK185:AL185"/>
    <mergeCell ref="AM185:AN185"/>
    <mergeCell ref="AO185:AP185"/>
    <mergeCell ref="AQ185:AR185"/>
    <mergeCell ref="AE184:AF184"/>
    <mergeCell ref="AG184:AH184"/>
    <mergeCell ref="AI184:AJ184"/>
    <mergeCell ref="AK184:AL184"/>
    <mergeCell ref="AM184:AN184"/>
    <mergeCell ref="AO184:AP184"/>
    <mergeCell ref="AQ182:AR182"/>
    <mergeCell ref="AE183:AF183"/>
    <mergeCell ref="AG183:AH183"/>
    <mergeCell ref="AI183:AJ183"/>
    <mergeCell ref="AK183:AL183"/>
    <mergeCell ref="AM183:AN183"/>
    <mergeCell ref="AO183:AP183"/>
    <mergeCell ref="AQ183:AR183"/>
    <mergeCell ref="AE182:AF182"/>
    <mergeCell ref="AG182:AH182"/>
    <mergeCell ref="AI182:AJ182"/>
    <mergeCell ref="AK182:AL182"/>
    <mergeCell ref="AM182:AN182"/>
    <mergeCell ref="AO182:AP182"/>
    <mergeCell ref="AQ180:AR180"/>
    <mergeCell ref="AE181:AF181"/>
    <mergeCell ref="AG181:AH181"/>
    <mergeCell ref="AI181:AJ181"/>
    <mergeCell ref="AK181:AL181"/>
    <mergeCell ref="AM181:AN181"/>
    <mergeCell ref="AO181:AP181"/>
    <mergeCell ref="AQ181:AR181"/>
    <mergeCell ref="AE180:AF180"/>
    <mergeCell ref="AG180:AH180"/>
    <mergeCell ref="AI180:AJ180"/>
    <mergeCell ref="AK180:AL180"/>
    <mergeCell ref="AM180:AN180"/>
    <mergeCell ref="AO180:AP180"/>
    <mergeCell ref="AQ178:AR178"/>
    <mergeCell ref="AE179:AF179"/>
    <mergeCell ref="AG179:AH179"/>
    <mergeCell ref="AI179:AJ179"/>
    <mergeCell ref="AK179:AL179"/>
    <mergeCell ref="AM179:AN179"/>
    <mergeCell ref="AO179:AP179"/>
    <mergeCell ref="AQ179:AR179"/>
    <mergeCell ref="AE178:AF178"/>
    <mergeCell ref="AG178:AH178"/>
    <mergeCell ref="AI178:AJ178"/>
    <mergeCell ref="AK178:AL178"/>
    <mergeCell ref="AM178:AN178"/>
    <mergeCell ref="AO178:AP178"/>
    <mergeCell ref="AQ176:AR176"/>
    <mergeCell ref="AE177:AF177"/>
    <mergeCell ref="AG177:AH177"/>
    <mergeCell ref="AI177:AJ177"/>
    <mergeCell ref="AK177:AL177"/>
    <mergeCell ref="AM177:AN177"/>
    <mergeCell ref="AO177:AP177"/>
    <mergeCell ref="AQ177:AR177"/>
    <mergeCell ref="AE176:AF176"/>
    <mergeCell ref="AG176:AH176"/>
    <mergeCell ref="AI176:AJ176"/>
    <mergeCell ref="AK176:AL176"/>
    <mergeCell ref="AM176:AN176"/>
    <mergeCell ref="AO176:AP176"/>
    <mergeCell ref="AQ174:AR174"/>
    <mergeCell ref="AE175:AF175"/>
    <mergeCell ref="AG175:AH175"/>
    <mergeCell ref="AI175:AJ175"/>
    <mergeCell ref="AK175:AL175"/>
    <mergeCell ref="AM175:AN175"/>
    <mergeCell ref="AO175:AP175"/>
    <mergeCell ref="AQ175:AR175"/>
    <mergeCell ref="AE174:AF174"/>
    <mergeCell ref="AG174:AH174"/>
    <mergeCell ref="AI174:AJ174"/>
    <mergeCell ref="AK174:AL174"/>
    <mergeCell ref="AM174:AN174"/>
    <mergeCell ref="AO174:AP174"/>
    <mergeCell ref="AQ172:AR172"/>
    <mergeCell ref="AE173:AF173"/>
    <mergeCell ref="AG173:AH173"/>
    <mergeCell ref="AI173:AJ173"/>
    <mergeCell ref="AK173:AL173"/>
    <mergeCell ref="AM173:AN173"/>
    <mergeCell ref="AO173:AP173"/>
    <mergeCell ref="AQ173:AR173"/>
    <mergeCell ref="AE172:AF172"/>
    <mergeCell ref="AG172:AH172"/>
    <mergeCell ref="AI172:AJ172"/>
    <mergeCell ref="AK172:AL172"/>
    <mergeCell ref="AM172:AN172"/>
    <mergeCell ref="AO172:AP172"/>
    <mergeCell ref="AQ170:AR170"/>
    <mergeCell ref="AE171:AF171"/>
    <mergeCell ref="AG171:AH171"/>
    <mergeCell ref="AI171:AJ171"/>
    <mergeCell ref="AK171:AL171"/>
    <mergeCell ref="AM171:AN171"/>
    <mergeCell ref="AO171:AP171"/>
    <mergeCell ref="AQ171:AR171"/>
    <mergeCell ref="AE170:AF170"/>
    <mergeCell ref="AG170:AH170"/>
    <mergeCell ref="AI170:AJ170"/>
    <mergeCell ref="AK170:AL170"/>
    <mergeCell ref="AM170:AN170"/>
    <mergeCell ref="AO170:AP170"/>
    <mergeCell ref="AQ168:AR168"/>
    <mergeCell ref="AE169:AF169"/>
    <mergeCell ref="AG169:AH169"/>
    <mergeCell ref="AI169:AJ169"/>
    <mergeCell ref="AK169:AL169"/>
    <mergeCell ref="AM169:AN169"/>
    <mergeCell ref="AO169:AP169"/>
    <mergeCell ref="AQ169:AR169"/>
    <mergeCell ref="AE168:AF168"/>
    <mergeCell ref="AG168:AH168"/>
    <mergeCell ref="AI168:AJ168"/>
    <mergeCell ref="AK168:AL168"/>
    <mergeCell ref="AM168:AN168"/>
    <mergeCell ref="AO168:AP168"/>
    <mergeCell ref="AQ166:AR166"/>
    <mergeCell ref="AE167:AF167"/>
    <mergeCell ref="AG167:AH167"/>
    <mergeCell ref="AI167:AJ167"/>
    <mergeCell ref="AK167:AL167"/>
    <mergeCell ref="AM167:AN167"/>
    <mergeCell ref="AO167:AP167"/>
    <mergeCell ref="AQ167:AR167"/>
    <mergeCell ref="AE166:AF166"/>
    <mergeCell ref="AG166:AH166"/>
    <mergeCell ref="AI166:AJ166"/>
    <mergeCell ref="AK166:AL166"/>
    <mergeCell ref="AM166:AN166"/>
    <mergeCell ref="AO166:AP166"/>
    <mergeCell ref="AQ164:AR164"/>
    <mergeCell ref="AE165:AF165"/>
    <mergeCell ref="AG165:AH165"/>
    <mergeCell ref="AI165:AJ165"/>
    <mergeCell ref="AK165:AL165"/>
    <mergeCell ref="AM165:AN165"/>
    <mergeCell ref="AO165:AP165"/>
    <mergeCell ref="AQ165:AR165"/>
    <mergeCell ref="AE164:AF164"/>
    <mergeCell ref="AG164:AH164"/>
    <mergeCell ref="AI164:AJ164"/>
    <mergeCell ref="AK164:AL164"/>
    <mergeCell ref="AM164:AN164"/>
    <mergeCell ref="AO164:AP164"/>
    <mergeCell ref="AQ162:AR162"/>
    <mergeCell ref="AE163:AF163"/>
    <mergeCell ref="AG163:AH163"/>
    <mergeCell ref="AI163:AJ163"/>
    <mergeCell ref="AK163:AL163"/>
    <mergeCell ref="AM163:AN163"/>
    <mergeCell ref="AO163:AP163"/>
    <mergeCell ref="AQ163:AR163"/>
    <mergeCell ref="AE162:AF162"/>
    <mergeCell ref="AG162:AH162"/>
    <mergeCell ref="AI162:AJ162"/>
    <mergeCell ref="AK162:AL162"/>
    <mergeCell ref="AM162:AN162"/>
    <mergeCell ref="AO162:AP162"/>
    <mergeCell ref="AQ160:AR160"/>
    <mergeCell ref="AE161:AF161"/>
    <mergeCell ref="AG161:AH161"/>
    <mergeCell ref="AI161:AJ161"/>
    <mergeCell ref="AK161:AL161"/>
    <mergeCell ref="AM161:AN161"/>
    <mergeCell ref="AO161:AP161"/>
    <mergeCell ref="AQ161:AR161"/>
    <mergeCell ref="AE160:AF160"/>
    <mergeCell ref="AG160:AH160"/>
    <mergeCell ref="AI160:AJ160"/>
    <mergeCell ref="AK160:AL160"/>
    <mergeCell ref="AM160:AN160"/>
    <mergeCell ref="AO160:AP160"/>
    <mergeCell ref="AQ158:AR158"/>
    <mergeCell ref="AE159:AF159"/>
    <mergeCell ref="AG159:AH159"/>
    <mergeCell ref="AI159:AJ159"/>
    <mergeCell ref="AK159:AL159"/>
    <mergeCell ref="AM159:AN159"/>
    <mergeCell ref="AO159:AP159"/>
    <mergeCell ref="AQ159:AR159"/>
    <mergeCell ref="AE158:AF158"/>
    <mergeCell ref="AG158:AH158"/>
    <mergeCell ref="AI158:AJ158"/>
    <mergeCell ref="AK158:AL158"/>
    <mergeCell ref="AM158:AN158"/>
    <mergeCell ref="AO158:AP158"/>
    <mergeCell ref="AQ156:AR156"/>
    <mergeCell ref="AE157:AF157"/>
    <mergeCell ref="AG157:AH157"/>
    <mergeCell ref="AI157:AJ157"/>
    <mergeCell ref="AK157:AL157"/>
    <mergeCell ref="AM157:AN157"/>
    <mergeCell ref="AO157:AP157"/>
    <mergeCell ref="AQ157:AR157"/>
    <mergeCell ref="AE156:AF156"/>
    <mergeCell ref="AG156:AH156"/>
    <mergeCell ref="AI156:AJ156"/>
    <mergeCell ref="AK156:AL156"/>
    <mergeCell ref="AM156:AN156"/>
    <mergeCell ref="AO156:AP156"/>
    <mergeCell ref="AQ154:AR154"/>
    <mergeCell ref="AE155:AF155"/>
    <mergeCell ref="AG155:AH155"/>
    <mergeCell ref="AI155:AJ155"/>
    <mergeCell ref="AK155:AL155"/>
    <mergeCell ref="AM155:AN155"/>
    <mergeCell ref="AO155:AP155"/>
    <mergeCell ref="AQ155:AR155"/>
    <mergeCell ref="AE154:AF154"/>
    <mergeCell ref="AG154:AH154"/>
    <mergeCell ref="AI154:AJ154"/>
    <mergeCell ref="AK154:AL154"/>
    <mergeCell ref="AM154:AN154"/>
    <mergeCell ref="AO154:AP154"/>
    <mergeCell ref="AQ152:AR152"/>
    <mergeCell ref="AE153:AF153"/>
    <mergeCell ref="AG153:AH153"/>
    <mergeCell ref="AI153:AJ153"/>
    <mergeCell ref="AK153:AL153"/>
    <mergeCell ref="AM153:AN153"/>
    <mergeCell ref="AO153:AP153"/>
    <mergeCell ref="AQ153:AR153"/>
    <mergeCell ref="AE152:AF152"/>
    <mergeCell ref="AG152:AH152"/>
    <mergeCell ref="AI152:AJ152"/>
    <mergeCell ref="AK152:AL152"/>
    <mergeCell ref="AM152:AN152"/>
    <mergeCell ref="AO152:AP152"/>
    <mergeCell ref="AQ150:AR150"/>
    <mergeCell ref="AE151:AF151"/>
    <mergeCell ref="AG151:AH151"/>
    <mergeCell ref="AI151:AJ151"/>
    <mergeCell ref="AK151:AL151"/>
    <mergeCell ref="AM151:AN151"/>
    <mergeCell ref="AO151:AP151"/>
    <mergeCell ref="AQ151:AR151"/>
    <mergeCell ref="AE150:AF150"/>
    <mergeCell ref="AG150:AH150"/>
    <mergeCell ref="AI150:AJ150"/>
    <mergeCell ref="AK150:AL150"/>
    <mergeCell ref="AM150:AN150"/>
    <mergeCell ref="AO150:AP150"/>
    <mergeCell ref="AQ148:AR148"/>
    <mergeCell ref="AE149:AF149"/>
    <mergeCell ref="AG149:AH149"/>
    <mergeCell ref="AI149:AJ149"/>
    <mergeCell ref="AK149:AL149"/>
    <mergeCell ref="AM149:AN149"/>
    <mergeCell ref="AO149:AP149"/>
    <mergeCell ref="AQ149:AR149"/>
    <mergeCell ref="AE148:AF148"/>
    <mergeCell ref="AG148:AH148"/>
    <mergeCell ref="AI148:AJ148"/>
    <mergeCell ref="AK148:AL148"/>
    <mergeCell ref="AM148:AN148"/>
    <mergeCell ref="AO148:AP148"/>
    <mergeCell ref="AQ146:AR146"/>
    <mergeCell ref="AE147:AF147"/>
    <mergeCell ref="AG147:AH147"/>
    <mergeCell ref="AI147:AJ147"/>
    <mergeCell ref="AK147:AL147"/>
    <mergeCell ref="AM147:AN147"/>
    <mergeCell ref="AO147:AP147"/>
    <mergeCell ref="AQ147:AR147"/>
    <mergeCell ref="AE146:AF146"/>
    <mergeCell ref="AG146:AH146"/>
    <mergeCell ref="AI146:AJ146"/>
    <mergeCell ref="AK146:AL146"/>
    <mergeCell ref="AM146:AN146"/>
    <mergeCell ref="AO146:AP146"/>
    <mergeCell ref="AQ144:AR144"/>
    <mergeCell ref="AE145:AF145"/>
    <mergeCell ref="AG145:AH145"/>
    <mergeCell ref="AI145:AJ145"/>
    <mergeCell ref="AK145:AL145"/>
    <mergeCell ref="AM145:AN145"/>
    <mergeCell ref="AO145:AP145"/>
    <mergeCell ref="AQ145:AR145"/>
    <mergeCell ref="AE144:AF144"/>
    <mergeCell ref="AG144:AH144"/>
    <mergeCell ref="AI144:AJ144"/>
    <mergeCell ref="AK144:AL144"/>
    <mergeCell ref="AM144:AN144"/>
    <mergeCell ref="AO144:AP144"/>
    <mergeCell ref="AQ140:AR140"/>
    <mergeCell ref="AE141:AL141"/>
    <mergeCell ref="AM141:AN141"/>
    <mergeCell ref="AQ141:AR141"/>
    <mergeCell ref="AQ142:AR142"/>
    <mergeCell ref="AE143:AP143"/>
    <mergeCell ref="AQ143:AR143"/>
    <mergeCell ref="AE140:AF140"/>
    <mergeCell ref="AG140:AH140"/>
    <mergeCell ref="AI140:AJ140"/>
    <mergeCell ref="AK140:AL140"/>
    <mergeCell ref="AM140:AN140"/>
    <mergeCell ref="AO140:AP140"/>
    <mergeCell ref="AQ138:AR138"/>
    <mergeCell ref="AE139:AF139"/>
    <mergeCell ref="AG139:AH139"/>
    <mergeCell ref="AI139:AJ139"/>
    <mergeCell ref="AK139:AL139"/>
    <mergeCell ref="AM139:AN139"/>
    <mergeCell ref="AO139:AP139"/>
    <mergeCell ref="AQ139:AR139"/>
    <mergeCell ref="AE138:AF138"/>
    <mergeCell ref="AG138:AH138"/>
    <mergeCell ref="AI138:AJ138"/>
    <mergeCell ref="AK138:AL138"/>
    <mergeCell ref="AM138:AN138"/>
    <mergeCell ref="AO138:AP138"/>
    <mergeCell ref="AQ136:AR136"/>
    <mergeCell ref="AE137:AF137"/>
    <mergeCell ref="AG137:AH137"/>
    <mergeCell ref="AI137:AJ137"/>
    <mergeCell ref="AK137:AL137"/>
    <mergeCell ref="AM137:AN137"/>
    <mergeCell ref="AO137:AP137"/>
    <mergeCell ref="AQ137:AR137"/>
    <mergeCell ref="AE136:AF136"/>
    <mergeCell ref="AG136:AH136"/>
    <mergeCell ref="AI136:AJ136"/>
    <mergeCell ref="AK136:AL136"/>
    <mergeCell ref="AM136:AN136"/>
    <mergeCell ref="AO136:AP136"/>
    <mergeCell ref="AQ134:AR134"/>
    <mergeCell ref="AE135:AF135"/>
    <mergeCell ref="AG135:AH135"/>
    <mergeCell ref="AI135:AJ135"/>
    <mergeCell ref="AK135:AL135"/>
    <mergeCell ref="AM135:AN135"/>
    <mergeCell ref="AO135:AP135"/>
    <mergeCell ref="AQ135:AR135"/>
    <mergeCell ref="AE134:AF134"/>
    <mergeCell ref="AG134:AH134"/>
    <mergeCell ref="AI134:AJ134"/>
    <mergeCell ref="AK134:AL134"/>
    <mergeCell ref="AM134:AN134"/>
    <mergeCell ref="AO134:AP134"/>
    <mergeCell ref="AQ132:AR132"/>
    <mergeCell ref="AE133:AF133"/>
    <mergeCell ref="AG133:AH133"/>
    <mergeCell ref="AI133:AJ133"/>
    <mergeCell ref="AK133:AL133"/>
    <mergeCell ref="AM133:AN133"/>
    <mergeCell ref="AO133:AP133"/>
    <mergeCell ref="AQ133:AR133"/>
    <mergeCell ref="AE132:AF132"/>
    <mergeCell ref="AG132:AH132"/>
    <mergeCell ref="AI132:AJ132"/>
    <mergeCell ref="AK132:AL132"/>
    <mergeCell ref="AM132:AN132"/>
    <mergeCell ref="AO132:AP132"/>
    <mergeCell ref="AQ130:AR130"/>
    <mergeCell ref="AE131:AF131"/>
    <mergeCell ref="AG131:AH131"/>
    <mergeCell ref="AI131:AJ131"/>
    <mergeCell ref="AK131:AL131"/>
    <mergeCell ref="AM131:AN131"/>
    <mergeCell ref="AO131:AP131"/>
    <mergeCell ref="AQ131:AR131"/>
    <mergeCell ref="AE130:AF130"/>
    <mergeCell ref="AG130:AH130"/>
    <mergeCell ref="AI130:AJ130"/>
    <mergeCell ref="AK130:AL130"/>
    <mergeCell ref="AM130:AN130"/>
    <mergeCell ref="AO130:AP130"/>
    <mergeCell ref="AQ128:AR128"/>
    <mergeCell ref="AE129:AF129"/>
    <mergeCell ref="AG129:AH129"/>
    <mergeCell ref="AI129:AJ129"/>
    <mergeCell ref="AK129:AL129"/>
    <mergeCell ref="AM129:AN129"/>
    <mergeCell ref="AO129:AP129"/>
    <mergeCell ref="AQ129:AR129"/>
    <mergeCell ref="AE128:AF128"/>
    <mergeCell ref="AG128:AH128"/>
    <mergeCell ref="AI128:AJ128"/>
    <mergeCell ref="AK128:AL128"/>
    <mergeCell ref="AM128:AN128"/>
    <mergeCell ref="AO128:AP128"/>
    <mergeCell ref="AQ126:AR126"/>
    <mergeCell ref="AE127:AF127"/>
    <mergeCell ref="AG127:AH127"/>
    <mergeCell ref="AI127:AJ127"/>
    <mergeCell ref="AK127:AL127"/>
    <mergeCell ref="AM127:AN127"/>
    <mergeCell ref="AO127:AP127"/>
    <mergeCell ref="AQ127:AR127"/>
    <mergeCell ref="AE126:AF126"/>
    <mergeCell ref="AG126:AH126"/>
    <mergeCell ref="AI126:AJ126"/>
    <mergeCell ref="AK126:AL126"/>
    <mergeCell ref="AM126:AN126"/>
    <mergeCell ref="AO126:AP126"/>
    <mergeCell ref="AQ124:AR124"/>
    <mergeCell ref="AE125:AF125"/>
    <mergeCell ref="AG125:AH125"/>
    <mergeCell ref="AI125:AJ125"/>
    <mergeCell ref="AK125:AL125"/>
    <mergeCell ref="AM125:AN125"/>
    <mergeCell ref="AO125:AP125"/>
    <mergeCell ref="AQ125:AR125"/>
    <mergeCell ref="AE124:AF124"/>
    <mergeCell ref="AG124:AH124"/>
    <mergeCell ref="AI124:AJ124"/>
    <mergeCell ref="AK124:AL124"/>
    <mergeCell ref="AM124:AN124"/>
    <mergeCell ref="AO124:AP124"/>
    <mergeCell ref="AQ122:AR122"/>
    <mergeCell ref="AE123:AF123"/>
    <mergeCell ref="AG123:AH123"/>
    <mergeCell ref="AI123:AJ123"/>
    <mergeCell ref="AK123:AL123"/>
    <mergeCell ref="AM123:AN123"/>
    <mergeCell ref="AO123:AP123"/>
    <mergeCell ref="AQ123:AR123"/>
    <mergeCell ref="AE122:AF122"/>
    <mergeCell ref="AG122:AH122"/>
    <mergeCell ref="AI122:AJ122"/>
    <mergeCell ref="AK122:AL122"/>
    <mergeCell ref="AM122:AN122"/>
    <mergeCell ref="AO122:AP122"/>
    <mergeCell ref="AQ120:AR120"/>
    <mergeCell ref="AE121:AF121"/>
    <mergeCell ref="AG121:AH121"/>
    <mergeCell ref="AI121:AJ121"/>
    <mergeCell ref="AK121:AL121"/>
    <mergeCell ref="AM121:AN121"/>
    <mergeCell ref="AO121:AP121"/>
    <mergeCell ref="AQ121:AR121"/>
    <mergeCell ref="AE120:AF120"/>
    <mergeCell ref="AG120:AH120"/>
    <mergeCell ref="AI120:AJ120"/>
    <mergeCell ref="AK120:AL120"/>
    <mergeCell ref="AM120:AN120"/>
    <mergeCell ref="AO120:AP120"/>
    <mergeCell ref="AQ118:AR118"/>
    <mergeCell ref="AE119:AF119"/>
    <mergeCell ref="AG119:AH119"/>
    <mergeCell ref="AI119:AJ119"/>
    <mergeCell ref="AK119:AL119"/>
    <mergeCell ref="AM119:AN119"/>
    <mergeCell ref="AO119:AP119"/>
    <mergeCell ref="AQ119:AR119"/>
    <mergeCell ref="AE118:AF118"/>
    <mergeCell ref="AG118:AH118"/>
    <mergeCell ref="AI118:AJ118"/>
    <mergeCell ref="AK118:AL118"/>
    <mergeCell ref="AM118:AN118"/>
    <mergeCell ref="AO118:AP118"/>
    <mergeCell ref="AQ116:AR116"/>
    <mergeCell ref="AE117:AF117"/>
    <mergeCell ref="AG117:AH117"/>
    <mergeCell ref="AI117:AJ117"/>
    <mergeCell ref="AK117:AL117"/>
    <mergeCell ref="AM117:AN117"/>
    <mergeCell ref="AO117:AP117"/>
    <mergeCell ref="AQ117:AR117"/>
    <mergeCell ref="AE116:AF116"/>
    <mergeCell ref="AG116:AH116"/>
    <mergeCell ref="AI116:AJ116"/>
    <mergeCell ref="AK116:AL116"/>
    <mergeCell ref="AM116:AN116"/>
    <mergeCell ref="AO116:AP116"/>
    <mergeCell ref="AQ114:AR114"/>
    <mergeCell ref="AE115:AF115"/>
    <mergeCell ref="AG115:AH115"/>
    <mergeCell ref="AI115:AJ115"/>
    <mergeCell ref="AK115:AL115"/>
    <mergeCell ref="AM115:AN115"/>
    <mergeCell ref="AO115:AP115"/>
    <mergeCell ref="AQ115:AR115"/>
    <mergeCell ref="AE114:AF114"/>
    <mergeCell ref="AG114:AH114"/>
    <mergeCell ref="AI114:AJ114"/>
    <mergeCell ref="AK114:AL114"/>
    <mergeCell ref="AM114:AN114"/>
    <mergeCell ref="AO114:AP114"/>
    <mergeCell ref="AQ112:AR112"/>
    <mergeCell ref="AE113:AF113"/>
    <mergeCell ref="AG113:AH113"/>
    <mergeCell ref="AI113:AJ113"/>
    <mergeCell ref="AK113:AL113"/>
    <mergeCell ref="AM113:AN113"/>
    <mergeCell ref="AO113:AP113"/>
    <mergeCell ref="AQ113:AR113"/>
    <mergeCell ref="AE112:AF112"/>
    <mergeCell ref="AG112:AH112"/>
    <mergeCell ref="AI112:AJ112"/>
    <mergeCell ref="AK112:AL112"/>
    <mergeCell ref="AM112:AN112"/>
    <mergeCell ref="AO112:AP112"/>
    <mergeCell ref="AQ110:AR110"/>
    <mergeCell ref="AE111:AF111"/>
    <mergeCell ref="AG111:AH111"/>
    <mergeCell ref="AI111:AJ111"/>
    <mergeCell ref="AK111:AL111"/>
    <mergeCell ref="AM111:AN111"/>
    <mergeCell ref="AO111:AP111"/>
    <mergeCell ref="AQ111:AR111"/>
    <mergeCell ref="AE110:AF110"/>
    <mergeCell ref="AG110:AH110"/>
    <mergeCell ref="AI110:AJ110"/>
    <mergeCell ref="AK110:AL110"/>
    <mergeCell ref="AM110:AN110"/>
    <mergeCell ref="AO110:AP110"/>
    <mergeCell ref="AQ108:AR108"/>
    <mergeCell ref="AE109:AF109"/>
    <mergeCell ref="AG109:AH109"/>
    <mergeCell ref="AI109:AJ109"/>
    <mergeCell ref="AK109:AL109"/>
    <mergeCell ref="AM109:AN109"/>
    <mergeCell ref="AO109:AP109"/>
    <mergeCell ref="AQ109:AR109"/>
    <mergeCell ref="AE108:AF108"/>
    <mergeCell ref="AG108:AH108"/>
    <mergeCell ref="AI108:AJ108"/>
    <mergeCell ref="AK108:AL108"/>
    <mergeCell ref="AM108:AN108"/>
    <mergeCell ref="AO108:AP108"/>
    <mergeCell ref="AQ106:AR106"/>
    <mergeCell ref="AE107:AF107"/>
    <mergeCell ref="AG107:AH107"/>
    <mergeCell ref="AI107:AJ107"/>
    <mergeCell ref="AK107:AL107"/>
    <mergeCell ref="AM107:AN107"/>
    <mergeCell ref="AO107:AP107"/>
    <mergeCell ref="AQ107:AR107"/>
    <mergeCell ref="AE106:AF106"/>
    <mergeCell ref="AG106:AH106"/>
    <mergeCell ref="AI106:AJ106"/>
    <mergeCell ref="AK106:AL106"/>
    <mergeCell ref="AM106:AN106"/>
    <mergeCell ref="AO106:AP106"/>
    <mergeCell ref="AQ104:AR104"/>
    <mergeCell ref="AE105:AF105"/>
    <mergeCell ref="AG105:AH105"/>
    <mergeCell ref="AI105:AJ105"/>
    <mergeCell ref="AK105:AL105"/>
    <mergeCell ref="AM105:AN105"/>
    <mergeCell ref="AO105:AP105"/>
    <mergeCell ref="AQ105:AR105"/>
    <mergeCell ref="AE104:AF104"/>
    <mergeCell ref="AG104:AH104"/>
    <mergeCell ref="AI104:AJ104"/>
    <mergeCell ref="AK104:AL104"/>
    <mergeCell ref="AM104:AN104"/>
    <mergeCell ref="AO104:AP104"/>
    <mergeCell ref="AQ102:AR102"/>
    <mergeCell ref="AE103:AF103"/>
    <mergeCell ref="AG103:AH103"/>
    <mergeCell ref="AI103:AJ103"/>
    <mergeCell ref="AK103:AL103"/>
    <mergeCell ref="AM103:AN103"/>
    <mergeCell ref="AO103:AP103"/>
    <mergeCell ref="AQ103:AR103"/>
    <mergeCell ref="AE102:AF102"/>
    <mergeCell ref="AG102:AH102"/>
    <mergeCell ref="AI102:AJ102"/>
    <mergeCell ref="AK102:AL102"/>
    <mergeCell ref="AM102:AN102"/>
    <mergeCell ref="AO102:AP102"/>
    <mergeCell ref="AQ100:AR100"/>
    <mergeCell ref="AE101:AF101"/>
    <mergeCell ref="AG101:AH101"/>
    <mergeCell ref="AI101:AJ101"/>
    <mergeCell ref="AK101:AL101"/>
    <mergeCell ref="AM101:AN101"/>
    <mergeCell ref="AO101:AP101"/>
    <mergeCell ref="AQ101:AR101"/>
    <mergeCell ref="AE100:AF100"/>
    <mergeCell ref="AG100:AH100"/>
    <mergeCell ref="AI100:AJ100"/>
    <mergeCell ref="AK100:AL100"/>
    <mergeCell ref="AM100:AN100"/>
    <mergeCell ref="AO100:AP100"/>
    <mergeCell ref="AQ98:AR98"/>
    <mergeCell ref="AE99:AF99"/>
    <mergeCell ref="AG99:AH99"/>
    <mergeCell ref="AI99:AJ99"/>
    <mergeCell ref="AK99:AL99"/>
    <mergeCell ref="AM99:AN99"/>
    <mergeCell ref="AO99:AP99"/>
    <mergeCell ref="AQ99:AR99"/>
    <mergeCell ref="AE98:AF98"/>
    <mergeCell ref="AG98:AH98"/>
    <mergeCell ref="AI98:AJ98"/>
    <mergeCell ref="AK98:AL98"/>
    <mergeCell ref="AM98:AN98"/>
    <mergeCell ref="AO98:AP98"/>
    <mergeCell ref="AQ96:AR96"/>
    <mergeCell ref="AE97:AF97"/>
    <mergeCell ref="AG97:AH97"/>
    <mergeCell ref="AI97:AJ97"/>
    <mergeCell ref="AK97:AL97"/>
    <mergeCell ref="AM97:AN97"/>
    <mergeCell ref="AO97:AP97"/>
    <mergeCell ref="AQ97:AR97"/>
    <mergeCell ref="AE96:AF96"/>
    <mergeCell ref="AG96:AH96"/>
    <mergeCell ref="AI96:AJ96"/>
    <mergeCell ref="AK96:AL96"/>
    <mergeCell ref="AM96:AN96"/>
    <mergeCell ref="AO96:AP96"/>
    <mergeCell ref="AQ94:AR94"/>
    <mergeCell ref="AE95:AF95"/>
    <mergeCell ref="AG95:AH95"/>
    <mergeCell ref="AI95:AJ95"/>
    <mergeCell ref="AK95:AL95"/>
    <mergeCell ref="AM95:AN95"/>
    <mergeCell ref="AO95:AP95"/>
    <mergeCell ref="AQ95:AR95"/>
    <mergeCell ref="AE94:AF94"/>
    <mergeCell ref="AG94:AH94"/>
    <mergeCell ref="AI94:AJ94"/>
    <mergeCell ref="AK94:AL94"/>
    <mergeCell ref="AM94:AN94"/>
    <mergeCell ref="AO94:AP94"/>
    <mergeCell ref="AQ92:AR92"/>
    <mergeCell ref="AE93:AF93"/>
    <mergeCell ref="AG93:AH93"/>
    <mergeCell ref="AI93:AJ93"/>
    <mergeCell ref="AK93:AL93"/>
    <mergeCell ref="AM93:AN93"/>
    <mergeCell ref="AO93:AP93"/>
    <mergeCell ref="AQ93:AR93"/>
    <mergeCell ref="AE92:AF92"/>
    <mergeCell ref="AG92:AH92"/>
    <mergeCell ref="AI92:AJ92"/>
    <mergeCell ref="AK92:AL92"/>
    <mergeCell ref="AM92:AN92"/>
    <mergeCell ref="AO92:AP92"/>
    <mergeCell ref="AQ88:AR88"/>
    <mergeCell ref="AE89:AL89"/>
    <mergeCell ref="AM89:AN89"/>
    <mergeCell ref="AQ89:AR89"/>
    <mergeCell ref="AQ90:AR90"/>
    <mergeCell ref="AE91:AP91"/>
    <mergeCell ref="AQ91:AR91"/>
    <mergeCell ref="AE88:AF88"/>
    <mergeCell ref="AG88:AH88"/>
    <mergeCell ref="AI88:AJ88"/>
    <mergeCell ref="AK88:AL88"/>
    <mergeCell ref="AM88:AN88"/>
    <mergeCell ref="AO88:AP88"/>
    <mergeCell ref="AQ86:AR86"/>
    <mergeCell ref="AE87:AF87"/>
    <mergeCell ref="AG87:AH87"/>
    <mergeCell ref="AI87:AJ87"/>
    <mergeCell ref="AK87:AL87"/>
    <mergeCell ref="AM87:AN87"/>
    <mergeCell ref="AO87:AP87"/>
    <mergeCell ref="AQ87:AR87"/>
    <mergeCell ref="AE86:AF86"/>
    <mergeCell ref="AG86:AH86"/>
    <mergeCell ref="AI86:AJ86"/>
    <mergeCell ref="AK86:AL86"/>
    <mergeCell ref="AM86:AN86"/>
    <mergeCell ref="AO86:AP86"/>
    <mergeCell ref="AQ84:AR84"/>
    <mergeCell ref="AE85:AF85"/>
    <mergeCell ref="AG85:AH85"/>
    <mergeCell ref="AI85:AJ85"/>
    <mergeCell ref="AK85:AL85"/>
    <mergeCell ref="AM85:AN85"/>
    <mergeCell ref="AO85:AP85"/>
    <mergeCell ref="AQ85:AR85"/>
    <mergeCell ref="AE84:AF84"/>
    <mergeCell ref="AG84:AH84"/>
    <mergeCell ref="AI84:AJ84"/>
    <mergeCell ref="AK84:AL84"/>
    <mergeCell ref="AM84:AN84"/>
    <mergeCell ref="AO84:AP84"/>
    <mergeCell ref="AQ82:AR82"/>
    <mergeCell ref="AE83:AF83"/>
    <mergeCell ref="AG83:AH83"/>
    <mergeCell ref="AI83:AJ83"/>
    <mergeCell ref="AK83:AL83"/>
    <mergeCell ref="AM83:AN83"/>
    <mergeCell ref="AO83:AP83"/>
    <mergeCell ref="AQ83:AR83"/>
    <mergeCell ref="AE82:AF82"/>
    <mergeCell ref="AG82:AH82"/>
    <mergeCell ref="AI82:AJ82"/>
    <mergeCell ref="AK82:AL82"/>
    <mergeCell ref="AM82:AN82"/>
    <mergeCell ref="AO82:AP82"/>
    <mergeCell ref="AQ80:AR80"/>
    <mergeCell ref="AE81:AF81"/>
    <mergeCell ref="AG81:AH81"/>
    <mergeCell ref="AI81:AJ81"/>
    <mergeCell ref="AK81:AL81"/>
    <mergeCell ref="AM81:AN81"/>
    <mergeCell ref="AO81:AP81"/>
    <mergeCell ref="AQ81:AR81"/>
    <mergeCell ref="AE80:AF80"/>
    <mergeCell ref="AG80:AH80"/>
    <mergeCell ref="AI80:AJ80"/>
    <mergeCell ref="AK80:AL80"/>
    <mergeCell ref="AM80:AN80"/>
    <mergeCell ref="AO80:AP80"/>
    <mergeCell ref="AQ78:AR78"/>
    <mergeCell ref="AE79:AF79"/>
    <mergeCell ref="AG79:AH79"/>
    <mergeCell ref="AI79:AJ79"/>
    <mergeCell ref="AK79:AL79"/>
    <mergeCell ref="AM79:AN79"/>
    <mergeCell ref="AO79:AP79"/>
    <mergeCell ref="AQ79:AR79"/>
    <mergeCell ref="AE78:AF78"/>
    <mergeCell ref="AG78:AH78"/>
    <mergeCell ref="AI78:AJ78"/>
    <mergeCell ref="AK78:AL78"/>
    <mergeCell ref="AM78:AN78"/>
    <mergeCell ref="AO78:AP78"/>
    <mergeCell ref="AQ76:AR76"/>
    <mergeCell ref="AE77:AF77"/>
    <mergeCell ref="AG77:AH77"/>
    <mergeCell ref="AI77:AJ77"/>
    <mergeCell ref="AK77:AL77"/>
    <mergeCell ref="AM77:AN77"/>
    <mergeCell ref="AO77:AP77"/>
    <mergeCell ref="AQ77:AR77"/>
    <mergeCell ref="AE76:AF76"/>
    <mergeCell ref="AG76:AH76"/>
    <mergeCell ref="AI76:AJ76"/>
    <mergeCell ref="AK76:AL76"/>
    <mergeCell ref="AM76:AN76"/>
    <mergeCell ref="AO76:AP76"/>
    <mergeCell ref="AQ74:AR74"/>
    <mergeCell ref="AE75:AF75"/>
    <mergeCell ref="AG75:AH75"/>
    <mergeCell ref="AI75:AJ75"/>
    <mergeCell ref="AK75:AL75"/>
    <mergeCell ref="AM75:AN75"/>
    <mergeCell ref="AO75:AP75"/>
    <mergeCell ref="AQ75:AR75"/>
    <mergeCell ref="AE74:AF74"/>
    <mergeCell ref="AG74:AH74"/>
    <mergeCell ref="AI74:AJ74"/>
    <mergeCell ref="AK74:AL74"/>
    <mergeCell ref="AM74:AN74"/>
    <mergeCell ref="AO74:AP74"/>
    <mergeCell ref="AQ72:AR72"/>
    <mergeCell ref="AE73:AF73"/>
    <mergeCell ref="AG73:AH73"/>
    <mergeCell ref="AI73:AJ73"/>
    <mergeCell ref="AK73:AL73"/>
    <mergeCell ref="AM73:AN73"/>
    <mergeCell ref="AO73:AP73"/>
    <mergeCell ref="AQ73:AR73"/>
    <mergeCell ref="AE72:AF72"/>
    <mergeCell ref="AG72:AH72"/>
    <mergeCell ref="AI72:AJ72"/>
    <mergeCell ref="AK72:AL72"/>
    <mergeCell ref="AM72:AN72"/>
    <mergeCell ref="AO72:AP72"/>
    <mergeCell ref="AQ70:AR70"/>
    <mergeCell ref="AE71:AF71"/>
    <mergeCell ref="AG71:AH71"/>
    <mergeCell ref="AI71:AJ71"/>
    <mergeCell ref="AK71:AL71"/>
    <mergeCell ref="AM71:AN71"/>
    <mergeCell ref="AO71:AP71"/>
    <mergeCell ref="AQ71:AR71"/>
    <mergeCell ref="AE70:AF70"/>
    <mergeCell ref="AG70:AH70"/>
    <mergeCell ref="AI70:AJ70"/>
    <mergeCell ref="AK70:AL70"/>
    <mergeCell ref="AM70:AN70"/>
    <mergeCell ref="AO70:AP70"/>
    <mergeCell ref="AQ68:AR68"/>
    <mergeCell ref="AE69:AF69"/>
    <mergeCell ref="AG69:AH69"/>
    <mergeCell ref="AI69:AJ69"/>
    <mergeCell ref="AK69:AL69"/>
    <mergeCell ref="AM69:AN69"/>
    <mergeCell ref="AO69:AP69"/>
    <mergeCell ref="AQ69:AR69"/>
    <mergeCell ref="AE68:AF68"/>
    <mergeCell ref="AG68:AH68"/>
    <mergeCell ref="AI68:AJ68"/>
    <mergeCell ref="AK68:AL68"/>
    <mergeCell ref="AM68:AN68"/>
    <mergeCell ref="AO68:AP68"/>
    <mergeCell ref="AQ66:AR66"/>
    <mergeCell ref="AE67:AF67"/>
    <mergeCell ref="AG67:AH67"/>
    <mergeCell ref="AI67:AJ67"/>
    <mergeCell ref="AK67:AL67"/>
    <mergeCell ref="AM67:AN67"/>
    <mergeCell ref="AO67:AP67"/>
    <mergeCell ref="AQ67:AR67"/>
    <mergeCell ref="AE66:AF66"/>
    <mergeCell ref="AG66:AH66"/>
    <mergeCell ref="AI66:AJ66"/>
    <mergeCell ref="AK66:AL66"/>
    <mergeCell ref="AM66:AN66"/>
    <mergeCell ref="AO66:AP66"/>
    <mergeCell ref="AQ64:AR64"/>
    <mergeCell ref="AE65:AF65"/>
    <mergeCell ref="AG65:AH65"/>
    <mergeCell ref="AI65:AJ65"/>
    <mergeCell ref="AK65:AL65"/>
    <mergeCell ref="AM65:AN65"/>
    <mergeCell ref="AO65:AP65"/>
    <mergeCell ref="AQ65:AR65"/>
    <mergeCell ref="AE64:AF64"/>
    <mergeCell ref="AG64:AH64"/>
    <mergeCell ref="AI64:AJ64"/>
    <mergeCell ref="AK64:AL64"/>
    <mergeCell ref="AM64:AN64"/>
    <mergeCell ref="AO64:AP64"/>
    <mergeCell ref="AQ62:AR62"/>
    <mergeCell ref="AE63:AF63"/>
    <mergeCell ref="AG63:AH63"/>
    <mergeCell ref="AI63:AJ63"/>
    <mergeCell ref="AK63:AL63"/>
    <mergeCell ref="AM63:AN63"/>
    <mergeCell ref="AO63:AP63"/>
    <mergeCell ref="AQ63:AR63"/>
    <mergeCell ref="AE62:AF62"/>
    <mergeCell ref="AG62:AH62"/>
    <mergeCell ref="AI62:AJ62"/>
    <mergeCell ref="AK62:AL62"/>
    <mergeCell ref="AM62:AN62"/>
    <mergeCell ref="AO62:AP62"/>
    <mergeCell ref="AQ60:AR60"/>
    <mergeCell ref="AE61:AF61"/>
    <mergeCell ref="AG61:AH61"/>
    <mergeCell ref="AI61:AJ61"/>
    <mergeCell ref="AK61:AL61"/>
    <mergeCell ref="AM61:AN61"/>
    <mergeCell ref="AO61:AP61"/>
    <mergeCell ref="AQ61:AR61"/>
    <mergeCell ref="AE60:AF60"/>
    <mergeCell ref="AG60:AH60"/>
    <mergeCell ref="AI60:AJ60"/>
    <mergeCell ref="AK60:AL60"/>
    <mergeCell ref="AM60:AN60"/>
    <mergeCell ref="AO60:AP60"/>
    <mergeCell ref="AQ58:AR58"/>
    <mergeCell ref="AE59:AF59"/>
    <mergeCell ref="AG59:AH59"/>
    <mergeCell ref="AI59:AJ59"/>
    <mergeCell ref="AK59:AL59"/>
    <mergeCell ref="AM59:AN59"/>
    <mergeCell ref="AO59:AP59"/>
    <mergeCell ref="AQ59:AR59"/>
    <mergeCell ref="AE58:AF58"/>
    <mergeCell ref="AG58:AH58"/>
    <mergeCell ref="AI58:AJ58"/>
    <mergeCell ref="AK58:AL58"/>
    <mergeCell ref="AM58:AN58"/>
    <mergeCell ref="AO58:AP58"/>
    <mergeCell ref="AQ56:AR56"/>
    <mergeCell ref="AE57:AF57"/>
    <mergeCell ref="AG57:AH57"/>
    <mergeCell ref="AI57:AJ57"/>
    <mergeCell ref="AK57:AL57"/>
    <mergeCell ref="AM57:AN57"/>
    <mergeCell ref="AO57:AP57"/>
    <mergeCell ref="AQ57:AR57"/>
    <mergeCell ref="AE56:AF56"/>
    <mergeCell ref="AG56:AH56"/>
    <mergeCell ref="AI56:AJ56"/>
    <mergeCell ref="AK56:AL56"/>
    <mergeCell ref="AM56:AN56"/>
    <mergeCell ref="AO56:AP56"/>
    <mergeCell ref="AQ54:AR54"/>
    <mergeCell ref="AE55:AF55"/>
    <mergeCell ref="AG55:AH55"/>
    <mergeCell ref="AI55:AJ55"/>
    <mergeCell ref="AK55:AL55"/>
    <mergeCell ref="AM55:AN55"/>
    <mergeCell ref="AO55:AP55"/>
    <mergeCell ref="AQ55:AR55"/>
    <mergeCell ref="AE54:AF54"/>
    <mergeCell ref="AG54:AH54"/>
    <mergeCell ref="AI54:AJ54"/>
    <mergeCell ref="AK54:AL54"/>
    <mergeCell ref="AM54:AN54"/>
    <mergeCell ref="AO54:AP54"/>
    <mergeCell ref="AO52:AP52"/>
    <mergeCell ref="AQ52:AR52"/>
    <mergeCell ref="AE53:AF53"/>
    <mergeCell ref="AG53:AH53"/>
    <mergeCell ref="AI53:AJ53"/>
    <mergeCell ref="AK53:AL53"/>
    <mergeCell ref="AM53:AN53"/>
    <mergeCell ref="AO53:AP53"/>
    <mergeCell ref="AQ53:AR53"/>
    <mergeCell ref="AQ48:AR48"/>
    <mergeCell ref="AE49:AL49"/>
    <mergeCell ref="AM49:AN49"/>
    <mergeCell ref="AP49:AR49"/>
    <mergeCell ref="AE51:AR51"/>
    <mergeCell ref="AE52:AF52"/>
    <mergeCell ref="AG52:AH52"/>
    <mergeCell ref="AI52:AJ52"/>
    <mergeCell ref="AK52:AL52"/>
    <mergeCell ref="AM52:AN52"/>
    <mergeCell ref="AE48:AF48"/>
    <mergeCell ref="AG48:AH48"/>
    <mergeCell ref="AI48:AJ48"/>
    <mergeCell ref="AK48:AL48"/>
    <mergeCell ref="AM48:AN48"/>
    <mergeCell ref="AO48:AP48"/>
    <mergeCell ref="AQ46:AR46"/>
    <mergeCell ref="AE47:AF47"/>
    <mergeCell ref="AG47:AH47"/>
    <mergeCell ref="AI47:AJ47"/>
    <mergeCell ref="AK47:AL47"/>
    <mergeCell ref="AM47:AN47"/>
    <mergeCell ref="AO47:AP47"/>
    <mergeCell ref="AQ47:AR47"/>
    <mergeCell ref="AE46:AF46"/>
    <mergeCell ref="AG46:AH46"/>
    <mergeCell ref="AI46:AJ46"/>
    <mergeCell ref="AK46:AL46"/>
    <mergeCell ref="AM46:AN46"/>
    <mergeCell ref="AO46:AP46"/>
    <mergeCell ref="AQ44:AR44"/>
    <mergeCell ref="AE45:AF45"/>
    <mergeCell ref="AG45:AH45"/>
    <mergeCell ref="AI45:AJ45"/>
    <mergeCell ref="AK45:AL45"/>
    <mergeCell ref="AM45:AN45"/>
    <mergeCell ref="AO45:AP45"/>
    <mergeCell ref="AQ45:AR45"/>
    <mergeCell ref="AE44:AF44"/>
    <mergeCell ref="AG44:AH44"/>
    <mergeCell ref="AI44:AJ44"/>
    <mergeCell ref="AK44:AL44"/>
    <mergeCell ref="AM44:AN44"/>
    <mergeCell ref="AO44:AP44"/>
    <mergeCell ref="AQ42:AR42"/>
    <mergeCell ref="AE43:AF43"/>
    <mergeCell ref="AG43:AH43"/>
    <mergeCell ref="AI43:AJ43"/>
    <mergeCell ref="AK43:AL43"/>
    <mergeCell ref="AM43:AN43"/>
    <mergeCell ref="AO43:AP43"/>
    <mergeCell ref="AQ43:AR43"/>
    <mergeCell ref="AE42:AF42"/>
    <mergeCell ref="AG42:AH42"/>
    <mergeCell ref="AI42:AJ42"/>
    <mergeCell ref="AK42:AL42"/>
    <mergeCell ref="AM42:AN42"/>
    <mergeCell ref="AO42:AP42"/>
    <mergeCell ref="AQ40:AR40"/>
    <mergeCell ref="AE41:AF41"/>
    <mergeCell ref="AG41:AH41"/>
    <mergeCell ref="AI41:AJ41"/>
    <mergeCell ref="AK41:AL41"/>
    <mergeCell ref="AM41:AN41"/>
    <mergeCell ref="AO41:AP41"/>
    <mergeCell ref="AQ41:AR41"/>
    <mergeCell ref="AE40:AF40"/>
    <mergeCell ref="AG40:AH40"/>
    <mergeCell ref="AI40:AJ40"/>
    <mergeCell ref="AK40:AL40"/>
    <mergeCell ref="AM40:AN40"/>
    <mergeCell ref="AO40:AP40"/>
    <mergeCell ref="AQ38:AR38"/>
    <mergeCell ref="AE39:AF39"/>
    <mergeCell ref="AG39:AH39"/>
    <mergeCell ref="AI39:AJ39"/>
    <mergeCell ref="AK39:AL39"/>
    <mergeCell ref="AM39:AN39"/>
    <mergeCell ref="AO39:AP39"/>
    <mergeCell ref="AQ39:AR39"/>
    <mergeCell ref="AE38:AF38"/>
    <mergeCell ref="AG38:AH38"/>
    <mergeCell ref="AI38:AJ38"/>
    <mergeCell ref="AK38:AL38"/>
    <mergeCell ref="AM38:AN38"/>
    <mergeCell ref="AO38:AP38"/>
    <mergeCell ref="AQ36:AR36"/>
    <mergeCell ref="AE37:AF37"/>
    <mergeCell ref="AG37:AH37"/>
    <mergeCell ref="AI37:AJ37"/>
    <mergeCell ref="AK37:AL37"/>
    <mergeCell ref="AM37:AN37"/>
    <mergeCell ref="AO37:AP37"/>
    <mergeCell ref="AQ37:AR37"/>
    <mergeCell ref="AE36:AF36"/>
    <mergeCell ref="AG36:AH36"/>
    <mergeCell ref="AI36:AJ36"/>
    <mergeCell ref="AK36:AL36"/>
    <mergeCell ref="AM36:AN36"/>
    <mergeCell ref="AO36:AP36"/>
    <mergeCell ref="AQ34:AR34"/>
    <mergeCell ref="AE35:AF35"/>
    <mergeCell ref="AG35:AH35"/>
    <mergeCell ref="AI35:AJ35"/>
    <mergeCell ref="AK35:AL35"/>
    <mergeCell ref="AM35:AN35"/>
    <mergeCell ref="AO35:AP35"/>
    <mergeCell ref="AQ35:AR35"/>
    <mergeCell ref="AE34:AF34"/>
    <mergeCell ref="AG34:AH34"/>
    <mergeCell ref="AI34:AJ34"/>
    <mergeCell ref="AK34:AL34"/>
    <mergeCell ref="AM34:AN34"/>
    <mergeCell ref="AO34:AP34"/>
    <mergeCell ref="AQ32:AR32"/>
    <mergeCell ref="AE33:AF33"/>
    <mergeCell ref="AG33:AH33"/>
    <mergeCell ref="AI33:AJ33"/>
    <mergeCell ref="AK33:AL33"/>
    <mergeCell ref="AM33:AN33"/>
    <mergeCell ref="AO33:AP33"/>
    <mergeCell ref="AQ33:AR33"/>
    <mergeCell ref="AE32:AF32"/>
    <mergeCell ref="AG32:AH32"/>
    <mergeCell ref="AI32:AJ32"/>
    <mergeCell ref="AK32:AL32"/>
    <mergeCell ref="AM32:AN32"/>
    <mergeCell ref="AO32:AP32"/>
    <mergeCell ref="AQ30:AR30"/>
    <mergeCell ref="AE31:AF31"/>
    <mergeCell ref="AG31:AH31"/>
    <mergeCell ref="AI31:AJ31"/>
    <mergeCell ref="AK31:AL31"/>
    <mergeCell ref="AM31:AN31"/>
    <mergeCell ref="AO31:AP31"/>
    <mergeCell ref="AQ31:AR31"/>
    <mergeCell ref="AE30:AF30"/>
    <mergeCell ref="AG30:AH30"/>
    <mergeCell ref="AI30:AJ30"/>
    <mergeCell ref="AK30:AL30"/>
    <mergeCell ref="AM30:AN30"/>
    <mergeCell ref="AO30:AP30"/>
    <mergeCell ref="AQ28:AR28"/>
    <mergeCell ref="AE29:AF29"/>
    <mergeCell ref="AG29:AH29"/>
    <mergeCell ref="AI29:AJ29"/>
    <mergeCell ref="AK29:AL29"/>
    <mergeCell ref="AM29:AN29"/>
    <mergeCell ref="AO29:AP29"/>
    <mergeCell ref="AQ29:AR29"/>
    <mergeCell ref="AE28:AF28"/>
    <mergeCell ref="AG28:AH28"/>
    <mergeCell ref="AI28:AJ28"/>
    <mergeCell ref="AK28:AL28"/>
    <mergeCell ref="AM28:AN28"/>
    <mergeCell ref="AO28:AP28"/>
    <mergeCell ref="AQ26:AR26"/>
    <mergeCell ref="AE27:AF27"/>
    <mergeCell ref="AG27:AH27"/>
    <mergeCell ref="AI27:AJ27"/>
    <mergeCell ref="AK27:AL27"/>
    <mergeCell ref="AM27:AN27"/>
    <mergeCell ref="AO27:AP27"/>
    <mergeCell ref="AQ27:AR27"/>
    <mergeCell ref="AE26:AF26"/>
    <mergeCell ref="AG26:AH26"/>
    <mergeCell ref="AI26:AJ26"/>
    <mergeCell ref="AK26:AL26"/>
    <mergeCell ref="AM26:AN26"/>
    <mergeCell ref="AO26:AP26"/>
    <mergeCell ref="AO24:AP24"/>
    <mergeCell ref="AQ24:AR24"/>
    <mergeCell ref="AE25:AF25"/>
    <mergeCell ref="AG25:AH25"/>
    <mergeCell ref="AI25:AJ25"/>
    <mergeCell ref="AK25:AL25"/>
    <mergeCell ref="AM25:AN25"/>
    <mergeCell ref="AO25:AP25"/>
    <mergeCell ref="AQ25:AR25"/>
    <mergeCell ref="AQ20:AR20"/>
    <mergeCell ref="AE21:AL21"/>
    <mergeCell ref="AM21:AN21"/>
    <mergeCell ref="AP21:AR21"/>
    <mergeCell ref="AE23:AR23"/>
    <mergeCell ref="AE24:AF24"/>
    <mergeCell ref="AG24:AH24"/>
    <mergeCell ref="AI24:AJ24"/>
    <mergeCell ref="AK24:AL24"/>
    <mergeCell ref="AM24:AN24"/>
    <mergeCell ref="AE20:AF20"/>
    <mergeCell ref="AG20:AH20"/>
    <mergeCell ref="AI20:AJ20"/>
    <mergeCell ref="AK20:AL20"/>
    <mergeCell ref="AM20:AN20"/>
    <mergeCell ref="AO20:AP20"/>
    <mergeCell ref="AQ18:AR18"/>
    <mergeCell ref="AE19:AF19"/>
    <mergeCell ref="AG19:AH19"/>
    <mergeCell ref="AI19:AJ19"/>
    <mergeCell ref="AK19:AL19"/>
    <mergeCell ref="AM19:AN19"/>
    <mergeCell ref="AO19:AP19"/>
    <mergeCell ref="AQ19:AR19"/>
    <mergeCell ref="AE18:AF18"/>
    <mergeCell ref="AG18:AH18"/>
    <mergeCell ref="AI18:AJ18"/>
    <mergeCell ref="AK18:AL18"/>
    <mergeCell ref="AM18:AN18"/>
    <mergeCell ref="AO18:AP18"/>
    <mergeCell ref="AQ16:AR16"/>
    <mergeCell ref="AE17:AF17"/>
    <mergeCell ref="AG17:AH17"/>
    <mergeCell ref="AI17:AJ17"/>
    <mergeCell ref="AK17:AL17"/>
    <mergeCell ref="AM17:AN17"/>
    <mergeCell ref="AO17:AP17"/>
    <mergeCell ref="AQ17:AR17"/>
    <mergeCell ref="AE16:AF16"/>
    <mergeCell ref="AG16:AH16"/>
    <mergeCell ref="AI16:AJ16"/>
    <mergeCell ref="AK16:AL16"/>
    <mergeCell ref="AM16:AN16"/>
    <mergeCell ref="AO16:AP16"/>
    <mergeCell ref="AQ14:AR14"/>
    <mergeCell ref="AE15:AF15"/>
    <mergeCell ref="AG15:AH15"/>
    <mergeCell ref="AI15:AJ15"/>
    <mergeCell ref="AK15:AL15"/>
    <mergeCell ref="AM15:AN15"/>
    <mergeCell ref="AO15:AP15"/>
    <mergeCell ref="AQ15:AR15"/>
    <mergeCell ref="AE14:AF14"/>
    <mergeCell ref="AG14:AH14"/>
    <mergeCell ref="AI14:AJ14"/>
    <mergeCell ref="AK14:AL14"/>
    <mergeCell ref="AM14:AN14"/>
    <mergeCell ref="AO14:AP14"/>
    <mergeCell ref="AQ12:AR12"/>
    <mergeCell ref="AE13:AF13"/>
    <mergeCell ref="AG13:AH13"/>
    <mergeCell ref="AI13:AJ13"/>
    <mergeCell ref="AK13:AL13"/>
    <mergeCell ref="AM13:AN13"/>
    <mergeCell ref="AO13:AP13"/>
    <mergeCell ref="AQ13:AR13"/>
    <mergeCell ref="AE12:AF12"/>
    <mergeCell ref="AG12:AH12"/>
    <mergeCell ref="AI12:AJ12"/>
    <mergeCell ref="AK12:AL12"/>
    <mergeCell ref="AM12:AN12"/>
    <mergeCell ref="AO12:AP12"/>
    <mergeCell ref="AQ10:AR10"/>
    <mergeCell ref="AE11:AF11"/>
    <mergeCell ref="AG11:AH11"/>
    <mergeCell ref="AI11:AJ11"/>
    <mergeCell ref="AK11:AL11"/>
    <mergeCell ref="AM11:AN11"/>
    <mergeCell ref="AO11:AP11"/>
    <mergeCell ref="AQ11:AR11"/>
    <mergeCell ref="AE10:AF10"/>
    <mergeCell ref="AG10:AH10"/>
    <mergeCell ref="AI10:AJ10"/>
    <mergeCell ref="AK10:AL10"/>
    <mergeCell ref="AM10:AN10"/>
    <mergeCell ref="AO10:AP10"/>
    <mergeCell ref="AM8:AN8"/>
    <mergeCell ref="AO8:AP8"/>
    <mergeCell ref="AQ8:AR8"/>
    <mergeCell ref="AE9:AF9"/>
    <mergeCell ref="AG9:AH9"/>
    <mergeCell ref="AI9:AJ9"/>
    <mergeCell ref="AK9:AL9"/>
    <mergeCell ref="AM9:AN9"/>
    <mergeCell ref="AO9:AP9"/>
    <mergeCell ref="AQ9:AR9"/>
    <mergeCell ref="AB280:AC280"/>
    <mergeCell ref="P281:W281"/>
    <mergeCell ref="X281:Y281"/>
    <mergeCell ref="Z281:AC281"/>
    <mergeCell ref="AE6:AR6"/>
    <mergeCell ref="AE7:AR7"/>
    <mergeCell ref="AE8:AF8"/>
    <mergeCell ref="AG8:AH8"/>
    <mergeCell ref="AI8:AJ8"/>
    <mergeCell ref="AK8:AL8"/>
    <mergeCell ref="P280:Q280"/>
    <mergeCell ref="R280:S280"/>
    <mergeCell ref="T280:U280"/>
    <mergeCell ref="V280:W280"/>
    <mergeCell ref="X280:Y280"/>
    <mergeCell ref="Z280:AA280"/>
    <mergeCell ref="AB278:AC278"/>
    <mergeCell ref="P279:Q279"/>
    <mergeCell ref="R279:S279"/>
    <mergeCell ref="T279:U279"/>
    <mergeCell ref="V279:W279"/>
    <mergeCell ref="X279:Y279"/>
    <mergeCell ref="Z279:AA279"/>
    <mergeCell ref="AB279:AC279"/>
    <mergeCell ref="P278:Q278"/>
    <mergeCell ref="R278:S278"/>
    <mergeCell ref="T278:U278"/>
    <mergeCell ref="V278:W278"/>
    <mergeCell ref="X278:Y278"/>
    <mergeCell ref="Z278:AA278"/>
    <mergeCell ref="AB276:AC276"/>
    <mergeCell ref="P277:Q277"/>
    <mergeCell ref="R277:S277"/>
    <mergeCell ref="T277:U277"/>
    <mergeCell ref="V277:W277"/>
    <mergeCell ref="X277:Y277"/>
    <mergeCell ref="Z277:AA277"/>
    <mergeCell ref="AB277:AC277"/>
    <mergeCell ref="P276:Q276"/>
    <mergeCell ref="R276:S276"/>
    <mergeCell ref="T276:U276"/>
    <mergeCell ref="V276:W276"/>
    <mergeCell ref="X276:Y276"/>
    <mergeCell ref="Z276:AA276"/>
    <mergeCell ref="AB274:AC274"/>
    <mergeCell ref="P275:Q275"/>
    <mergeCell ref="R275:S275"/>
    <mergeCell ref="T275:U275"/>
    <mergeCell ref="V275:W275"/>
    <mergeCell ref="X275:Y275"/>
    <mergeCell ref="Z275:AA275"/>
    <mergeCell ref="AB275:AC275"/>
    <mergeCell ref="P274:Q274"/>
    <mergeCell ref="R274:S274"/>
    <mergeCell ref="T274:U274"/>
    <mergeCell ref="V274:W274"/>
    <mergeCell ref="X274:Y274"/>
    <mergeCell ref="Z274:AA274"/>
    <mergeCell ref="AB272:AC272"/>
    <mergeCell ref="P273:Q273"/>
    <mergeCell ref="R273:S273"/>
    <mergeCell ref="T273:U273"/>
    <mergeCell ref="V273:W273"/>
    <mergeCell ref="X273:Y273"/>
    <mergeCell ref="Z273:AA273"/>
    <mergeCell ref="AB273:AC273"/>
    <mergeCell ref="P272:Q272"/>
    <mergeCell ref="R272:S272"/>
    <mergeCell ref="T272:U272"/>
    <mergeCell ref="V272:W272"/>
    <mergeCell ref="X272:Y272"/>
    <mergeCell ref="Z272:AA272"/>
    <mergeCell ref="AB270:AC270"/>
    <mergeCell ref="P271:Q271"/>
    <mergeCell ref="R271:S271"/>
    <mergeCell ref="T271:U271"/>
    <mergeCell ref="V271:W271"/>
    <mergeCell ref="X271:Y271"/>
    <mergeCell ref="Z271:AA271"/>
    <mergeCell ref="AB271:AC271"/>
    <mergeCell ref="P270:Q270"/>
    <mergeCell ref="R270:S270"/>
    <mergeCell ref="T270:U270"/>
    <mergeCell ref="V270:W270"/>
    <mergeCell ref="X270:Y270"/>
    <mergeCell ref="Z270:AA270"/>
    <mergeCell ref="AB268:AC268"/>
    <mergeCell ref="P269:Q269"/>
    <mergeCell ref="R269:S269"/>
    <mergeCell ref="T269:U269"/>
    <mergeCell ref="V269:W269"/>
    <mergeCell ref="X269:Y269"/>
    <mergeCell ref="Z269:AA269"/>
    <mergeCell ref="AB269:AC269"/>
    <mergeCell ref="P268:Q268"/>
    <mergeCell ref="R268:S268"/>
    <mergeCell ref="T268:U268"/>
    <mergeCell ref="V268:W268"/>
    <mergeCell ref="X268:Y268"/>
    <mergeCell ref="Z268:AA268"/>
    <mergeCell ref="AB266:AC266"/>
    <mergeCell ref="P267:Q267"/>
    <mergeCell ref="R267:S267"/>
    <mergeCell ref="T267:U267"/>
    <mergeCell ref="V267:W267"/>
    <mergeCell ref="X267:Y267"/>
    <mergeCell ref="Z267:AA267"/>
    <mergeCell ref="AB267:AC267"/>
    <mergeCell ref="P266:Q266"/>
    <mergeCell ref="R266:S266"/>
    <mergeCell ref="T266:U266"/>
    <mergeCell ref="V266:W266"/>
    <mergeCell ref="X266:Y266"/>
    <mergeCell ref="Z266:AA266"/>
    <mergeCell ref="AB264:AC264"/>
    <mergeCell ref="P265:Q265"/>
    <mergeCell ref="R265:S265"/>
    <mergeCell ref="T265:U265"/>
    <mergeCell ref="V265:W265"/>
    <mergeCell ref="X265:Y265"/>
    <mergeCell ref="Z265:AA265"/>
    <mergeCell ref="AB265:AC265"/>
    <mergeCell ref="P264:Q264"/>
    <mergeCell ref="R264:S264"/>
    <mergeCell ref="T264:U264"/>
    <mergeCell ref="V264:W264"/>
    <mergeCell ref="X264:Y264"/>
    <mergeCell ref="Z264:AA264"/>
    <mergeCell ref="AB262:AC262"/>
    <mergeCell ref="P263:Q263"/>
    <mergeCell ref="R263:S263"/>
    <mergeCell ref="T263:U263"/>
    <mergeCell ref="V263:W263"/>
    <mergeCell ref="X263:Y263"/>
    <mergeCell ref="Z263:AA263"/>
    <mergeCell ref="AB263:AC263"/>
    <mergeCell ref="P262:Q262"/>
    <mergeCell ref="R262:S262"/>
    <mergeCell ref="T262:U262"/>
    <mergeCell ref="V262:W262"/>
    <mergeCell ref="X262:Y262"/>
    <mergeCell ref="Z262:AA262"/>
    <mergeCell ref="AB260:AC260"/>
    <mergeCell ref="P261:Q261"/>
    <mergeCell ref="R261:S261"/>
    <mergeCell ref="T261:U261"/>
    <mergeCell ref="V261:W261"/>
    <mergeCell ref="X261:Y261"/>
    <mergeCell ref="Z261:AA261"/>
    <mergeCell ref="AB261:AC261"/>
    <mergeCell ref="P260:Q260"/>
    <mergeCell ref="R260:S260"/>
    <mergeCell ref="T260:U260"/>
    <mergeCell ref="V260:W260"/>
    <mergeCell ref="X260:Y260"/>
    <mergeCell ref="Z260:AA260"/>
    <mergeCell ref="AB258:AC258"/>
    <mergeCell ref="P259:Q259"/>
    <mergeCell ref="R259:S259"/>
    <mergeCell ref="T259:U259"/>
    <mergeCell ref="V259:W259"/>
    <mergeCell ref="X259:Y259"/>
    <mergeCell ref="Z259:AA259"/>
    <mergeCell ref="AB259:AC259"/>
    <mergeCell ref="P258:Q258"/>
    <mergeCell ref="R258:S258"/>
    <mergeCell ref="T258:U258"/>
    <mergeCell ref="V258:W258"/>
    <mergeCell ref="X258:Y258"/>
    <mergeCell ref="Z258:AA258"/>
    <mergeCell ref="AB256:AC256"/>
    <mergeCell ref="P257:Q257"/>
    <mergeCell ref="R257:S257"/>
    <mergeCell ref="T257:U257"/>
    <mergeCell ref="V257:W257"/>
    <mergeCell ref="X257:Y257"/>
    <mergeCell ref="Z257:AA257"/>
    <mergeCell ref="AB257:AC257"/>
    <mergeCell ref="P256:Q256"/>
    <mergeCell ref="R256:S256"/>
    <mergeCell ref="T256:U256"/>
    <mergeCell ref="V256:W256"/>
    <mergeCell ref="X256:Y256"/>
    <mergeCell ref="Z256:AA256"/>
    <mergeCell ref="AB254:AC254"/>
    <mergeCell ref="P255:Q255"/>
    <mergeCell ref="R255:S255"/>
    <mergeCell ref="T255:U255"/>
    <mergeCell ref="V255:W255"/>
    <mergeCell ref="X255:Y255"/>
    <mergeCell ref="Z255:AA255"/>
    <mergeCell ref="AB255:AC255"/>
    <mergeCell ref="P254:Q254"/>
    <mergeCell ref="R254:S254"/>
    <mergeCell ref="T254:U254"/>
    <mergeCell ref="V254:W254"/>
    <mergeCell ref="X254:Y254"/>
    <mergeCell ref="Z254:AA254"/>
    <mergeCell ref="AB252:AC252"/>
    <mergeCell ref="P253:Q253"/>
    <mergeCell ref="R253:S253"/>
    <mergeCell ref="T253:U253"/>
    <mergeCell ref="V253:W253"/>
    <mergeCell ref="X253:Y253"/>
    <mergeCell ref="Z253:AA253"/>
    <mergeCell ref="AB253:AC253"/>
    <mergeCell ref="P252:Q252"/>
    <mergeCell ref="R252:S252"/>
    <mergeCell ref="T252:U252"/>
    <mergeCell ref="V252:W252"/>
    <mergeCell ref="X252:Y252"/>
    <mergeCell ref="Z252:AA252"/>
    <mergeCell ref="AB250:AC250"/>
    <mergeCell ref="P251:Q251"/>
    <mergeCell ref="R251:S251"/>
    <mergeCell ref="T251:U251"/>
    <mergeCell ref="V251:W251"/>
    <mergeCell ref="X251:Y251"/>
    <mergeCell ref="Z251:AA251"/>
    <mergeCell ref="AB251:AC251"/>
    <mergeCell ref="P250:Q250"/>
    <mergeCell ref="R250:S250"/>
    <mergeCell ref="T250:U250"/>
    <mergeCell ref="V250:W250"/>
    <mergeCell ref="X250:Y250"/>
    <mergeCell ref="Z250:AA250"/>
    <mergeCell ref="AB248:AC248"/>
    <mergeCell ref="P249:Q249"/>
    <mergeCell ref="R249:S249"/>
    <mergeCell ref="T249:U249"/>
    <mergeCell ref="V249:W249"/>
    <mergeCell ref="X249:Y249"/>
    <mergeCell ref="Z249:AA249"/>
    <mergeCell ref="AB249:AC249"/>
    <mergeCell ref="P248:Q248"/>
    <mergeCell ref="R248:S248"/>
    <mergeCell ref="T248:U248"/>
    <mergeCell ref="V248:W248"/>
    <mergeCell ref="X248:Y248"/>
    <mergeCell ref="Z248:AA248"/>
    <mergeCell ref="AB246:AC246"/>
    <mergeCell ref="P247:Q247"/>
    <mergeCell ref="R247:S247"/>
    <mergeCell ref="T247:U247"/>
    <mergeCell ref="V247:W247"/>
    <mergeCell ref="X247:Y247"/>
    <mergeCell ref="Z247:AA247"/>
    <mergeCell ref="AB247:AC247"/>
    <mergeCell ref="P246:Q246"/>
    <mergeCell ref="R246:S246"/>
    <mergeCell ref="T246:U246"/>
    <mergeCell ref="V246:W246"/>
    <mergeCell ref="X246:Y246"/>
    <mergeCell ref="Z246:AA246"/>
    <mergeCell ref="AB244:AC244"/>
    <mergeCell ref="P245:Q245"/>
    <mergeCell ref="R245:S245"/>
    <mergeCell ref="T245:U245"/>
    <mergeCell ref="V245:W245"/>
    <mergeCell ref="X245:Y245"/>
    <mergeCell ref="Z245:AA245"/>
    <mergeCell ref="AB245:AC245"/>
    <mergeCell ref="P244:Q244"/>
    <mergeCell ref="R244:S244"/>
    <mergeCell ref="T244:U244"/>
    <mergeCell ref="V244:W244"/>
    <mergeCell ref="X244:Y244"/>
    <mergeCell ref="Z244:AA244"/>
    <mergeCell ref="AB242:AC242"/>
    <mergeCell ref="P243:Q243"/>
    <mergeCell ref="R243:S243"/>
    <mergeCell ref="T243:U243"/>
    <mergeCell ref="V243:W243"/>
    <mergeCell ref="X243:Y243"/>
    <mergeCell ref="Z243:AA243"/>
    <mergeCell ref="AB243:AC243"/>
    <mergeCell ref="P242:Q242"/>
    <mergeCell ref="R242:S242"/>
    <mergeCell ref="T242:U242"/>
    <mergeCell ref="V242:W242"/>
    <mergeCell ref="X242:Y242"/>
    <mergeCell ref="Z242:AA242"/>
    <mergeCell ref="AB240:AC240"/>
    <mergeCell ref="P241:Q241"/>
    <mergeCell ref="R241:S241"/>
    <mergeCell ref="T241:U241"/>
    <mergeCell ref="V241:W241"/>
    <mergeCell ref="X241:Y241"/>
    <mergeCell ref="Z241:AA241"/>
    <mergeCell ref="AB241:AC241"/>
    <mergeCell ref="P240:Q240"/>
    <mergeCell ref="R240:S240"/>
    <mergeCell ref="T240:U240"/>
    <mergeCell ref="V240:W240"/>
    <mergeCell ref="X240:Y240"/>
    <mergeCell ref="Z240:AA240"/>
    <mergeCell ref="AB238:AC238"/>
    <mergeCell ref="P239:Q239"/>
    <mergeCell ref="R239:S239"/>
    <mergeCell ref="T239:U239"/>
    <mergeCell ref="V239:W239"/>
    <mergeCell ref="X239:Y239"/>
    <mergeCell ref="Z239:AA239"/>
    <mergeCell ref="AB239:AC239"/>
    <mergeCell ref="P238:Q238"/>
    <mergeCell ref="R238:S238"/>
    <mergeCell ref="T238:U238"/>
    <mergeCell ref="V238:W238"/>
    <mergeCell ref="X238:Y238"/>
    <mergeCell ref="Z238:AA238"/>
    <mergeCell ref="AB236:AC236"/>
    <mergeCell ref="P237:Q237"/>
    <mergeCell ref="R237:S237"/>
    <mergeCell ref="T237:U237"/>
    <mergeCell ref="V237:W237"/>
    <mergeCell ref="X237:Y237"/>
    <mergeCell ref="Z237:AA237"/>
    <mergeCell ref="AB237:AC237"/>
    <mergeCell ref="P236:Q236"/>
    <mergeCell ref="R236:S236"/>
    <mergeCell ref="T236:U236"/>
    <mergeCell ref="V236:W236"/>
    <mergeCell ref="X236:Y236"/>
    <mergeCell ref="Z236:AA236"/>
    <mergeCell ref="AB234:AC234"/>
    <mergeCell ref="P235:Q235"/>
    <mergeCell ref="R235:S235"/>
    <mergeCell ref="T235:U235"/>
    <mergeCell ref="V235:W235"/>
    <mergeCell ref="X235:Y235"/>
    <mergeCell ref="Z235:AA235"/>
    <mergeCell ref="AB235:AC235"/>
    <mergeCell ref="P234:Q234"/>
    <mergeCell ref="R234:S234"/>
    <mergeCell ref="T234:U234"/>
    <mergeCell ref="V234:W234"/>
    <mergeCell ref="X234:Y234"/>
    <mergeCell ref="Z234:AA234"/>
    <mergeCell ref="AB232:AC232"/>
    <mergeCell ref="P233:Q233"/>
    <mergeCell ref="R233:S233"/>
    <mergeCell ref="T233:U233"/>
    <mergeCell ref="V233:W233"/>
    <mergeCell ref="X233:Y233"/>
    <mergeCell ref="Z233:AA233"/>
    <mergeCell ref="AB233:AC233"/>
    <mergeCell ref="P232:Q232"/>
    <mergeCell ref="R232:S232"/>
    <mergeCell ref="T232:U232"/>
    <mergeCell ref="V232:W232"/>
    <mergeCell ref="X232:Y232"/>
    <mergeCell ref="Z232:AA232"/>
    <mergeCell ref="AB230:AC230"/>
    <mergeCell ref="P231:Q231"/>
    <mergeCell ref="R231:S231"/>
    <mergeCell ref="T231:U231"/>
    <mergeCell ref="V231:W231"/>
    <mergeCell ref="X231:Y231"/>
    <mergeCell ref="Z231:AA231"/>
    <mergeCell ref="AB231:AC231"/>
    <mergeCell ref="P230:Q230"/>
    <mergeCell ref="R230:S230"/>
    <mergeCell ref="T230:U230"/>
    <mergeCell ref="V230:W230"/>
    <mergeCell ref="X230:Y230"/>
    <mergeCell ref="Z230:AA230"/>
    <mergeCell ref="AB228:AC228"/>
    <mergeCell ref="P229:Q229"/>
    <mergeCell ref="R229:S229"/>
    <mergeCell ref="T229:U229"/>
    <mergeCell ref="V229:W229"/>
    <mergeCell ref="X229:Y229"/>
    <mergeCell ref="Z229:AA229"/>
    <mergeCell ref="AB229:AC229"/>
    <mergeCell ref="P228:Q228"/>
    <mergeCell ref="R228:S228"/>
    <mergeCell ref="T228:U228"/>
    <mergeCell ref="V228:W228"/>
    <mergeCell ref="X228:Y228"/>
    <mergeCell ref="Z228:AA228"/>
    <mergeCell ref="AB226:AC226"/>
    <mergeCell ref="P227:Q227"/>
    <mergeCell ref="R227:S227"/>
    <mergeCell ref="T227:U227"/>
    <mergeCell ref="V227:W227"/>
    <mergeCell ref="X227:Y227"/>
    <mergeCell ref="Z227:AA227"/>
    <mergeCell ref="AB227:AC227"/>
    <mergeCell ref="P226:Q226"/>
    <mergeCell ref="R226:S226"/>
    <mergeCell ref="T226:U226"/>
    <mergeCell ref="V226:W226"/>
    <mergeCell ref="X226:Y226"/>
    <mergeCell ref="Z226:AA226"/>
    <mergeCell ref="AB224:AC224"/>
    <mergeCell ref="P225:Q225"/>
    <mergeCell ref="R225:S225"/>
    <mergeCell ref="T225:U225"/>
    <mergeCell ref="V225:W225"/>
    <mergeCell ref="X225:Y225"/>
    <mergeCell ref="Z225:AA225"/>
    <mergeCell ref="AB225:AC225"/>
    <mergeCell ref="P224:Q224"/>
    <mergeCell ref="R224:S224"/>
    <mergeCell ref="T224:U224"/>
    <mergeCell ref="V224:W224"/>
    <mergeCell ref="X224:Y224"/>
    <mergeCell ref="Z224:AA224"/>
    <mergeCell ref="AB222:AC222"/>
    <mergeCell ref="P223:Q223"/>
    <mergeCell ref="R223:S223"/>
    <mergeCell ref="T223:U223"/>
    <mergeCell ref="V223:W223"/>
    <mergeCell ref="X223:Y223"/>
    <mergeCell ref="Z223:AA223"/>
    <mergeCell ref="AB223:AC223"/>
    <mergeCell ref="P222:Q222"/>
    <mergeCell ref="R222:S222"/>
    <mergeCell ref="T222:U222"/>
    <mergeCell ref="V222:W222"/>
    <mergeCell ref="X222:Y222"/>
    <mergeCell ref="Z222:AA222"/>
    <mergeCell ref="AB220:AC220"/>
    <mergeCell ref="P221:Q221"/>
    <mergeCell ref="R221:S221"/>
    <mergeCell ref="T221:U221"/>
    <mergeCell ref="V221:W221"/>
    <mergeCell ref="X221:Y221"/>
    <mergeCell ref="Z221:AA221"/>
    <mergeCell ref="AB221:AC221"/>
    <mergeCell ref="P220:Q220"/>
    <mergeCell ref="R220:S220"/>
    <mergeCell ref="T220:U220"/>
    <mergeCell ref="V220:W220"/>
    <mergeCell ref="X220:Y220"/>
    <mergeCell ref="Z220:AA220"/>
    <mergeCell ref="AB218:AC218"/>
    <mergeCell ref="P219:Q219"/>
    <mergeCell ref="R219:S219"/>
    <mergeCell ref="T219:U219"/>
    <mergeCell ref="V219:W219"/>
    <mergeCell ref="X219:Y219"/>
    <mergeCell ref="Z219:AA219"/>
    <mergeCell ref="AB219:AC219"/>
    <mergeCell ref="P218:Q218"/>
    <mergeCell ref="R218:S218"/>
    <mergeCell ref="T218:U218"/>
    <mergeCell ref="V218:W218"/>
    <mergeCell ref="X218:Y218"/>
    <mergeCell ref="Z218:AA218"/>
    <mergeCell ref="AB216:AC216"/>
    <mergeCell ref="P217:Q217"/>
    <mergeCell ref="R217:S217"/>
    <mergeCell ref="T217:U217"/>
    <mergeCell ref="V217:W217"/>
    <mergeCell ref="X217:Y217"/>
    <mergeCell ref="Z217:AA217"/>
    <mergeCell ref="AB217:AC217"/>
    <mergeCell ref="P216:Q216"/>
    <mergeCell ref="R216:S216"/>
    <mergeCell ref="T216:U216"/>
    <mergeCell ref="V216:W216"/>
    <mergeCell ref="X216:Y216"/>
    <mergeCell ref="Z216:AA216"/>
    <mergeCell ref="AB214:AC214"/>
    <mergeCell ref="P215:Q215"/>
    <mergeCell ref="R215:S215"/>
    <mergeCell ref="T215:U215"/>
    <mergeCell ref="V215:W215"/>
    <mergeCell ref="X215:Y215"/>
    <mergeCell ref="Z215:AA215"/>
    <mergeCell ref="AB215:AC215"/>
    <mergeCell ref="P214:Q214"/>
    <mergeCell ref="R214:S214"/>
    <mergeCell ref="T214:U214"/>
    <mergeCell ref="V214:W214"/>
    <mergeCell ref="X214:Y214"/>
    <mergeCell ref="Z214:AA214"/>
    <mergeCell ref="AB212:AC212"/>
    <mergeCell ref="P213:Q213"/>
    <mergeCell ref="R213:S213"/>
    <mergeCell ref="T213:U213"/>
    <mergeCell ref="V213:W213"/>
    <mergeCell ref="X213:Y213"/>
    <mergeCell ref="Z213:AA213"/>
    <mergeCell ref="AB213:AC213"/>
    <mergeCell ref="P212:Q212"/>
    <mergeCell ref="R212:S212"/>
    <mergeCell ref="T212:U212"/>
    <mergeCell ref="V212:W212"/>
    <mergeCell ref="X212:Y212"/>
    <mergeCell ref="Z212:AA212"/>
    <mergeCell ref="AB210:AC210"/>
    <mergeCell ref="P211:Q211"/>
    <mergeCell ref="R211:S211"/>
    <mergeCell ref="T211:U211"/>
    <mergeCell ref="V211:W211"/>
    <mergeCell ref="X211:Y211"/>
    <mergeCell ref="Z211:AA211"/>
    <mergeCell ref="AB211:AC211"/>
    <mergeCell ref="P210:Q210"/>
    <mergeCell ref="R210:S210"/>
    <mergeCell ref="T210:U210"/>
    <mergeCell ref="V210:W210"/>
    <mergeCell ref="X210:Y210"/>
    <mergeCell ref="Z210:AA210"/>
    <mergeCell ref="Z208:AA208"/>
    <mergeCell ref="AB208:AC208"/>
    <mergeCell ref="P209:Q209"/>
    <mergeCell ref="R209:S209"/>
    <mergeCell ref="T209:U209"/>
    <mergeCell ref="V209:W209"/>
    <mergeCell ref="X209:Y209"/>
    <mergeCell ref="Z209:AA209"/>
    <mergeCell ref="AB209:AC209"/>
    <mergeCell ref="AB204:AC204"/>
    <mergeCell ref="P205:W205"/>
    <mergeCell ref="X205:Y205"/>
    <mergeCell ref="Z205:AC205"/>
    <mergeCell ref="P207:AC207"/>
    <mergeCell ref="P208:Q208"/>
    <mergeCell ref="R208:S208"/>
    <mergeCell ref="T208:U208"/>
    <mergeCell ref="V208:W208"/>
    <mergeCell ref="X208:Y208"/>
    <mergeCell ref="P204:Q204"/>
    <mergeCell ref="R204:S204"/>
    <mergeCell ref="T204:U204"/>
    <mergeCell ref="V204:W204"/>
    <mergeCell ref="X204:Y204"/>
    <mergeCell ref="Z204:AA204"/>
    <mergeCell ref="AB202:AC202"/>
    <mergeCell ref="P203:Q203"/>
    <mergeCell ref="R203:S203"/>
    <mergeCell ref="T203:U203"/>
    <mergeCell ref="V203:W203"/>
    <mergeCell ref="X203:Y203"/>
    <mergeCell ref="Z203:AA203"/>
    <mergeCell ref="AB203:AC203"/>
    <mergeCell ref="P202:Q202"/>
    <mergeCell ref="R202:S202"/>
    <mergeCell ref="T202:U202"/>
    <mergeCell ref="V202:W202"/>
    <mergeCell ref="X202:Y202"/>
    <mergeCell ref="Z202:AA202"/>
    <mergeCell ref="AB200:AC200"/>
    <mergeCell ref="P201:Q201"/>
    <mergeCell ref="R201:S201"/>
    <mergeCell ref="T201:U201"/>
    <mergeCell ref="V201:W201"/>
    <mergeCell ref="X201:Y201"/>
    <mergeCell ref="Z201:AA201"/>
    <mergeCell ref="AB201:AC201"/>
    <mergeCell ref="P200:Q200"/>
    <mergeCell ref="R200:S200"/>
    <mergeCell ref="T200:U200"/>
    <mergeCell ref="V200:W200"/>
    <mergeCell ref="X200:Y200"/>
    <mergeCell ref="Z200:AA200"/>
    <mergeCell ref="AB198:AC198"/>
    <mergeCell ref="P199:Q199"/>
    <mergeCell ref="R199:S199"/>
    <mergeCell ref="T199:U199"/>
    <mergeCell ref="V199:W199"/>
    <mergeCell ref="X199:Y199"/>
    <mergeCell ref="Z199:AA199"/>
    <mergeCell ref="AB199:AC199"/>
    <mergeCell ref="P198:Q198"/>
    <mergeCell ref="R198:S198"/>
    <mergeCell ref="T198:U198"/>
    <mergeCell ref="V198:W198"/>
    <mergeCell ref="X198:Y198"/>
    <mergeCell ref="Z198:AA198"/>
    <mergeCell ref="AB196:AC196"/>
    <mergeCell ref="P197:Q197"/>
    <mergeCell ref="R197:S197"/>
    <mergeCell ref="T197:U197"/>
    <mergeCell ref="V197:W197"/>
    <mergeCell ref="X197:Y197"/>
    <mergeCell ref="Z197:AA197"/>
    <mergeCell ref="AB197:AC197"/>
    <mergeCell ref="P196:Q196"/>
    <mergeCell ref="R196:S196"/>
    <mergeCell ref="T196:U196"/>
    <mergeCell ref="V196:W196"/>
    <mergeCell ref="X196:Y196"/>
    <mergeCell ref="Z196:AA196"/>
    <mergeCell ref="AB194:AC194"/>
    <mergeCell ref="P195:Q195"/>
    <mergeCell ref="R195:S195"/>
    <mergeCell ref="T195:U195"/>
    <mergeCell ref="V195:W195"/>
    <mergeCell ref="X195:Y195"/>
    <mergeCell ref="Z195:AA195"/>
    <mergeCell ref="AB195:AC195"/>
    <mergeCell ref="P194:Q194"/>
    <mergeCell ref="R194:S194"/>
    <mergeCell ref="T194:U194"/>
    <mergeCell ref="V194:W194"/>
    <mergeCell ref="X194:Y194"/>
    <mergeCell ref="Z194:AA194"/>
    <mergeCell ref="AB192:AC192"/>
    <mergeCell ref="P193:Q193"/>
    <mergeCell ref="R193:S193"/>
    <mergeCell ref="T193:U193"/>
    <mergeCell ref="V193:W193"/>
    <mergeCell ref="X193:Y193"/>
    <mergeCell ref="Z193:AA193"/>
    <mergeCell ref="AB193:AC193"/>
    <mergeCell ref="P192:Q192"/>
    <mergeCell ref="R192:S192"/>
    <mergeCell ref="T192:U192"/>
    <mergeCell ref="V192:W192"/>
    <mergeCell ref="X192:Y192"/>
    <mergeCell ref="Z192:AA192"/>
    <mergeCell ref="AB190:AC190"/>
    <mergeCell ref="P191:Q191"/>
    <mergeCell ref="R191:S191"/>
    <mergeCell ref="T191:U191"/>
    <mergeCell ref="V191:W191"/>
    <mergeCell ref="X191:Y191"/>
    <mergeCell ref="Z191:AA191"/>
    <mergeCell ref="AB191:AC191"/>
    <mergeCell ref="P190:Q190"/>
    <mergeCell ref="R190:S190"/>
    <mergeCell ref="T190:U190"/>
    <mergeCell ref="V190:W190"/>
    <mergeCell ref="X190:Y190"/>
    <mergeCell ref="Z190:AA190"/>
    <mergeCell ref="AB188:AC188"/>
    <mergeCell ref="P189:Q189"/>
    <mergeCell ref="R189:S189"/>
    <mergeCell ref="T189:U189"/>
    <mergeCell ref="V189:W189"/>
    <mergeCell ref="X189:Y189"/>
    <mergeCell ref="Z189:AA189"/>
    <mergeCell ref="AB189:AC189"/>
    <mergeCell ref="P188:Q188"/>
    <mergeCell ref="R188:S188"/>
    <mergeCell ref="T188:U188"/>
    <mergeCell ref="V188:W188"/>
    <mergeCell ref="X188:Y188"/>
    <mergeCell ref="Z188:AA188"/>
    <mergeCell ref="AB186:AC186"/>
    <mergeCell ref="P187:Q187"/>
    <mergeCell ref="R187:S187"/>
    <mergeCell ref="T187:U187"/>
    <mergeCell ref="V187:W187"/>
    <mergeCell ref="X187:Y187"/>
    <mergeCell ref="Z187:AA187"/>
    <mergeCell ref="AB187:AC187"/>
    <mergeCell ref="P186:Q186"/>
    <mergeCell ref="R186:S186"/>
    <mergeCell ref="T186:U186"/>
    <mergeCell ref="V186:W186"/>
    <mergeCell ref="X186:Y186"/>
    <mergeCell ref="Z186:AA186"/>
    <mergeCell ref="AB184:AC184"/>
    <mergeCell ref="P185:Q185"/>
    <mergeCell ref="R185:S185"/>
    <mergeCell ref="T185:U185"/>
    <mergeCell ref="V185:W185"/>
    <mergeCell ref="X185:Y185"/>
    <mergeCell ref="Z185:AA185"/>
    <mergeCell ref="AB185:AC185"/>
    <mergeCell ref="P184:Q184"/>
    <mergeCell ref="R184:S184"/>
    <mergeCell ref="T184:U184"/>
    <mergeCell ref="V184:W184"/>
    <mergeCell ref="X184:Y184"/>
    <mergeCell ref="Z184:AA184"/>
    <mergeCell ref="AB182:AC182"/>
    <mergeCell ref="P183:Q183"/>
    <mergeCell ref="R183:S183"/>
    <mergeCell ref="T183:U183"/>
    <mergeCell ref="V183:W183"/>
    <mergeCell ref="X183:Y183"/>
    <mergeCell ref="Z183:AA183"/>
    <mergeCell ref="AB183:AC183"/>
    <mergeCell ref="P182:Q182"/>
    <mergeCell ref="R182:S182"/>
    <mergeCell ref="T182:U182"/>
    <mergeCell ref="V182:W182"/>
    <mergeCell ref="X182:Y182"/>
    <mergeCell ref="Z182:AA182"/>
    <mergeCell ref="AB180:AC180"/>
    <mergeCell ref="P181:Q181"/>
    <mergeCell ref="R181:S181"/>
    <mergeCell ref="T181:U181"/>
    <mergeCell ref="V181:W181"/>
    <mergeCell ref="X181:Y181"/>
    <mergeCell ref="Z181:AA181"/>
    <mergeCell ref="AB181:AC181"/>
    <mergeCell ref="P180:Q180"/>
    <mergeCell ref="R180:S180"/>
    <mergeCell ref="T180:U180"/>
    <mergeCell ref="V180:W180"/>
    <mergeCell ref="X180:Y180"/>
    <mergeCell ref="Z180:AA180"/>
    <mergeCell ref="AB178:AC178"/>
    <mergeCell ref="P179:Q179"/>
    <mergeCell ref="R179:S179"/>
    <mergeCell ref="T179:U179"/>
    <mergeCell ref="V179:W179"/>
    <mergeCell ref="X179:Y179"/>
    <mergeCell ref="Z179:AA179"/>
    <mergeCell ref="AB179:AC179"/>
    <mergeCell ref="P178:Q178"/>
    <mergeCell ref="R178:S178"/>
    <mergeCell ref="T178:U178"/>
    <mergeCell ref="V178:W178"/>
    <mergeCell ref="X178:Y178"/>
    <mergeCell ref="Z178:AA178"/>
    <mergeCell ref="AB176:AC176"/>
    <mergeCell ref="P177:Q177"/>
    <mergeCell ref="R177:S177"/>
    <mergeCell ref="T177:U177"/>
    <mergeCell ref="V177:W177"/>
    <mergeCell ref="X177:Y177"/>
    <mergeCell ref="Z177:AA177"/>
    <mergeCell ref="AB177:AC177"/>
    <mergeCell ref="P176:Q176"/>
    <mergeCell ref="R176:S176"/>
    <mergeCell ref="T176:U176"/>
    <mergeCell ref="V176:W176"/>
    <mergeCell ref="X176:Y176"/>
    <mergeCell ref="Z176:AA176"/>
    <mergeCell ref="AB174:AC174"/>
    <mergeCell ref="P175:Q175"/>
    <mergeCell ref="R175:S175"/>
    <mergeCell ref="T175:U175"/>
    <mergeCell ref="V175:W175"/>
    <mergeCell ref="X175:Y175"/>
    <mergeCell ref="Z175:AA175"/>
    <mergeCell ref="AB175:AC175"/>
    <mergeCell ref="P174:Q174"/>
    <mergeCell ref="R174:S174"/>
    <mergeCell ref="T174:U174"/>
    <mergeCell ref="V174:W174"/>
    <mergeCell ref="X174:Y174"/>
    <mergeCell ref="Z174:AA174"/>
    <mergeCell ref="AB172:AC172"/>
    <mergeCell ref="P173:Q173"/>
    <mergeCell ref="R173:S173"/>
    <mergeCell ref="T173:U173"/>
    <mergeCell ref="V173:W173"/>
    <mergeCell ref="X173:Y173"/>
    <mergeCell ref="Z173:AA173"/>
    <mergeCell ref="AB173:AC173"/>
    <mergeCell ref="P172:Q172"/>
    <mergeCell ref="R172:S172"/>
    <mergeCell ref="T172:U172"/>
    <mergeCell ref="V172:W172"/>
    <mergeCell ref="X172:Y172"/>
    <mergeCell ref="Z172:AA172"/>
    <mergeCell ref="AB170:AC170"/>
    <mergeCell ref="P171:Q171"/>
    <mergeCell ref="R171:S171"/>
    <mergeCell ref="T171:U171"/>
    <mergeCell ref="V171:W171"/>
    <mergeCell ref="X171:Y171"/>
    <mergeCell ref="Z171:AA171"/>
    <mergeCell ref="AB171:AC171"/>
    <mergeCell ref="P170:Q170"/>
    <mergeCell ref="R170:S170"/>
    <mergeCell ref="T170:U170"/>
    <mergeCell ref="V170:W170"/>
    <mergeCell ref="X170:Y170"/>
    <mergeCell ref="Z170:AA170"/>
    <mergeCell ref="AB168:AC168"/>
    <mergeCell ref="P169:Q169"/>
    <mergeCell ref="R169:S169"/>
    <mergeCell ref="T169:U169"/>
    <mergeCell ref="V169:W169"/>
    <mergeCell ref="X169:Y169"/>
    <mergeCell ref="Z169:AA169"/>
    <mergeCell ref="AB169:AC169"/>
    <mergeCell ref="P168:Q168"/>
    <mergeCell ref="R168:S168"/>
    <mergeCell ref="T168:U168"/>
    <mergeCell ref="V168:W168"/>
    <mergeCell ref="X168:Y168"/>
    <mergeCell ref="Z168:AA168"/>
    <mergeCell ref="AB166:AC166"/>
    <mergeCell ref="P167:Q167"/>
    <mergeCell ref="R167:S167"/>
    <mergeCell ref="T167:U167"/>
    <mergeCell ref="V167:W167"/>
    <mergeCell ref="X167:Y167"/>
    <mergeCell ref="Z167:AA167"/>
    <mergeCell ref="AB167:AC167"/>
    <mergeCell ref="P166:Q166"/>
    <mergeCell ref="R166:S166"/>
    <mergeCell ref="T166:U166"/>
    <mergeCell ref="V166:W166"/>
    <mergeCell ref="X166:Y166"/>
    <mergeCell ref="Z166:AA166"/>
    <mergeCell ref="AB164:AC164"/>
    <mergeCell ref="P165:Q165"/>
    <mergeCell ref="R165:S165"/>
    <mergeCell ref="T165:U165"/>
    <mergeCell ref="V165:W165"/>
    <mergeCell ref="X165:Y165"/>
    <mergeCell ref="Z165:AA165"/>
    <mergeCell ref="AB165:AC165"/>
    <mergeCell ref="P164:Q164"/>
    <mergeCell ref="R164:S164"/>
    <mergeCell ref="T164:U164"/>
    <mergeCell ref="V164:W164"/>
    <mergeCell ref="X164:Y164"/>
    <mergeCell ref="Z164:AA164"/>
    <mergeCell ref="AB162:AC162"/>
    <mergeCell ref="P163:Q163"/>
    <mergeCell ref="R163:S163"/>
    <mergeCell ref="T163:U163"/>
    <mergeCell ref="V163:W163"/>
    <mergeCell ref="X163:Y163"/>
    <mergeCell ref="Z163:AA163"/>
    <mergeCell ref="AB163:AC163"/>
    <mergeCell ref="P162:Q162"/>
    <mergeCell ref="R162:S162"/>
    <mergeCell ref="T162:U162"/>
    <mergeCell ref="V162:W162"/>
    <mergeCell ref="X162:Y162"/>
    <mergeCell ref="Z162:AA162"/>
    <mergeCell ref="AB160:AC160"/>
    <mergeCell ref="P161:Q161"/>
    <mergeCell ref="R161:S161"/>
    <mergeCell ref="T161:U161"/>
    <mergeCell ref="V161:W161"/>
    <mergeCell ref="X161:Y161"/>
    <mergeCell ref="Z161:AA161"/>
    <mergeCell ref="AB161:AC161"/>
    <mergeCell ref="P160:Q160"/>
    <mergeCell ref="R160:S160"/>
    <mergeCell ref="T160:U160"/>
    <mergeCell ref="V160:W160"/>
    <mergeCell ref="X160:Y160"/>
    <mergeCell ref="Z160:AA160"/>
    <mergeCell ref="AB158:AC158"/>
    <mergeCell ref="P159:Q159"/>
    <mergeCell ref="R159:S159"/>
    <mergeCell ref="T159:U159"/>
    <mergeCell ref="V159:W159"/>
    <mergeCell ref="X159:Y159"/>
    <mergeCell ref="Z159:AA159"/>
    <mergeCell ref="AB159:AC159"/>
    <mergeCell ref="P158:Q158"/>
    <mergeCell ref="R158:S158"/>
    <mergeCell ref="T158:U158"/>
    <mergeCell ref="V158:W158"/>
    <mergeCell ref="X158:Y158"/>
    <mergeCell ref="Z158:AA158"/>
    <mergeCell ref="AB156:AC156"/>
    <mergeCell ref="P157:Q157"/>
    <mergeCell ref="R157:S157"/>
    <mergeCell ref="T157:U157"/>
    <mergeCell ref="V157:W157"/>
    <mergeCell ref="X157:Y157"/>
    <mergeCell ref="Z157:AA157"/>
    <mergeCell ref="AB157:AC157"/>
    <mergeCell ref="P156:Q156"/>
    <mergeCell ref="R156:S156"/>
    <mergeCell ref="T156:U156"/>
    <mergeCell ref="V156:W156"/>
    <mergeCell ref="X156:Y156"/>
    <mergeCell ref="Z156:AA156"/>
    <mergeCell ref="AB154:AC154"/>
    <mergeCell ref="P155:Q155"/>
    <mergeCell ref="R155:S155"/>
    <mergeCell ref="T155:U155"/>
    <mergeCell ref="V155:W155"/>
    <mergeCell ref="X155:Y155"/>
    <mergeCell ref="Z155:AA155"/>
    <mergeCell ref="AB155:AC155"/>
    <mergeCell ref="P154:Q154"/>
    <mergeCell ref="R154:S154"/>
    <mergeCell ref="T154:U154"/>
    <mergeCell ref="V154:W154"/>
    <mergeCell ref="X154:Y154"/>
    <mergeCell ref="Z154:AA154"/>
    <mergeCell ref="AB152:AC152"/>
    <mergeCell ref="P153:Q153"/>
    <mergeCell ref="R153:S153"/>
    <mergeCell ref="T153:U153"/>
    <mergeCell ref="V153:W153"/>
    <mergeCell ref="X153:Y153"/>
    <mergeCell ref="Z153:AA153"/>
    <mergeCell ref="AB153:AC153"/>
    <mergeCell ref="P152:Q152"/>
    <mergeCell ref="R152:S152"/>
    <mergeCell ref="T152:U152"/>
    <mergeCell ref="V152:W152"/>
    <mergeCell ref="X152:Y152"/>
    <mergeCell ref="Z152:AA152"/>
    <mergeCell ref="AB150:AC150"/>
    <mergeCell ref="P151:Q151"/>
    <mergeCell ref="R151:S151"/>
    <mergeCell ref="T151:U151"/>
    <mergeCell ref="V151:W151"/>
    <mergeCell ref="X151:Y151"/>
    <mergeCell ref="Z151:AA151"/>
    <mergeCell ref="AB151:AC151"/>
    <mergeCell ref="P150:Q150"/>
    <mergeCell ref="R150:S150"/>
    <mergeCell ref="T150:U150"/>
    <mergeCell ref="V150:W150"/>
    <mergeCell ref="X150:Y150"/>
    <mergeCell ref="Z150:AA150"/>
    <mergeCell ref="AB148:AC148"/>
    <mergeCell ref="P149:Q149"/>
    <mergeCell ref="R149:S149"/>
    <mergeCell ref="T149:U149"/>
    <mergeCell ref="V149:W149"/>
    <mergeCell ref="X149:Y149"/>
    <mergeCell ref="Z149:AA149"/>
    <mergeCell ref="AB149:AC149"/>
    <mergeCell ref="P148:Q148"/>
    <mergeCell ref="R148:S148"/>
    <mergeCell ref="T148:U148"/>
    <mergeCell ref="V148:W148"/>
    <mergeCell ref="X148:Y148"/>
    <mergeCell ref="Z148:AA148"/>
    <mergeCell ref="AB146:AC146"/>
    <mergeCell ref="P147:Q147"/>
    <mergeCell ref="R147:S147"/>
    <mergeCell ref="T147:U147"/>
    <mergeCell ref="V147:W147"/>
    <mergeCell ref="X147:Y147"/>
    <mergeCell ref="Z147:AA147"/>
    <mergeCell ref="AB147:AC147"/>
    <mergeCell ref="P146:Q146"/>
    <mergeCell ref="R146:S146"/>
    <mergeCell ref="T146:U146"/>
    <mergeCell ref="V146:W146"/>
    <mergeCell ref="X146:Y146"/>
    <mergeCell ref="Z146:AA146"/>
    <mergeCell ref="AB144:AC144"/>
    <mergeCell ref="P145:Q145"/>
    <mergeCell ref="R145:S145"/>
    <mergeCell ref="T145:U145"/>
    <mergeCell ref="V145:W145"/>
    <mergeCell ref="X145:Y145"/>
    <mergeCell ref="Z145:AA145"/>
    <mergeCell ref="AB145:AC145"/>
    <mergeCell ref="P144:Q144"/>
    <mergeCell ref="R144:S144"/>
    <mergeCell ref="T144:U144"/>
    <mergeCell ref="V144:W144"/>
    <mergeCell ref="X144:Y144"/>
    <mergeCell ref="Z144:AA144"/>
    <mergeCell ref="AB140:AC140"/>
    <mergeCell ref="P141:W141"/>
    <mergeCell ref="X141:Y141"/>
    <mergeCell ref="AB141:AC141"/>
    <mergeCell ref="AB142:AC142"/>
    <mergeCell ref="P143:AA143"/>
    <mergeCell ref="AB143:AC143"/>
    <mergeCell ref="P140:Q140"/>
    <mergeCell ref="R140:S140"/>
    <mergeCell ref="T140:U140"/>
    <mergeCell ref="V140:W140"/>
    <mergeCell ref="X140:Y140"/>
    <mergeCell ref="Z140:AA140"/>
    <mergeCell ref="AB138:AC138"/>
    <mergeCell ref="P139:Q139"/>
    <mergeCell ref="R139:S139"/>
    <mergeCell ref="T139:U139"/>
    <mergeCell ref="V139:W139"/>
    <mergeCell ref="X139:Y139"/>
    <mergeCell ref="Z139:AA139"/>
    <mergeCell ref="AB139:AC139"/>
    <mergeCell ref="P138:Q138"/>
    <mergeCell ref="R138:S138"/>
    <mergeCell ref="T138:U138"/>
    <mergeCell ref="V138:W138"/>
    <mergeCell ref="X138:Y138"/>
    <mergeCell ref="Z138:AA138"/>
    <mergeCell ref="AB136:AC136"/>
    <mergeCell ref="P137:Q137"/>
    <mergeCell ref="R137:S137"/>
    <mergeCell ref="T137:U137"/>
    <mergeCell ref="V137:W137"/>
    <mergeCell ref="X137:Y137"/>
    <mergeCell ref="Z137:AA137"/>
    <mergeCell ref="AB137:AC137"/>
    <mergeCell ref="P136:Q136"/>
    <mergeCell ref="R136:S136"/>
    <mergeCell ref="T136:U136"/>
    <mergeCell ref="V136:W136"/>
    <mergeCell ref="X136:Y136"/>
    <mergeCell ref="Z136:AA136"/>
    <mergeCell ref="AB134:AC134"/>
    <mergeCell ref="P135:Q135"/>
    <mergeCell ref="R135:S135"/>
    <mergeCell ref="T135:U135"/>
    <mergeCell ref="V135:W135"/>
    <mergeCell ref="X135:Y135"/>
    <mergeCell ref="Z135:AA135"/>
    <mergeCell ref="AB135:AC135"/>
    <mergeCell ref="P134:Q134"/>
    <mergeCell ref="R134:S134"/>
    <mergeCell ref="T134:U134"/>
    <mergeCell ref="V134:W134"/>
    <mergeCell ref="X134:Y134"/>
    <mergeCell ref="Z134:AA134"/>
    <mergeCell ref="AB132:AC132"/>
    <mergeCell ref="P133:Q133"/>
    <mergeCell ref="R133:S133"/>
    <mergeCell ref="T133:U133"/>
    <mergeCell ref="V133:W133"/>
    <mergeCell ref="X133:Y133"/>
    <mergeCell ref="Z133:AA133"/>
    <mergeCell ref="AB133:AC133"/>
    <mergeCell ref="P132:Q132"/>
    <mergeCell ref="R132:S132"/>
    <mergeCell ref="T132:U132"/>
    <mergeCell ref="V132:W132"/>
    <mergeCell ref="X132:Y132"/>
    <mergeCell ref="Z132:AA132"/>
    <mergeCell ref="AB130:AC130"/>
    <mergeCell ref="P131:Q131"/>
    <mergeCell ref="R131:S131"/>
    <mergeCell ref="T131:U131"/>
    <mergeCell ref="V131:W131"/>
    <mergeCell ref="X131:Y131"/>
    <mergeCell ref="Z131:AA131"/>
    <mergeCell ref="AB131:AC131"/>
    <mergeCell ref="P130:Q130"/>
    <mergeCell ref="R130:S130"/>
    <mergeCell ref="T130:U130"/>
    <mergeCell ref="V130:W130"/>
    <mergeCell ref="X130:Y130"/>
    <mergeCell ref="Z130:AA130"/>
    <mergeCell ref="AB128:AC128"/>
    <mergeCell ref="P129:Q129"/>
    <mergeCell ref="R129:S129"/>
    <mergeCell ref="T129:U129"/>
    <mergeCell ref="V129:W129"/>
    <mergeCell ref="X129:Y129"/>
    <mergeCell ref="Z129:AA129"/>
    <mergeCell ref="AB129:AC129"/>
    <mergeCell ref="P128:Q128"/>
    <mergeCell ref="R128:S128"/>
    <mergeCell ref="T128:U128"/>
    <mergeCell ref="V128:W128"/>
    <mergeCell ref="X128:Y128"/>
    <mergeCell ref="Z128:AA128"/>
    <mergeCell ref="AB126:AC126"/>
    <mergeCell ref="P127:Q127"/>
    <mergeCell ref="R127:S127"/>
    <mergeCell ref="T127:U127"/>
    <mergeCell ref="V127:W127"/>
    <mergeCell ref="X127:Y127"/>
    <mergeCell ref="Z127:AA127"/>
    <mergeCell ref="AB127:AC127"/>
    <mergeCell ref="P126:Q126"/>
    <mergeCell ref="R126:S126"/>
    <mergeCell ref="T126:U126"/>
    <mergeCell ref="V126:W126"/>
    <mergeCell ref="X126:Y126"/>
    <mergeCell ref="Z126:AA126"/>
    <mergeCell ref="AB124:AC124"/>
    <mergeCell ref="P125:Q125"/>
    <mergeCell ref="R125:S125"/>
    <mergeCell ref="T125:U125"/>
    <mergeCell ref="V125:W125"/>
    <mergeCell ref="X125:Y125"/>
    <mergeCell ref="Z125:AA125"/>
    <mergeCell ref="AB125:AC125"/>
    <mergeCell ref="P124:Q124"/>
    <mergeCell ref="R124:S124"/>
    <mergeCell ref="T124:U124"/>
    <mergeCell ref="V124:W124"/>
    <mergeCell ref="X124:Y124"/>
    <mergeCell ref="Z124:AA124"/>
    <mergeCell ref="AB122:AC122"/>
    <mergeCell ref="P123:Q123"/>
    <mergeCell ref="R123:S123"/>
    <mergeCell ref="T123:U123"/>
    <mergeCell ref="V123:W123"/>
    <mergeCell ref="X123:Y123"/>
    <mergeCell ref="Z123:AA123"/>
    <mergeCell ref="AB123:AC123"/>
    <mergeCell ref="P122:Q122"/>
    <mergeCell ref="R122:S122"/>
    <mergeCell ref="T122:U122"/>
    <mergeCell ref="V122:W122"/>
    <mergeCell ref="X122:Y122"/>
    <mergeCell ref="Z122:AA122"/>
    <mergeCell ref="AB120:AC120"/>
    <mergeCell ref="P121:Q121"/>
    <mergeCell ref="R121:S121"/>
    <mergeCell ref="T121:U121"/>
    <mergeCell ref="V121:W121"/>
    <mergeCell ref="X121:Y121"/>
    <mergeCell ref="Z121:AA121"/>
    <mergeCell ref="AB121:AC121"/>
    <mergeCell ref="P120:Q120"/>
    <mergeCell ref="R120:S120"/>
    <mergeCell ref="T120:U120"/>
    <mergeCell ref="V120:W120"/>
    <mergeCell ref="X120:Y120"/>
    <mergeCell ref="Z120:AA120"/>
    <mergeCell ref="AB118:AC118"/>
    <mergeCell ref="P119:Q119"/>
    <mergeCell ref="R119:S119"/>
    <mergeCell ref="T119:U119"/>
    <mergeCell ref="V119:W119"/>
    <mergeCell ref="X119:Y119"/>
    <mergeCell ref="Z119:AA119"/>
    <mergeCell ref="AB119:AC119"/>
    <mergeCell ref="P118:Q118"/>
    <mergeCell ref="R118:S118"/>
    <mergeCell ref="T118:U118"/>
    <mergeCell ref="V118:W118"/>
    <mergeCell ref="X118:Y118"/>
    <mergeCell ref="Z118:AA118"/>
    <mergeCell ref="AB116:AC116"/>
    <mergeCell ref="P117:Q117"/>
    <mergeCell ref="R117:S117"/>
    <mergeCell ref="T117:U117"/>
    <mergeCell ref="V117:W117"/>
    <mergeCell ref="X117:Y117"/>
    <mergeCell ref="Z117:AA117"/>
    <mergeCell ref="AB117:AC117"/>
    <mergeCell ref="P116:Q116"/>
    <mergeCell ref="R116:S116"/>
    <mergeCell ref="T116:U116"/>
    <mergeCell ref="V116:W116"/>
    <mergeCell ref="X116:Y116"/>
    <mergeCell ref="Z116:AA116"/>
    <mergeCell ref="AB114:AC114"/>
    <mergeCell ref="P115:Q115"/>
    <mergeCell ref="R115:S115"/>
    <mergeCell ref="T115:U115"/>
    <mergeCell ref="V115:W115"/>
    <mergeCell ref="X115:Y115"/>
    <mergeCell ref="Z115:AA115"/>
    <mergeCell ref="AB115:AC115"/>
    <mergeCell ref="P114:Q114"/>
    <mergeCell ref="R114:S114"/>
    <mergeCell ref="T114:U114"/>
    <mergeCell ref="V114:W114"/>
    <mergeCell ref="X114:Y114"/>
    <mergeCell ref="Z114:AA114"/>
    <mergeCell ref="AB112:AC112"/>
    <mergeCell ref="P113:Q113"/>
    <mergeCell ref="R113:S113"/>
    <mergeCell ref="T113:U113"/>
    <mergeCell ref="V113:W113"/>
    <mergeCell ref="X113:Y113"/>
    <mergeCell ref="Z113:AA113"/>
    <mergeCell ref="AB113:AC113"/>
    <mergeCell ref="P112:Q112"/>
    <mergeCell ref="R112:S112"/>
    <mergeCell ref="T112:U112"/>
    <mergeCell ref="V112:W112"/>
    <mergeCell ref="X112:Y112"/>
    <mergeCell ref="Z112:AA112"/>
    <mergeCell ref="AB110:AC110"/>
    <mergeCell ref="P111:Q111"/>
    <mergeCell ref="R111:S111"/>
    <mergeCell ref="T111:U111"/>
    <mergeCell ref="V111:W111"/>
    <mergeCell ref="X111:Y111"/>
    <mergeCell ref="Z111:AA111"/>
    <mergeCell ref="AB111:AC111"/>
    <mergeCell ref="P110:Q110"/>
    <mergeCell ref="R110:S110"/>
    <mergeCell ref="T110:U110"/>
    <mergeCell ref="V110:W110"/>
    <mergeCell ref="X110:Y110"/>
    <mergeCell ref="Z110:AA110"/>
    <mergeCell ref="AB108:AC108"/>
    <mergeCell ref="P109:Q109"/>
    <mergeCell ref="R109:S109"/>
    <mergeCell ref="T109:U109"/>
    <mergeCell ref="V109:W109"/>
    <mergeCell ref="X109:Y109"/>
    <mergeCell ref="Z109:AA109"/>
    <mergeCell ref="AB109:AC109"/>
    <mergeCell ref="P108:Q108"/>
    <mergeCell ref="R108:S108"/>
    <mergeCell ref="T108:U108"/>
    <mergeCell ref="V108:W108"/>
    <mergeCell ref="X108:Y108"/>
    <mergeCell ref="Z108:AA108"/>
    <mergeCell ref="AB106:AC106"/>
    <mergeCell ref="P107:Q107"/>
    <mergeCell ref="R107:S107"/>
    <mergeCell ref="T107:U107"/>
    <mergeCell ref="V107:W107"/>
    <mergeCell ref="X107:Y107"/>
    <mergeCell ref="Z107:AA107"/>
    <mergeCell ref="AB107:AC107"/>
    <mergeCell ref="P106:Q106"/>
    <mergeCell ref="R106:S106"/>
    <mergeCell ref="T106:U106"/>
    <mergeCell ref="V106:W106"/>
    <mergeCell ref="X106:Y106"/>
    <mergeCell ref="Z106:AA106"/>
    <mergeCell ref="AB104:AC104"/>
    <mergeCell ref="P105:Q105"/>
    <mergeCell ref="R105:S105"/>
    <mergeCell ref="T105:U105"/>
    <mergeCell ref="V105:W105"/>
    <mergeCell ref="X105:Y105"/>
    <mergeCell ref="Z105:AA105"/>
    <mergeCell ref="AB105:AC105"/>
    <mergeCell ref="P104:Q104"/>
    <mergeCell ref="R104:S104"/>
    <mergeCell ref="T104:U104"/>
    <mergeCell ref="V104:W104"/>
    <mergeCell ref="X104:Y104"/>
    <mergeCell ref="Z104:AA104"/>
    <mergeCell ref="AB102:AC102"/>
    <mergeCell ref="P103:Q103"/>
    <mergeCell ref="R103:S103"/>
    <mergeCell ref="T103:U103"/>
    <mergeCell ref="V103:W103"/>
    <mergeCell ref="X103:Y103"/>
    <mergeCell ref="Z103:AA103"/>
    <mergeCell ref="AB103:AC103"/>
    <mergeCell ref="P102:Q102"/>
    <mergeCell ref="R102:S102"/>
    <mergeCell ref="T102:U102"/>
    <mergeCell ref="V102:W102"/>
    <mergeCell ref="X102:Y102"/>
    <mergeCell ref="Z102:AA102"/>
    <mergeCell ref="AB100:AC100"/>
    <mergeCell ref="P101:Q101"/>
    <mergeCell ref="R101:S101"/>
    <mergeCell ref="T101:U101"/>
    <mergeCell ref="V101:W101"/>
    <mergeCell ref="X101:Y101"/>
    <mergeCell ref="Z101:AA101"/>
    <mergeCell ref="AB101:AC101"/>
    <mergeCell ref="P100:Q100"/>
    <mergeCell ref="R100:S100"/>
    <mergeCell ref="T100:U100"/>
    <mergeCell ref="V100:W100"/>
    <mergeCell ref="X100:Y100"/>
    <mergeCell ref="Z100:AA100"/>
    <mergeCell ref="AB98:AC98"/>
    <mergeCell ref="P99:Q99"/>
    <mergeCell ref="R99:S99"/>
    <mergeCell ref="T99:U99"/>
    <mergeCell ref="V99:W99"/>
    <mergeCell ref="X99:Y99"/>
    <mergeCell ref="Z99:AA99"/>
    <mergeCell ref="AB99:AC99"/>
    <mergeCell ref="P98:Q98"/>
    <mergeCell ref="R98:S98"/>
    <mergeCell ref="T98:U98"/>
    <mergeCell ref="V98:W98"/>
    <mergeCell ref="X98:Y98"/>
    <mergeCell ref="Z98:AA98"/>
    <mergeCell ref="AB96:AC96"/>
    <mergeCell ref="P97:Q97"/>
    <mergeCell ref="R97:S97"/>
    <mergeCell ref="T97:U97"/>
    <mergeCell ref="V97:W97"/>
    <mergeCell ref="X97:Y97"/>
    <mergeCell ref="Z97:AA97"/>
    <mergeCell ref="AB97:AC97"/>
    <mergeCell ref="P96:Q96"/>
    <mergeCell ref="R96:S96"/>
    <mergeCell ref="T96:U96"/>
    <mergeCell ref="V96:W96"/>
    <mergeCell ref="X96:Y96"/>
    <mergeCell ref="Z96:AA96"/>
    <mergeCell ref="AB94:AC94"/>
    <mergeCell ref="P95:Q95"/>
    <mergeCell ref="R95:S95"/>
    <mergeCell ref="T95:U95"/>
    <mergeCell ref="V95:W95"/>
    <mergeCell ref="X95:Y95"/>
    <mergeCell ref="Z95:AA95"/>
    <mergeCell ref="AB95:AC95"/>
    <mergeCell ref="P94:Q94"/>
    <mergeCell ref="R94:S94"/>
    <mergeCell ref="T94:U94"/>
    <mergeCell ref="V94:W94"/>
    <mergeCell ref="X94:Y94"/>
    <mergeCell ref="Z94:AA94"/>
    <mergeCell ref="AB92:AC92"/>
    <mergeCell ref="P93:Q93"/>
    <mergeCell ref="R93:S93"/>
    <mergeCell ref="T93:U93"/>
    <mergeCell ref="V93:W93"/>
    <mergeCell ref="X93:Y93"/>
    <mergeCell ref="Z93:AA93"/>
    <mergeCell ref="AB93:AC93"/>
    <mergeCell ref="P92:Q92"/>
    <mergeCell ref="R92:S92"/>
    <mergeCell ref="T92:U92"/>
    <mergeCell ref="V92:W92"/>
    <mergeCell ref="X92:Y92"/>
    <mergeCell ref="Z92:AA92"/>
    <mergeCell ref="AB88:AC88"/>
    <mergeCell ref="P89:W89"/>
    <mergeCell ref="X89:Y89"/>
    <mergeCell ref="AB89:AC89"/>
    <mergeCell ref="AB90:AC90"/>
    <mergeCell ref="P91:AA91"/>
    <mergeCell ref="AB91:AC91"/>
    <mergeCell ref="P88:Q88"/>
    <mergeCell ref="R88:S88"/>
    <mergeCell ref="T88:U88"/>
    <mergeCell ref="V88:W88"/>
    <mergeCell ref="X88:Y88"/>
    <mergeCell ref="Z88:AA88"/>
    <mergeCell ref="AB86:AC86"/>
    <mergeCell ref="P87:Q87"/>
    <mergeCell ref="R87:S87"/>
    <mergeCell ref="T87:U87"/>
    <mergeCell ref="V87:W87"/>
    <mergeCell ref="X87:Y87"/>
    <mergeCell ref="Z87:AA87"/>
    <mergeCell ref="AB87:AC87"/>
    <mergeCell ref="P86:Q86"/>
    <mergeCell ref="R86:S86"/>
    <mergeCell ref="T86:U86"/>
    <mergeCell ref="V86:W86"/>
    <mergeCell ref="X86:Y86"/>
    <mergeCell ref="Z86:AA86"/>
    <mergeCell ref="AB84:AC84"/>
    <mergeCell ref="P85:Q85"/>
    <mergeCell ref="R85:S85"/>
    <mergeCell ref="T85:U85"/>
    <mergeCell ref="V85:W85"/>
    <mergeCell ref="X85:Y85"/>
    <mergeCell ref="Z85:AA85"/>
    <mergeCell ref="AB85:AC85"/>
    <mergeCell ref="P84:Q84"/>
    <mergeCell ref="R84:S84"/>
    <mergeCell ref="T84:U84"/>
    <mergeCell ref="V84:W84"/>
    <mergeCell ref="X84:Y84"/>
    <mergeCell ref="Z84:AA84"/>
    <mergeCell ref="AB82:AC82"/>
    <mergeCell ref="P83:Q83"/>
    <mergeCell ref="R83:S83"/>
    <mergeCell ref="T83:U83"/>
    <mergeCell ref="V83:W83"/>
    <mergeCell ref="X83:Y83"/>
    <mergeCell ref="Z83:AA83"/>
    <mergeCell ref="AB83:AC83"/>
    <mergeCell ref="P82:Q82"/>
    <mergeCell ref="R82:S82"/>
    <mergeCell ref="T82:U82"/>
    <mergeCell ref="V82:W82"/>
    <mergeCell ref="X82:Y82"/>
    <mergeCell ref="Z82:AA82"/>
    <mergeCell ref="AB80:AC80"/>
    <mergeCell ref="P81:Q81"/>
    <mergeCell ref="R81:S81"/>
    <mergeCell ref="T81:U81"/>
    <mergeCell ref="V81:W81"/>
    <mergeCell ref="X81:Y81"/>
    <mergeCell ref="Z81:AA81"/>
    <mergeCell ref="AB81:AC81"/>
    <mergeCell ref="P80:Q80"/>
    <mergeCell ref="R80:S80"/>
    <mergeCell ref="T80:U80"/>
    <mergeCell ref="V80:W80"/>
    <mergeCell ref="X80:Y80"/>
    <mergeCell ref="Z80:AA80"/>
    <mergeCell ref="AB78:AC78"/>
    <mergeCell ref="P79:Q79"/>
    <mergeCell ref="R79:S79"/>
    <mergeCell ref="T79:U79"/>
    <mergeCell ref="V79:W79"/>
    <mergeCell ref="X79:Y79"/>
    <mergeCell ref="Z79:AA79"/>
    <mergeCell ref="AB79:AC79"/>
    <mergeCell ref="P78:Q78"/>
    <mergeCell ref="R78:S78"/>
    <mergeCell ref="T78:U78"/>
    <mergeCell ref="V78:W78"/>
    <mergeCell ref="X78:Y78"/>
    <mergeCell ref="Z78:AA78"/>
    <mergeCell ref="AB76:AC76"/>
    <mergeCell ref="P77:Q77"/>
    <mergeCell ref="R77:S77"/>
    <mergeCell ref="T77:U77"/>
    <mergeCell ref="V77:W77"/>
    <mergeCell ref="X77:Y77"/>
    <mergeCell ref="Z77:AA77"/>
    <mergeCell ref="AB77:AC77"/>
    <mergeCell ref="P76:Q76"/>
    <mergeCell ref="R76:S76"/>
    <mergeCell ref="T76:U76"/>
    <mergeCell ref="V76:W76"/>
    <mergeCell ref="X76:Y76"/>
    <mergeCell ref="Z76:AA76"/>
    <mergeCell ref="AB74:AC74"/>
    <mergeCell ref="P75:Q75"/>
    <mergeCell ref="R75:S75"/>
    <mergeCell ref="T75:U75"/>
    <mergeCell ref="V75:W75"/>
    <mergeCell ref="X75:Y75"/>
    <mergeCell ref="Z75:AA75"/>
    <mergeCell ref="AB75:AC75"/>
    <mergeCell ref="P74:Q74"/>
    <mergeCell ref="R74:S74"/>
    <mergeCell ref="T74:U74"/>
    <mergeCell ref="V74:W74"/>
    <mergeCell ref="X74:Y74"/>
    <mergeCell ref="Z74:AA74"/>
    <mergeCell ref="AB72:AC72"/>
    <mergeCell ref="P73:Q73"/>
    <mergeCell ref="R73:S73"/>
    <mergeCell ref="T73:U73"/>
    <mergeCell ref="V73:W73"/>
    <mergeCell ref="X73:Y73"/>
    <mergeCell ref="Z73:AA73"/>
    <mergeCell ref="AB73:AC73"/>
    <mergeCell ref="P72:Q72"/>
    <mergeCell ref="R72:S72"/>
    <mergeCell ref="T72:U72"/>
    <mergeCell ref="V72:W72"/>
    <mergeCell ref="X72:Y72"/>
    <mergeCell ref="Z72:AA72"/>
    <mergeCell ref="AB70:AC70"/>
    <mergeCell ref="P71:Q71"/>
    <mergeCell ref="R71:S71"/>
    <mergeCell ref="T71:U71"/>
    <mergeCell ref="V71:W71"/>
    <mergeCell ref="X71:Y71"/>
    <mergeCell ref="Z71:AA71"/>
    <mergeCell ref="AB71:AC71"/>
    <mergeCell ref="P70:Q70"/>
    <mergeCell ref="R70:S70"/>
    <mergeCell ref="T70:U70"/>
    <mergeCell ref="V70:W70"/>
    <mergeCell ref="X70:Y70"/>
    <mergeCell ref="Z70:AA70"/>
    <mergeCell ref="AB68:AC68"/>
    <mergeCell ref="P69:Q69"/>
    <mergeCell ref="R69:S69"/>
    <mergeCell ref="T69:U69"/>
    <mergeCell ref="V69:W69"/>
    <mergeCell ref="X69:Y69"/>
    <mergeCell ref="Z69:AA69"/>
    <mergeCell ref="AB69:AC69"/>
    <mergeCell ref="P68:Q68"/>
    <mergeCell ref="R68:S68"/>
    <mergeCell ref="T68:U68"/>
    <mergeCell ref="V68:W68"/>
    <mergeCell ref="X68:Y68"/>
    <mergeCell ref="Z68:AA68"/>
    <mergeCell ref="AB66:AC66"/>
    <mergeCell ref="P67:Q67"/>
    <mergeCell ref="R67:S67"/>
    <mergeCell ref="T67:U67"/>
    <mergeCell ref="V67:W67"/>
    <mergeCell ref="X67:Y67"/>
    <mergeCell ref="Z67:AA67"/>
    <mergeCell ref="AB67:AC67"/>
    <mergeCell ref="P66:Q66"/>
    <mergeCell ref="R66:S66"/>
    <mergeCell ref="T66:U66"/>
    <mergeCell ref="V66:W66"/>
    <mergeCell ref="X66:Y66"/>
    <mergeCell ref="Z66:AA66"/>
    <mergeCell ref="AB64:AC64"/>
    <mergeCell ref="P65:Q65"/>
    <mergeCell ref="R65:S65"/>
    <mergeCell ref="T65:U65"/>
    <mergeCell ref="V65:W65"/>
    <mergeCell ref="X65:Y65"/>
    <mergeCell ref="Z65:AA65"/>
    <mergeCell ref="AB65:AC65"/>
    <mergeCell ref="P64:Q64"/>
    <mergeCell ref="R64:S64"/>
    <mergeCell ref="T64:U64"/>
    <mergeCell ref="V64:W64"/>
    <mergeCell ref="X64:Y64"/>
    <mergeCell ref="Z64:AA64"/>
    <mergeCell ref="AB62:AC62"/>
    <mergeCell ref="P63:Q63"/>
    <mergeCell ref="R63:S63"/>
    <mergeCell ref="T63:U63"/>
    <mergeCell ref="V63:W63"/>
    <mergeCell ref="X63:Y63"/>
    <mergeCell ref="Z63:AA63"/>
    <mergeCell ref="AB63:AC63"/>
    <mergeCell ref="P62:Q62"/>
    <mergeCell ref="R62:S62"/>
    <mergeCell ref="T62:U62"/>
    <mergeCell ref="V62:W62"/>
    <mergeCell ref="X62:Y62"/>
    <mergeCell ref="Z62:AA62"/>
    <mergeCell ref="AB60:AC60"/>
    <mergeCell ref="P61:Q61"/>
    <mergeCell ref="R61:S61"/>
    <mergeCell ref="T61:U61"/>
    <mergeCell ref="V61:W61"/>
    <mergeCell ref="X61:Y61"/>
    <mergeCell ref="Z61:AA61"/>
    <mergeCell ref="AB61:AC61"/>
    <mergeCell ref="P60:Q60"/>
    <mergeCell ref="R60:S60"/>
    <mergeCell ref="T60:U60"/>
    <mergeCell ref="V60:W60"/>
    <mergeCell ref="X60:Y60"/>
    <mergeCell ref="Z60:AA60"/>
    <mergeCell ref="AB58:AC58"/>
    <mergeCell ref="P59:Q59"/>
    <mergeCell ref="R59:S59"/>
    <mergeCell ref="T59:U59"/>
    <mergeCell ref="V59:W59"/>
    <mergeCell ref="X59:Y59"/>
    <mergeCell ref="Z59:AA59"/>
    <mergeCell ref="AB59:AC59"/>
    <mergeCell ref="P58:Q58"/>
    <mergeCell ref="R58:S58"/>
    <mergeCell ref="T58:U58"/>
    <mergeCell ref="V58:W58"/>
    <mergeCell ref="X58:Y58"/>
    <mergeCell ref="Z58:AA58"/>
    <mergeCell ref="AB56:AC56"/>
    <mergeCell ref="P57:Q57"/>
    <mergeCell ref="R57:S57"/>
    <mergeCell ref="T57:U57"/>
    <mergeCell ref="V57:W57"/>
    <mergeCell ref="X57:Y57"/>
    <mergeCell ref="Z57:AA57"/>
    <mergeCell ref="AB57:AC57"/>
    <mergeCell ref="P56:Q56"/>
    <mergeCell ref="R56:S56"/>
    <mergeCell ref="T56:U56"/>
    <mergeCell ref="V56:W56"/>
    <mergeCell ref="X56:Y56"/>
    <mergeCell ref="Z56:AA56"/>
    <mergeCell ref="AB54:AC54"/>
    <mergeCell ref="P55:Q55"/>
    <mergeCell ref="R55:S55"/>
    <mergeCell ref="T55:U55"/>
    <mergeCell ref="V55:W55"/>
    <mergeCell ref="X55:Y55"/>
    <mergeCell ref="Z55:AA55"/>
    <mergeCell ref="AB55:AC55"/>
    <mergeCell ref="P54:Q54"/>
    <mergeCell ref="R54:S54"/>
    <mergeCell ref="T54:U54"/>
    <mergeCell ref="V54:W54"/>
    <mergeCell ref="X54:Y54"/>
    <mergeCell ref="Z54:AA54"/>
    <mergeCell ref="Z52:AA52"/>
    <mergeCell ref="AB52:AC52"/>
    <mergeCell ref="P53:Q53"/>
    <mergeCell ref="R53:S53"/>
    <mergeCell ref="T53:U53"/>
    <mergeCell ref="V53:W53"/>
    <mergeCell ref="X53:Y53"/>
    <mergeCell ref="Z53:AA53"/>
    <mergeCell ref="AB53:AC53"/>
    <mergeCell ref="AB48:AC48"/>
    <mergeCell ref="P49:W49"/>
    <mergeCell ref="X49:Y49"/>
    <mergeCell ref="AA49:AC49"/>
    <mergeCell ref="P51:AC51"/>
    <mergeCell ref="P52:Q52"/>
    <mergeCell ref="R52:S52"/>
    <mergeCell ref="T52:U52"/>
    <mergeCell ref="V52:W52"/>
    <mergeCell ref="X52:Y52"/>
    <mergeCell ref="P48:Q48"/>
    <mergeCell ref="R48:S48"/>
    <mergeCell ref="T48:U48"/>
    <mergeCell ref="V48:W48"/>
    <mergeCell ref="X48:Y48"/>
    <mergeCell ref="Z48:AA48"/>
    <mergeCell ref="AB46:AC46"/>
    <mergeCell ref="P47:Q47"/>
    <mergeCell ref="R47:S47"/>
    <mergeCell ref="T47:U47"/>
    <mergeCell ref="V47:W47"/>
    <mergeCell ref="X47:Y47"/>
    <mergeCell ref="Z47:AA47"/>
    <mergeCell ref="AB47:AC47"/>
    <mergeCell ref="P46:Q46"/>
    <mergeCell ref="R46:S46"/>
    <mergeCell ref="T46:U46"/>
    <mergeCell ref="V46:W46"/>
    <mergeCell ref="X46:Y46"/>
    <mergeCell ref="Z46:AA46"/>
    <mergeCell ref="AB44:AC44"/>
    <mergeCell ref="P45:Q45"/>
    <mergeCell ref="R45:S45"/>
    <mergeCell ref="T45:U45"/>
    <mergeCell ref="V45:W45"/>
    <mergeCell ref="X45:Y45"/>
    <mergeCell ref="Z45:AA45"/>
    <mergeCell ref="AB45:AC45"/>
    <mergeCell ref="P44:Q44"/>
    <mergeCell ref="R44:S44"/>
    <mergeCell ref="T44:U44"/>
    <mergeCell ref="V44:W44"/>
    <mergeCell ref="X44:Y44"/>
    <mergeCell ref="Z44:AA44"/>
    <mergeCell ref="AB42:AC42"/>
    <mergeCell ref="P43:Q43"/>
    <mergeCell ref="R43:S43"/>
    <mergeCell ref="T43:U43"/>
    <mergeCell ref="V43:W43"/>
    <mergeCell ref="X43:Y43"/>
    <mergeCell ref="Z43:AA43"/>
    <mergeCell ref="AB43:AC43"/>
    <mergeCell ref="P42:Q42"/>
    <mergeCell ref="R42:S42"/>
    <mergeCell ref="T42:U42"/>
    <mergeCell ref="V42:W42"/>
    <mergeCell ref="X42:Y42"/>
    <mergeCell ref="Z42:AA42"/>
    <mergeCell ref="AB40:AC40"/>
    <mergeCell ref="P41:Q41"/>
    <mergeCell ref="R41:S41"/>
    <mergeCell ref="T41:U41"/>
    <mergeCell ref="V41:W41"/>
    <mergeCell ref="X41:Y41"/>
    <mergeCell ref="Z41:AA41"/>
    <mergeCell ref="AB41:AC41"/>
    <mergeCell ref="P40:Q40"/>
    <mergeCell ref="R40:S40"/>
    <mergeCell ref="T40:U40"/>
    <mergeCell ref="V40:W40"/>
    <mergeCell ref="X40:Y40"/>
    <mergeCell ref="Z40:AA40"/>
    <mergeCell ref="AB38:AC38"/>
    <mergeCell ref="P39:Q39"/>
    <mergeCell ref="R39:S39"/>
    <mergeCell ref="T39:U39"/>
    <mergeCell ref="V39:W39"/>
    <mergeCell ref="X39:Y39"/>
    <mergeCell ref="Z39:AA39"/>
    <mergeCell ref="AB39:AC39"/>
    <mergeCell ref="P38:Q38"/>
    <mergeCell ref="R38:S38"/>
    <mergeCell ref="T38:U38"/>
    <mergeCell ref="V38:W38"/>
    <mergeCell ref="X38:Y38"/>
    <mergeCell ref="Z38:AA38"/>
    <mergeCell ref="AB36:AC36"/>
    <mergeCell ref="P37:Q37"/>
    <mergeCell ref="R37:S37"/>
    <mergeCell ref="T37:U37"/>
    <mergeCell ref="V37:W37"/>
    <mergeCell ref="X37:Y37"/>
    <mergeCell ref="Z37:AA37"/>
    <mergeCell ref="AB37:AC37"/>
    <mergeCell ref="P36:Q36"/>
    <mergeCell ref="R36:S36"/>
    <mergeCell ref="T36:U36"/>
    <mergeCell ref="V36:W36"/>
    <mergeCell ref="X36:Y36"/>
    <mergeCell ref="Z36:AA36"/>
    <mergeCell ref="AB34:AC34"/>
    <mergeCell ref="P35:Q35"/>
    <mergeCell ref="R35:S35"/>
    <mergeCell ref="T35:U35"/>
    <mergeCell ref="V35:W35"/>
    <mergeCell ref="X35:Y35"/>
    <mergeCell ref="Z35:AA35"/>
    <mergeCell ref="AB35:AC35"/>
    <mergeCell ref="P34:Q34"/>
    <mergeCell ref="R34:S34"/>
    <mergeCell ref="T34:U34"/>
    <mergeCell ref="V34:W34"/>
    <mergeCell ref="X34:Y34"/>
    <mergeCell ref="Z34:AA34"/>
    <mergeCell ref="AB32:AC32"/>
    <mergeCell ref="P33:Q33"/>
    <mergeCell ref="R33:S33"/>
    <mergeCell ref="T33:U33"/>
    <mergeCell ref="V33:W33"/>
    <mergeCell ref="X33:Y33"/>
    <mergeCell ref="Z33:AA33"/>
    <mergeCell ref="AB33:AC33"/>
    <mergeCell ref="P32:Q32"/>
    <mergeCell ref="R32:S32"/>
    <mergeCell ref="T32:U32"/>
    <mergeCell ref="V32:W32"/>
    <mergeCell ref="X32:Y32"/>
    <mergeCell ref="Z32:AA32"/>
    <mergeCell ref="AB30:AC30"/>
    <mergeCell ref="P31:Q31"/>
    <mergeCell ref="R31:S31"/>
    <mergeCell ref="T31:U31"/>
    <mergeCell ref="V31:W31"/>
    <mergeCell ref="X31:Y31"/>
    <mergeCell ref="Z31:AA31"/>
    <mergeCell ref="AB31:AC31"/>
    <mergeCell ref="P30:Q30"/>
    <mergeCell ref="R30:S30"/>
    <mergeCell ref="T30:U30"/>
    <mergeCell ref="V30:W30"/>
    <mergeCell ref="X30:Y30"/>
    <mergeCell ref="Z30:AA30"/>
    <mergeCell ref="AB28:AC28"/>
    <mergeCell ref="P29:Q29"/>
    <mergeCell ref="R29:S29"/>
    <mergeCell ref="T29:U29"/>
    <mergeCell ref="V29:W29"/>
    <mergeCell ref="X29:Y29"/>
    <mergeCell ref="Z29:AA29"/>
    <mergeCell ref="AB29:AC29"/>
    <mergeCell ref="P28:Q28"/>
    <mergeCell ref="R28:S28"/>
    <mergeCell ref="T28:U28"/>
    <mergeCell ref="V28:W28"/>
    <mergeCell ref="X28:Y28"/>
    <mergeCell ref="Z28:AA28"/>
    <mergeCell ref="AB26:AC26"/>
    <mergeCell ref="P27:Q27"/>
    <mergeCell ref="R27:S27"/>
    <mergeCell ref="T27:U27"/>
    <mergeCell ref="V27:W27"/>
    <mergeCell ref="X27:Y27"/>
    <mergeCell ref="Z27:AA27"/>
    <mergeCell ref="AB27:AC27"/>
    <mergeCell ref="P26:Q26"/>
    <mergeCell ref="R26:S26"/>
    <mergeCell ref="T26:U26"/>
    <mergeCell ref="V26:W26"/>
    <mergeCell ref="X26:Y26"/>
    <mergeCell ref="Z26:AA26"/>
    <mergeCell ref="Z24:AA24"/>
    <mergeCell ref="AB24:AC24"/>
    <mergeCell ref="P25:Q25"/>
    <mergeCell ref="R25:S25"/>
    <mergeCell ref="T25:U25"/>
    <mergeCell ref="V25:W25"/>
    <mergeCell ref="X25:Y25"/>
    <mergeCell ref="Z25:AA25"/>
    <mergeCell ref="AB25:AC25"/>
    <mergeCell ref="AB20:AC20"/>
    <mergeCell ref="P21:W21"/>
    <mergeCell ref="X21:Y21"/>
    <mergeCell ref="AA21:AC21"/>
    <mergeCell ref="P23:AC23"/>
    <mergeCell ref="P24:Q24"/>
    <mergeCell ref="R24:S24"/>
    <mergeCell ref="T24:U24"/>
    <mergeCell ref="V24:W24"/>
    <mergeCell ref="X24:Y24"/>
    <mergeCell ref="P20:Q20"/>
    <mergeCell ref="R20:S20"/>
    <mergeCell ref="T20:U20"/>
    <mergeCell ref="V20:W20"/>
    <mergeCell ref="X20:Y20"/>
    <mergeCell ref="Z20:AA20"/>
    <mergeCell ref="AB18:AC18"/>
    <mergeCell ref="P19:Q19"/>
    <mergeCell ref="R19:S19"/>
    <mergeCell ref="T19:U19"/>
    <mergeCell ref="V19:W19"/>
    <mergeCell ref="X19:Y19"/>
    <mergeCell ref="Z19:AA19"/>
    <mergeCell ref="AB19:AC19"/>
    <mergeCell ref="P18:Q18"/>
    <mergeCell ref="R18:S18"/>
    <mergeCell ref="T18:U18"/>
    <mergeCell ref="V18:W18"/>
    <mergeCell ref="X18:Y18"/>
    <mergeCell ref="Z18:AA18"/>
    <mergeCell ref="AB16:AC16"/>
    <mergeCell ref="P17:Q17"/>
    <mergeCell ref="R17:S17"/>
    <mergeCell ref="T17:U17"/>
    <mergeCell ref="V17:W17"/>
    <mergeCell ref="X17:Y17"/>
    <mergeCell ref="Z17:AA17"/>
    <mergeCell ref="AB17:AC17"/>
    <mergeCell ref="P16:Q16"/>
    <mergeCell ref="R16:S16"/>
    <mergeCell ref="T16:U16"/>
    <mergeCell ref="V16:W16"/>
    <mergeCell ref="X16:Y16"/>
    <mergeCell ref="Z16:AA16"/>
    <mergeCell ref="AB14:AC14"/>
    <mergeCell ref="P15:Q15"/>
    <mergeCell ref="R15:S15"/>
    <mergeCell ref="T15:U15"/>
    <mergeCell ref="V15:W15"/>
    <mergeCell ref="X15:Y15"/>
    <mergeCell ref="Z15:AA15"/>
    <mergeCell ref="AB15:AC15"/>
    <mergeCell ref="P14:Q14"/>
    <mergeCell ref="R14:S14"/>
    <mergeCell ref="T14:U14"/>
    <mergeCell ref="V14:W14"/>
    <mergeCell ref="X14:Y14"/>
    <mergeCell ref="Z14:AA14"/>
    <mergeCell ref="P13:Q13"/>
    <mergeCell ref="R13:S13"/>
    <mergeCell ref="T13:U13"/>
    <mergeCell ref="V13:W13"/>
    <mergeCell ref="X13:Y13"/>
    <mergeCell ref="Z13:AA13"/>
    <mergeCell ref="AB13:AC13"/>
    <mergeCell ref="P12:Q12"/>
    <mergeCell ref="R12:S12"/>
    <mergeCell ref="T12:U12"/>
    <mergeCell ref="V12:W12"/>
    <mergeCell ref="X12:Y12"/>
    <mergeCell ref="Z12:AA12"/>
    <mergeCell ref="AB10:AC10"/>
    <mergeCell ref="P11:Q11"/>
    <mergeCell ref="R11:S11"/>
    <mergeCell ref="T11:U11"/>
    <mergeCell ref="V11:W11"/>
    <mergeCell ref="X11:Y11"/>
    <mergeCell ref="Z11:AA11"/>
    <mergeCell ref="AB11:AC11"/>
    <mergeCell ref="P10:Q10"/>
    <mergeCell ref="R10:S10"/>
    <mergeCell ref="T10:U10"/>
    <mergeCell ref="V10:W10"/>
    <mergeCell ref="X10:Y10"/>
    <mergeCell ref="Z10:AA10"/>
    <mergeCell ref="X8:Y8"/>
    <mergeCell ref="Z8:AA8"/>
    <mergeCell ref="AB8:AC8"/>
    <mergeCell ref="P9:Q9"/>
    <mergeCell ref="R9:S9"/>
    <mergeCell ref="T9:U9"/>
    <mergeCell ref="V9:W9"/>
    <mergeCell ref="X9:Y9"/>
    <mergeCell ref="Z9:AA9"/>
    <mergeCell ref="AB9:AC9"/>
    <mergeCell ref="P6:AC6"/>
    <mergeCell ref="P7:AC7"/>
    <mergeCell ref="P8:Q8"/>
    <mergeCell ref="R8:S8"/>
    <mergeCell ref="T8:U8"/>
    <mergeCell ref="V8:W8"/>
    <mergeCell ref="AB12:AC12"/>
    <mergeCell ref="E208:F208"/>
    <mergeCell ref="G208:H208"/>
    <mergeCell ref="I208:J208"/>
    <mergeCell ref="K208:L208"/>
    <mergeCell ref="K215:L215"/>
    <mergeCell ref="M215:N215"/>
    <mergeCell ref="A214:B214"/>
    <mergeCell ref="C214:D214"/>
    <mergeCell ref="E214:F214"/>
    <mergeCell ref="G214:H214"/>
    <mergeCell ref="I214:J214"/>
    <mergeCell ref="K214:L214"/>
    <mergeCell ref="M212:N212"/>
    <mergeCell ref="A213:B213"/>
    <mergeCell ref="C213:D213"/>
    <mergeCell ref="E213:F213"/>
    <mergeCell ref="G213:H213"/>
    <mergeCell ref="I213:J213"/>
    <mergeCell ref="K213:L213"/>
    <mergeCell ref="M213:N213"/>
    <mergeCell ref="A212:B212"/>
    <mergeCell ref="C212:D212"/>
    <mergeCell ref="E212:F212"/>
    <mergeCell ref="G212:H212"/>
    <mergeCell ref="I212:J212"/>
    <mergeCell ref="K212:L212"/>
    <mergeCell ref="M214:N214"/>
    <mergeCell ref="A215:B215"/>
    <mergeCell ref="C215:D215"/>
    <mergeCell ref="E215:F215"/>
    <mergeCell ref="G215:H215"/>
    <mergeCell ref="I215:J215"/>
    <mergeCell ref="M204:N204"/>
    <mergeCell ref="I205:J205"/>
    <mergeCell ref="A204:B204"/>
    <mergeCell ref="C204:D204"/>
    <mergeCell ref="E204:F204"/>
    <mergeCell ref="G204:H204"/>
    <mergeCell ref="I204:J204"/>
    <mergeCell ref="K204:L204"/>
    <mergeCell ref="M210:N210"/>
    <mergeCell ref="A211:B211"/>
    <mergeCell ref="C211:D211"/>
    <mergeCell ref="E211:F211"/>
    <mergeCell ref="G211:H211"/>
    <mergeCell ref="I211:J211"/>
    <mergeCell ref="K211:L211"/>
    <mergeCell ref="M211:N211"/>
    <mergeCell ref="A210:B210"/>
    <mergeCell ref="C210:D210"/>
    <mergeCell ref="E210:F210"/>
    <mergeCell ref="G210:H210"/>
    <mergeCell ref="I210:J210"/>
    <mergeCell ref="K210:L210"/>
    <mergeCell ref="M208:N208"/>
    <mergeCell ref="A209:B209"/>
    <mergeCell ref="C209:D209"/>
    <mergeCell ref="E209:F209"/>
    <mergeCell ref="G209:H209"/>
    <mergeCell ref="I209:J209"/>
    <mergeCell ref="K209:L209"/>
    <mergeCell ref="M209:N209"/>
    <mergeCell ref="A208:B208"/>
    <mergeCell ref="C208:D208"/>
    <mergeCell ref="M202:N202"/>
    <mergeCell ref="A203:B203"/>
    <mergeCell ref="C203:D203"/>
    <mergeCell ref="E203:F203"/>
    <mergeCell ref="G203:H203"/>
    <mergeCell ref="I203:J203"/>
    <mergeCell ref="K203:L203"/>
    <mergeCell ref="M203:N203"/>
    <mergeCell ref="A202:B202"/>
    <mergeCell ref="C202:D202"/>
    <mergeCell ref="E202:F202"/>
    <mergeCell ref="G202:H202"/>
    <mergeCell ref="I202:J202"/>
    <mergeCell ref="K202:L202"/>
    <mergeCell ref="M200:N200"/>
    <mergeCell ref="A201:B201"/>
    <mergeCell ref="C201:D201"/>
    <mergeCell ref="E201:F201"/>
    <mergeCell ref="G201:H201"/>
    <mergeCell ref="I201:J201"/>
    <mergeCell ref="K201:L201"/>
    <mergeCell ref="M201:N201"/>
    <mergeCell ref="A200:B200"/>
    <mergeCell ref="C200:D200"/>
    <mergeCell ref="E200:F200"/>
    <mergeCell ref="G200:H200"/>
    <mergeCell ref="I200:J200"/>
    <mergeCell ref="K200:L200"/>
    <mergeCell ref="M198:N198"/>
    <mergeCell ref="A199:B199"/>
    <mergeCell ref="C199:D199"/>
    <mergeCell ref="E199:F199"/>
    <mergeCell ref="G199:H199"/>
    <mergeCell ref="I199:J199"/>
    <mergeCell ref="K199:L199"/>
    <mergeCell ref="M199:N199"/>
    <mergeCell ref="A198:B198"/>
    <mergeCell ref="C198:D198"/>
    <mergeCell ref="E198:F198"/>
    <mergeCell ref="G198:H198"/>
    <mergeCell ref="I198:J198"/>
    <mergeCell ref="K198:L198"/>
    <mergeCell ref="M196:N196"/>
    <mergeCell ref="A197:B197"/>
    <mergeCell ref="C197:D197"/>
    <mergeCell ref="E197:F197"/>
    <mergeCell ref="G197:H197"/>
    <mergeCell ref="I197:J197"/>
    <mergeCell ref="K197:L197"/>
    <mergeCell ref="M197:N197"/>
    <mergeCell ref="A196:B196"/>
    <mergeCell ref="C196:D196"/>
    <mergeCell ref="E196:F196"/>
    <mergeCell ref="G196:H196"/>
    <mergeCell ref="I196:J196"/>
    <mergeCell ref="K196:L196"/>
    <mergeCell ref="M194:N194"/>
    <mergeCell ref="A195:B195"/>
    <mergeCell ref="C195:D195"/>
    <mergeCell ref="E195:F195"/>
    <mergeCell ref="G195:H195"/>
    <mergeCell ref="I195:J195"/>
    <mergeCell ref="K195:L195"/>
    <mergeCell ref="M195:N195"/>
    <mergeCell ref="A194:B194"/>
    <mergeCell ref="C194:D194"/>
    <mergeCell ref="E194:F194"/>
    <mergeCell ref="G194:H194"/>
    <mergeCell ref="I194:J194"/>
    <mergeCell ref="K194:L194"/>
    <mergeCell ref="M192:N192"/>
    <mergeCell ref="A193:B193"/>
    <mergeCell ref="C193:D193"/>
    <mergeCell ref="E193:F193"/>
    <mergeCell ref="G193:H193"/>
    <mergeCell ref="I193:J193"/>
    <mergeCell ref="K193:L193"/>
    <mergeCell ref="M193:N193"/>
    <mergeCell ref="A192:B192"/>
    <mergeCell ref="C192:D192"/>
    <mergeCell ref="E192:F192"/>
    <mergeCell ref="G192:H192"/>
    <mergeCell ref="I192:J192"/>
    <mergeCell ref="K192:L192"/>
    <mergeCell ref="M190:N190"/>
    <mergeCell ref="A191:B191"/>
    <mergeCell ref="C191:D191"/>
    <mergeCell ref="E191:F191"/>
    <mergeCell ref="G191:H191"/>
    <mergeCell ref="I191:J191"/>
    <mergeCell ref="K191:L191"/>
    <mergeCell ref="M191:N191"/>
    <mergeCell ref="A190:B190"/>
    <mergeCell ref="C190:D190"/>
    <mergeCell ref="E190:F190"/>
    <mergeCell ref="G190:H190"/>
    <mergeCell ref="I190:J190"/>
    <mergeCell ref="K190:L190"/>
    <mergeCell ref="M188:N188"/>
    <mergeCell ref="A189:B189"/>
    <mergeCell ref="C189:D189"/>
    <mergeCell ref="E189:F189"/>
    <mergeCell ref="G189:H189"/>
    <mergeCell ref="I189:J189"/>
    <mergeCell ref="K189:L189"/>
    <mergeCell ref="M189:N189"/>
    <mergeCell ref="A188:B188"/>
    <mergeCell ref="C188:D188"/>
    <mergeCell ref="E188:F188"/>
    <mergeCell ref="G188:H188"/>
    <mergeCell ref="I188:J188"/>
    <mergeCell ref="K188:L188"/>
    <mergeCell ref="M186:N186"/>
    <mergeCell ref="A187:B187"/>
    <mergeCell ref="C187:D187"/>
    <mergeCell ref="E187:F187"/>
    <mergeCell ref="G187:H187"/>
    <mergeCell ref="I187:J187"/>
    <mergeCell ref="K187:L187"/>
    <mergeCell ref="M187:N187"/>
    <mergeCell ref="A186:B186"/>
    <mergeCell ref="C186:D186"/>
    <mergeCell ref="E186:F186"/>
    <mergeCell ref="G186:H186"/>
    <mergeCell ref="I186:J186"/>
    <mergeCell ref="K186:L186"/>
    <mergeCell ref="M184:N184"/>
    <mergeCell ref="A185:B185"/>
    <mergeCell ref="C185:D185"/>
    <mergeCell ref="E185:F185"/>
    <mergeCell ref="G185:H185"/>
    <mergeCell ref="I185:J185"/>
    <mergeCell ref="K185:L185"/>
    <mergeCell ref="M185:N185"/>
    <mergeCell ref="A184:B184"/>
    <mergeCell ref="C184:D184"/>
    <mergeCell ref="E184:F184"/>
    <mergeCell ref="G184:H184"/>
    <mergeCell ref="I184:J184"/>
    <mergeCell ref="K184:L184"/>
    <mergeCell ref="M182:N182"/>
    <mergeCell ref="A183:B183"/>
    <mergeCell ref="C183:D183"/>
    <mergeCell ref="E183:F183"/>
    <mergeCell ref="G183:H183"/>
    <mergeCell ref="I183:J183"/>
    <mergeCell ref="K183:L183"/>
    <mergeCell ref="M183:N183"/>
    <mergeCell ref="A182:B182"/>
    <mergeCell ref="C182:D182"/>
    <mergeCell ref="E182:F182"/>
    <mergeCell ref="G182:H182"/>
    <mergeCell ref="I182:J182"/>
    <mergeCell ref="K182:L182"/>
    <mergeCell ref="M180:N180"/>
    <mergeCell ref="A181:B181"/>
    <mergeCell ref="C181:D181"/>
    <mergeCell ref="E181:F181"/>
    <mergeCell ref="G181:H181"/>
    <mergeCell ref="I181:J181"/>
    <mergeCell ref="K181:L181"/>
    <mergeCell ref="M181:N181"/>
    <mergeCell ref="A180:B180"/>
    <mergeCell ref="C180:D180"/>
    <mergeCell ref="E180:F180"/>
    <mergeCell ref="G180:H180"/>
    <mergeCell ref="I180:J180"/>
    <mergeCell ref="K180:L180"/>
    <mergeCell ref="M178:N178"/>
    <mergeCell ref="A179:B179"/>
    <mergeCell ref="C179:D179"/>
    <mergeCell ref="E179:F179"/>
    <mergeCell ref="G179:H179"/>
    <mergeCell ref="I179:J179"/>
    <mergeCell ref="K179:L179"/>
    <mergeCell ref="M179:N179"/>
    <mergeCell ref="A178:B178"/>
    <mergeCell ref="C178:D178"/>
    <mergeCell ref="E178:F178"/>
    <mergeCell ref="G178:H178"/>
    <mergeCell ref="I178:J178"/>
    <mergeCell ref="K178:L178"/>
    <mergeCell ref="M176:N176"/>
    <mergeCell ref="A177:B177"/>
    <mergeCell ref="C177:D177"/>
    <mergeCell ref="E177:F177"/>
    <mergeCell ref="G177:H177"/>
    <mergeCell ref="I177:J177"/>
    <mergeCell ref="K177:L177"/>
    <mergeCell ref="M177:N177"/>
    <mergeCell ref="A176:B176"/>
    <mergeCell ref="C176:D176"/>
    <mergeCell ref="E176:F176"/>
    <mergeCell ref="G176:H176"/>
    <mergeCell ref="I176:J176"/>
    <mergeCell ref="K176:L176"/>
    <mergeCell ref="M174:N174"/>
    <mergeCell ref="A175:B175"/>
    <mergeCell ref="C175:D175"/>
    <mergeCell ref="E175:F175"/>
    <mergeCell ref="G175:H175"/>
    <mergeCell ref="I175:J175"/>
    <mergeCell ref="K175:L175"/>
    <mergeCell ref="M175:N175"/>
    <mergeCell ref="A174:B174"/>
    <mergeCell ref="C174:D174"/>
    <mergeCell ref="E174:F174"/>
    <mergeCell ref="G174:H174"/>
    <mergeCell ref="I174:J174"/>
    <mergeCell ref="K174:L174"/>
    <mergeCell ref="M172:N172"/>
    <mergeCell ref="A173:B173"/>
    <mergeCell ref="C173:D173"/>
    <mergeCell ref="E173:F173"/>
    <mergeCell ref="G173:H173"/>
    <mergeCell ref="I173:J173"/>
    <mergeCell ref="K173:L173"/>
    <mergeCell ref="M173:N173"/>
    <mergeCell ref="A172:B172"/>
    <mergeCell ref="C172:D172"/>
    <mergeCell ref="E172:F172"/>
    <mergeCell ref="G172:H172"/>
    <mergeCell ref="I172:J172"/>
    <mergeCell ref="K172:L172"/>
    <mergeCell ref="M170:N170"/>
    <mergeCell ref="A171:B171"/>
    <mergeCell ref="C171:D171"/>
    <mergeCell ref="E171:F171"/>
    <mergeCell ref="G171:H171"/>
    <mergeCell ref="I171:J171"/>
    <mergeCell ref="K171:L171"/>
    <mergeCell ref="M171:N171"/>
    <mergeCell ref="A170:B170"/>
    <mergeCell ref="C170:D170"/>
    <mergeCell ref="E170:F170"/>
    <mergeCell ref="G170:H170"/>
    <mergeCell ref="I170:J170"/>
    <mergeCell ref="K170:L170"/>
    <mergeCell ref="M168:N168"/>
    <mergeCell ref="A169:B169"/>
    <mergeCell ref="C169:D169"/>
    <mergeCell ref="E169:F169"/>
    <mergeCell ref="G169:H169"/>
    <mergeCell ref="I169:J169"/>
    <mergeCell ref="K169:L169"/>
    <mergeCell ref="M169:N169"/>
    <mergeCell ref="A168:B168"/>
    <mergeCell ref="C168:D168"/>
    <mergeCell ref="E168:F168"/>
    <mergeCell ref="G168:H168"/>
    <mergeCell ref="I168:J168"/>
    <mergeCell ref="K168:L168"/>
    <mergeCell ref="M166:N166"/>
    <mergeCell ref="A167:B167"/>
    <mergeCell ref="C167:D167"/>
    <mergeCell ref="E167:F167"/>
    <mergeCell ref="G167:H167"/>
    <mergeCell ref="I167:J167"/>
    <mergeCell ref="K167:L167"/>
    <mergeCell ref="M167:N167"/>
    <mergeCell ref="A166:B166"/>
    <mergeCell ref="C166:D166"/>
    <mergeCell ref="E166:F166"/>
    <mergeCell ref="G166:H166"/>
    <mergeCell ref="I166:J166"/>
    <mergeCell ref="K166:L166"/>
    <mergeCell ref="M164:N164"/>
    <mergeCell ref="A165:B165"/>
    <mergeCell ref="C165:D165"/>
    <mergeCell ref="E165:F165"/>
    <mergeCell ref="G165:H165"/>
    <mergeCell ref="I165:J165"/>
    <mergeCell ref="K165:L165"/>
    <mergeCell ref="M165:N165"/>
    <mergeCell ref="A164:B164"/>
    <mergeCell ref="C164:D164"/>
    <mergeCell ref="E164:F164"/>
    <mergeCell ref="G164:H164"/>
    <mergeCell ref="I164:J164"/>
    <mergeCell ref="K164:L164"/>
    <mergeCell ref="M162:N162"/>
    <mergeCell ref="A163:B163"/>
    <mergeCell ref="C163:D163"/>
    <mergeCell ref="E163:F163"/>
    <mergeCell ref="G163:H163"/>
    <mergeCell ref="I163:J163"/>
    <mergeCell ref="K163:L163"/>
    <mergeCell ref="M163:N163"/>
    <mergeCell ref="A162:B162"/>
    <mergeCell ref="C162:D162"/>
    <mergeCell ref="E162:F162"/>
    <mergeCell ref="G162:H162"/>
    <mergeCell ref="I162:J162"/>
    <mergeCell ref="K162:L162"/>
    <mergeCell ref="M160:N160"/>
    <mergeCell ref="A161:B161"/>
    <mergeCell ref="C161:D161"/>
    <mergeCell ref="E161:F161"/>
    <mergeCell ref="G161:H161"/>
    <mergeCell ref="I161:J161"/>
    <mergeCell ref="K161:L161"/>
    <mergeCell ref="M161:N161"/>
    <mergeCell ref="A160:B160"/>
    <mergeCell ref="C160:D160"/>
    <mergeCell ref="E160:F160"/>
    <mergeCell ref="G160:H160"/>
    <mergeCell ref="I160:J160"/>
    <mergeCell ref="K160:L160"/>
    <mergeCell ref="M158:N158"/>
    <mergeCell ref="A159:B159"/>
    <mergeCell ref="C159:D159"/>
    <mergeCell ref="E159:F159"/>
    <mergeCell ref="G159:H159"/>
    <mergeCell ref="I159:J159"/>
    <mergeCell ref="K159:L159"/>
    <mergeCell ref="M159:N159"/>
    <mergeCell ref="A158:B158"/>
    <mergeCell ref="C158:D158"/>
    <mergeCell ref="E158:F158"/>
    <mergeCell ref="G158:H158"/>
    <mergeCell ref="I158:J158"/>
    <mergeCell ref="K158:L158"/>
    <mergeCell ref="M156:N156"/>
    <mergeCell ref="A157:B157"/>
    <mergeCell ref="C157:D157"/>
    <mergeCell ref="E157:F157"/>
    <mergeCell ref="G157:H157"/>
    <mergeCell ref="I157:J157"/>
    <mergeCell ref="K157:L157"/>
    <mergeCell ref="M157:N157"/>
    <mergeCell ref="A156:B156"/>
    <mergeCell ref="C156:D156"/>
    <mergeCell ref="E156:F156"/>
    <mergeCell ref="G156:H156"/>
    <mergeCell ref="I156:J156"/>
    <mergeCell ref="K156:L156"/>
    <mergeCell ref="M154:N154"/>
    <mergeCell ref="A155:B155"/>
    <mergeCell ref="C155:D155"/>
    <mergeCell ref="E155:F155"/>
    <mergeCell ref="G155:H155"/>
    <mergeCell ref="I155:J155"/>
    <mergeCell ref="K155:L155"/>
    <mergeCell ref="M155:N155"/>
    <mergeCell ref="A154:B154"/>
    <mergeCell ref="C154:D154"/>
    <mergeCell ref="E154:F154"/>
    <mergeCell ref="G154:H154"/>
    <mergeCell ref="I154:J154"/>
    <mergeCell ref="K154:L154"/>
    <mergeCell ref="M152:N152"/>
    <mergeCell ref="A153:B153"/>
    <mergeCell ref="C153:D153"/>
    <mergeCell ref="E153:F153"/>
    <mergeCell ref="G153:H153"/>
    <mergeCell ref="I153:J153"/>
    <mergeCell ref="K153:L153"/>
    <mergeCell ref="M153:N153"/>
    <mergeCell ref="A152:B152"/>
    <mergeCell ref="C152:D152"/>
    <mergeCell ref="E152:F152"/>
    <mergeCell ref="G152:H152"/>
    <mergeCell ref="I152:J152"/>
    <mergeCell ref="K152:L152"/>
    <mergeCell ref="M150:N150"/>
    <mergeCell ref="A151:B151"/>
    <mergeCell ref="C151:D151"/>
    <mergeCell ref="E151:F151"/>
    <mergeCell ref="G151:H151"/>
    <mergeCell ref="I151:J151"/>
    <mergeCell ref="K151:L151"/>
    <mergeCell ref="M151:N151"/>
    <mergeCell ref="A150:B150"/>
    <mergeCell ref="C150:D150"/>
    <mergeCell ref="E150:F150"/>
    <mergeCell ref="G150:H150"/>
    <mergeCell ref="I150:J150"/>
    <mergeCell ref="K150:L150"/>
    <mergeCell ref="M148:N148"/>
    <mergeCell ref="A149:B149"/>
    <mergeCell ref="C149:D149"/>
    <mergeCell ref="E149:F149"/>
    <mergeCell ref="G149:H149"/>
    <mergeCell ref="I149:J149"/>
    <mergeCell ref="K149:L149"/>
    <mergeCell ref="M149:N149"/>
    <mergeCell ref="A148:B148"/>
    <mergeCell ref="C148:D148"/>
    <mergeCell ref="E148:F148"/>
    <mergeCell ref="G148:H148"/>
    <mergeCell ref="I148:J148"/>
    <mergeCell ref="K148:L148"/>
    <mergeCell ref="M146:N146"/>
    <mergeCell ref="A147:B147"/>
    <mergeCell ref="C147:D147"/>
    <mergeCell ref="E147:F147"/>
    <mergeCell ref="G147:H147"/>
    <mergeCell ref="I147:J147"/>
    <mergeCell ref="K147:L147"/>
    <mergeCell ref="M147:N147"/>
    <mergeCell ref="A146:B146"/>
    <mergeCell ref="C146:D146"/>
    <mergeCell ref="E146:F146"/>
    <mergeCell ref="G146:H146"/>
    <mergeCell ref="I146:J146"/>
    <mergeCell ref="K146:L146"/>
    <mergeCell ref="K144:L144"/>
    <mergeCell ref="M144:N144"/>
    <mergeCell ref="A145:B145"/>
    <mergeCell ref="C145:D145"/>
    <mergeCell ref="E145:F145"/>
    <mergeCell ref="G145:H145"/>
    <mergeCell ref="I145:J145"/>
    <mergeCell ref="K145:L145"/>
    <mergeCell ref="M145:N145"/>
    <mergeCell ref="M140:N140"/>
    <mergeCell ref="A141:H141"/>
    <mergeCell ref="I141:J141"/>
    <mergeCell ref="A143:N143"/>
    <mergeCell ref="A144:B144"/>
    <mergeCell ref="C144:D144"/>
    <mergeCell ref="E144:F144"/>
    <mergeCell ref="G144:H144"/>
    <mergeCell ref="I144:J144"/>
    <mergeCell ref="A140:B140"/>
    <mergeCell ref="C140:D140"/>
    <mergeCell ref="E140:F140"/>
    <mergeCell ref="G140:H140"/>
    <mergeCell ref="I140:J140"/>
    <mergeCell ref="K140:L140"/>
    <mergeCell ref="M138:N138"/>
    <mergeCell ref="A139:B139"/>
    <mergeCell ref="C139:D139"/>
    <mergeCell ref="E139:F139"/>
    <mergeCell ref="G139:H139"/>
    <mergeCell ref="I139:J139"/>
    <mergeCell ref="K139:L139"/>
    <mergeCell ref="M139:N139"/>
    <mergeCell ref="A138:B138"/>
    <mergeCell ref="C138:D138"/>
    <mergeCell ref="E138:F138"/>
    <mergeCell ref="G138:H138"/>
    <mergeCell ref="I138:J138"/>
    <mergeCell ref="K138:L138"/>
    <mergeCell ref="M136:N136"/>
    <mergeCell ref="A137:B137"/>
    <mergeCell ref="C137:D137"/>
    <mergeCell ref="E137:F137"/>
    <mergeCell ref="G137:H137"/>
    <mergeCell ref="I137:J137"/>
    <mergeCell ref="K137:L137"/>
    <mergeCell ref="M137:N137"/>
    <mergeCell ref="A136:B136"/>
    <mergeCell ref="C136:D136"/>
    <mergeCell ref="E136:F136"/>
    <mergeCell ref="G136:H136"/>
    <mergeCell ref="I136:J136"/>
    <mergeCell ref="K136:L136"/>
    <mergeCell ref="M134:N134"/>
    <mergeCell ref="A135:B135"/>
    <mergeCell ref="C135:D135"/>
    <mergeCell ref="E135:F135"/>
    <mergeCell ref="G135:H135"/>
    <mergeCell ref="I135:J135"/>
    <mergeCell ref="K135:L135"/>
    <mergeCell ref="M135:N135"/>
    <mergeCell ref="A134:B134"/>
    <mergeCell ref="C134:D134"/>
    <mergeCell ref="E134:F134"/>
    <mergeCell ref="G134:H134"/>
    <mergeCell ref="I134:J134"/>
    <mergeCell ref="K134:L134"/>
    <mergeCell ref="M132:N132"/>
    <mergeCell ref="A133:B133"/>
    <mergeCell ref="C133:D133"/>
    <mergeCell ref="E133:F133"/>
    <mergeCell ref="G133:H133"/>
    <mergeCell ref="I133:J133"/>
    <mergeCell ref="K133:L133"/>
    <mergeCell ref="M133:N133"/>
    <mergeCell ref="A132:B132"/>
    <mergeCell ref="C132:D132"/>
    <mergeCell ref="E132:F132"/>
    <mergeCell ref="G132:H132"/>
    <mergeCell ref="I132:J132"/>
    <mergeCell ref="K132:L132"/>
    <mergeCell ref="M130:N130"/>
    <mergeCell ref="A131:B131"/>
    <mergeCell ref="C131:D131"/>
    <mergeCell ref="E131:F131"/>
    <mergeCell ref="G131:H131"/>
    <mergeCell ref="I131:J131"/>
    <mergeCell ref="K131:L131"/>
    <mergeCell ref="M131:N131"/>
    <mergeCell ref="A130:B130"/>
    <mergeCell ref="C130:D130"/>
    <mergeCell ref="E130:F130"/>
    <mergeCell ref="G130:H130"/>
    <mergeCell ref="I130:J130"/>
    <mergeCell ref="K130:L130"/>
    <mergeCell ref="M128:N128"/>
    <mergeCell ref="A129:B129"/>
    <mergeCell ref="C129:D129"/>
    <mergeCell ref="E129:F129"/>
    <mergeCell ref="G129:H129"/>
    <mergeCell ref="I129:J129"/>
    <mergeCell ref="K129:L129"/>
    <mergeCell ref="M129:N129"/>
    <mergeCell ref="A128:B128"/>
    <mergeCell ref="C128:D128"/>
    <mergeCell ref="E128:F128"/>
    <mergeCell ref="G128:H128"/>
    <mergeCell ref="I128:J128"/>
    <mergeCell ref="K128:L128"/>
    <mergeCell ref="M126:N126"/>
    <mergeCell ref="A127:B127"/>
    <mergeCell ref="C127:D127"/>
    <mergeCell ref="E127:F127"/>
    <mergeCell ref="G127:H127"/>
    <mergeCell ref="I127:J127"/>
    <mergeCell ref="K127:L127"/>
    <mergeCell ref="M127:N127"/>
    <mergeCell ref="A126:B126"/>
    <mergeCell ref="C126:D126"/>
    <mergeCell ref="E126:F126"/>
    <mergeCell ref="G126:H126"/>
    <mergeCell ref="I126:J126"/>
    <mergeCell ref="K126:L126"/>
    <mergeCell ref="M124:N124"/>
    <mergeCell ref="A125:B125"/>
    <mergeCell ref="C125:D125"/>
    <mergeCell ref="E125:F125"/>
    <mergeCell ref="G125:H125"/>
    <mergeCell ref="I125:J125"/>
    <mergeCell ref="K125:L125"/>
    <mergeCell ref="M125:N125"/>
    <mergeCell ref="A124:B124"/>
    <mergeCell ref="C124:D124"/>
    <mergeCell ref="E124:F124"/>
    <mergeCell ref="G124:H124"/>
    <mergeCell ref="I124:J124"/>
    <mergeCell ref="K124:L124"/>
    <mergeCell ref="M122:N122"/>
    <mergeCell ref="A123:B123"/>
    <mergeCell ref="C123:D123"/>
    <mergeCell ref="E123:F123"/>
    <mergeCell ref="G123:H123"/>
    <mergeCell ref="I123:J123"/>
    <mergeCell ref="K123:L123"/>
    <mergeCell ref="M123:N123"/>
    <mergeCell ref="A122:B122"/>
    <mergeCell ref="C122:D122"/>
    <mergeCell ref="E122:F122"/>
    <mergeCell ref="G122:H122"/>
    <mergeCell ref="I122:J122"/>
    <mergeCell ref="K122:L122"/>
    <mergeCell ref="M120:N120"/>
    <mergeCell ref="A121:B121"/>
    <mergeCell ref="C121:D121"/>
    <mergeCell ref="E121:F121"/>
    <mergeCell ref="G121:H121"/>
    <mergeCell ref="I121:J121"/>
    <mergeCell ref="K121:L121"/>
    <mergeCell ref="M121:N121"/>
    <mergeCell ref="A120:B120"/>
    <mergeCell ref="C120:D120"/>
    <mergeCell ref="E120:F120"/>
    <mergeCell ref="G120:H120"/>
    <mergeCell ref="I120:J120"/>
    <mergeCell ref="K120:L120"/>
    <mergeCell ref="M118:N118"/>
    <mergeCell ref="A119:B119"/>
    <mergeCell ref="C119:D119"/>
    <mergeCell ref="E119:F119"/>
    <mergeCell ref="G119:H119"/>
    <mergeCell ref="I119:J119"/>
    <mergeCell ref="K119:L119"/>
    <mergeCell ref="M119:N119"/>
    <mergeCell ref="A118:B118"/>
    <mergeCell ref="C118:D118"/>
    <mergeCell ref="E118:F118"/>
    <mergeCell ref="G118:H118"/>
    <mergeCell ref="I118:J118"/>
    <mergeCell ref="K118:L118"/>
    <mergeCell ref="M116:N116"/>
    <mergeCell ref="A117:B117"/>
    <mergeCell ref="C117:D117"/>
    <mergeCell ref="E117:F117"/>
    <mergeCell ref="G117:H117"/>
    <mergeCell ref="I117:J117"/>
    <mergeCell ref="K117:L117"/>
    <mergeCell ref="M117:N117"/>
    <mergeCell ref="A116:B116"/>
    <mergeCell ref="C116:D116"/>
    <mergeCell ref="E116:F116"/>
    <mergeCell ref="G116:H116"/>
    <mergeCell ref="I116:J116"/>
    <mergeCell ref="K116:L116"/>
    <mergeCell ref="M114:N114"/>
    <mergeCell ref="A115:B115"/>
    <mergeCell ref="C115:D115"/>
    <mergeCell ref="E115:F115"/>
    <mergeCell ref="G115:H115"/>
    <mergeCell ref="I115:J115"/>
    <mergeCell ref="K115:L115"/>
    <mergeCell ref="M115:N115"/>
    <mergeCell ref="A114:B114"/>
    <mergeCell ref="C114:D114"/>
    <mergeCell ref="E114:F114"/>
    <mergeCell ref="G114:H114"/>
    <mergeCell ref="I114:J114"/>
    <mergeCell ref="K114:L114"/>
    <mergeCell ref="M112:N112"/>
    <mergeCell ref="A113:B113"/>
    <mergeCell ref="C113:D113"/>
    <mergeCell ref="E113:F113"/>
    <mergeCell ref="G113:H113"/>
    <mergeCell ref="I113:J113"/>
    <mergeCell ref="K113:L113"/>
    <mergeCell ref="M113:N113"/>
    <mergeCell ref="A112:B112"/>
    <mergeCell ref="C112:D112"/>
    <mergeCell ref="E112:F112"/>
    <mergeCell ref="G112:H112"/>
    <mergeCell ref="I112:J112"/>
    <mergeCell ref="K112:L112"/>
    <mergeCell ref="M110:N110"/>
    <mergeCell ref="A111:B111"/>
    <mergeCell ref="C111:D111"/>
    <mergeCell ref="E111:F111"/>
    <mergeCell ref="G111:H111"/>
    <mergeCell ref="I111:J111"/>
    <mergeCell ref="K111:L111"/>
    <mergeCell ref="M111:N111"/>
    <mergeCell ref="A110:B110"/>
    <mergeCell ref="C110:D110"/>
    <mergeCell ref="E110:F110"/>
    <mergeCell ref="G110:H110"/>
    <mergeCell ref="I110:J110"/>
    <mergeCell ref="K110:L110"/>
    <mergeCell ref="K102:L102"/>
    <mergeCell ref="M108:N108"/>
    <mergeCell ref="A109:B109"/>
    <mergeCell ref="C109:D109"/>
    <mergeCell ref="E109:F109"/>
    <mergeCell ref="G109:H109"/>
    <mergeCell ref="I109:J109"/>
    <mergeCell ref="K109:L109"/>
    <mergeCell ref="M109:N109"/>
    <mergeCell ref="A108:B108"/>
    <mergeCell ref="C108:D108"/>
    <mergeCell ref="E108:F108"/>
    <mergeCell ref="G108:H108"/>
    <mergeCell ref="I108:J108"/>
    <mergeCell ref="K108:L108"/>
    <mergeCell ref="M106:N106"/>
    <mergeCell ref="A107:B107"/>
    <mergeCell ref="C107:D107"/>
    <mergeCell ref="E107:F107"/>
    <mergeCell ref="G107:H107"/>
    <mergeCell ref="I107:J107"/>
    <mergeCell ref="K107:L107"/>
    <mergeCell ref="M107:N107"/>
    <mergeCell ref="A106:B106"/>
    <mergeCell ref="C106:D106"/>
    <mergeCell ref="E106:F106"/>
    <mergeCell ref="G106:H106"/>
    <mergeCell ref="I106:J106"/>
    <mergeCell ref="K106:L106"/>
    <mergeCell ref="C98:D98"/>
    <mergeCell ref="E98:F98"/>
    <mergeCell ref="G98:H98"/>
    <mergeCell ref="I98:J98"/>
    <mergeCell ref="K98:L98"/>
    <mergeCell ref="M104:N104"/>
    <mergeCell ref="A105:B105"/>
    <mergeCell ref="C105:D105"/>
    <mergeCell ref="E105:F105"/>
    <mergeCell ref="G105:H105"/>
    <mergeCell ref="I105:J105"/>
    <mergeCell ref="K105:L105"/>
    <mergeCell ref="M105:N105"/>
    <mergeCell ref="A104:B104"/>
    <mergeCell ref="C104:D104"/>
    <mergeCell ref="E104:F104"/>
    <mergeCell ref="G104:H104"/>
    <mergeCell ref="I104:J104"/>
    <mergeCell ref="K104:L104"/>
    <mergeCell ref="M102:N102"/>
    <mergeCell ref="A103:B103"/>
    <mergeCell ref="C103:D103"/>
    <mergeCell ref="E103:F103"/>
    <mergeCell ref="G103:H103"/>
    <mergeCell ref="I103:J103"/>
    <mergeCell ref="K103:L103"/>
    <mergeCell ref="M103:N103"/>
    <mergeCell ref="A102:B102"/>
    <mergeCell ref="C102:D102"/>
    <mergeCell ref="E102:F102"/>
    <mergeCell ref="G102:H102"/>
    <mergeCell ref="I102:J102"/>
    <mergeCell ref="I95:J95"/>
    <mergeCell ref="K95:L95"/>
    <mergeCell ref="M95:N95"/>
    <mergeCell ref="A94:B94"/>
    <mergeCell ref="C94:D94"/>
    <mergeCell ref="E94:F94"/>
    <mergeCell ref="G94:H94"/>
    <mergeCell ref="I94:J94"/>
    <mergeCell ref="K94:L94"/>
    <mergeCell ref="M100:N100"/>
    <mergeCell ref="A101:B101"/>
    <mergeCell ref="C101:D101"/>
    <mergeCell ref="E101:F101"/>
    <mergeCell ref="G101:H101"/>
    <mergeCell ref="I101:J101"/>
    <mergeCell ref="K101:L101"/>
    <mergeCell ref="M101:N101"/>
    <mergeCell ref="A100:B100"/>
    <mergeCell ref="C100:D100"/>
    <mergeCell ref="E100:F100"/>
    <mergeCell ref="G100:H100"/>
    <mergeCell ref="I100:J100"/>
    <mergeCell ref="K100:L100"/>
    <mergeCell ref="M98:N98"/>
    <mergeCell ref="A99:B99"/>
    <mergeCell ref="C99:D99"/>
    <mergeCell ref="E99:F99"/>
    <mergeCell ref="G99:H99"/>
    <mergeCell ref="I99:J99"/>
    <mergeCell ref="K99:L99"/>
    <mergeCell ref="M99:N99"/>
    <mergeCell ref="A98:B98"/>
    <mergeCell ref="A93:B93"/>
    <mergeCell ref="C93:D93"/>
    <mergeCell ref="E93:F93"/>
    <mergeCell ref="G93:H93"/>
    <mergeCell ref="I93:J93"/>
    <mergeCell ref="K93:L93"/>
    <mergeCell ref="M93:N93"/>
    <mergeCell ref="A92:B92"/>
    <mergeCell ref="C92:D92"/>
    <mergeCell ref="E92:F92"/>
    <mergeCell ref="G92:H92"/>
    <mergeCell ref="I92:J92"/>
    <mergeCell ref="K92:L92"/>
    <mergeCell ref="M96:N96"/>
    <mergeCell ref="A97:B97"/>
    <mergeCell ref="C97:D97"/>
    <mergeCell ref="E97:F97"/>
    <mergeCell ref="G97:H97"/>
    <mergeCell ref="I97:J97"/>
    <mergeCell ref="K97:L97"/>
    <mergeCell ref="M97:N97"/>
    <mergeCell ref="A96:B96"/>
    <mergeCell ref="C96:D96"/>
    <mergeCell ref="E96:F96"/>
    <mergeCell ref="G96:H96"/>
    <mergeCell ref="I96:J96"/>
    <mergeCell ref="K96:L96"/>
    <mergeCell ref="M94:N94"/>
    <mergeCell ref="A95:B95"/>
    <mergeCell ref="C95:D95"/>
    <mergeCell ref="E95:F95"/>
    <mergeCell ref="G95:H95"/>
    <mergeCell ref="I88:J88"/>
    <mergeCell ref="K88:L88"/>
    <mergeCell ref="M86:N86"/>
    <mergeCell ref="A87:B87"/>
    <mergeCell ref="C87:D87"/>
    <mergeCell ref="E87:F87"/>
    <mergeCell ref="G87:H87"/>
    <mergeCell ref="I87:J87"/>
    <mergeCell ref="K87:L87"/>
    <mergeCell ref="M87:N87"/>
    <mergeCell ref="A86:B86"/>
    <mergeCell ref="C86:D86"/>
    <mergeCell ref="E86:F86"/>
    <mergeCell ref="G86:H86"/>
    <mergeCell ref="I86:J86"/>
    <mergeCell ref="K86:L86"/>
    <mergeCell ref="M92:N92"/>
    <mergeCell ref="G76:H76"/>
    <mergeCell ref="I76:J76"/>
    <mergeCell ref="K76:L76"/>
    <mergeCell ref="A77:B77"/>
    <mergeCell ref="C77:D77"/>
    <mergeCell ref="E77:F77"/>
    <mergeCell ref="G77:H77"/>
    <mergeCell ref="K77:L77"/>
    <mergeCell ref="M77:N77"/>
    <mergeCell ref="A78:B78"/>
    <mergeCell ref="C78:D78"/>
    <mergeCell ref="M84:N84"/>
    <mergeCell ref="A85:B85"/>
    <mergeCell ref="C85:D85"/>
    <mergeCell ref="E85:F85"/>
    <mergeCell ref="G85:H85"/>
    <mergeCell ref="I85:J85"/>
    <mergeCell ref="K85:L85"/>
    <mergeCell ref="M85:N85"/>
    <mergeCell ref="A84:B84"/>
    <mergeCell ref="C84:D84"/>
    <mergeCell ref="E84:F84"/>
    <mergeCell ref="G84:H84"/>
    <mergeCell ref="I84:J84"/>
    <mergeCell ref="K84:L84"/>
    <mergeCell ref="M82:N82"/>
    <mergeCell ref="A83:B83"/>
    <mergeCell ref="C83:D83"/>
    <mergeCell ref="E83:F83"/>
    <mergeCell ref="G83:H83"/>
    <mergeCell ref="I83:J83"/>
    <mergeCell ref="K83:L83"/>
    <mergeCell ref="A51:N51"/>
    <mergeCell ref="A52:B52"/>
    <mergeCell ref="C52:D52"/>
    <mergeCell ref="E52:F52"/>
    <mergeCell ref="G52:H52"/>
    <mergeCell ref="I52:J52"/>
    <mergeCell ref="A75:B75"/>
    <mergeCell ref="C75:D75"/>
    <mergeCell ref="E75:F75"/>
    <mergeCell ref="G75:H75"/>
    <mergeCell ref="I75:J75"/>
    <mergeCell ref="K75:L75"/>
    <mergeCell ref="M75:N75"/>
    <mergeCell ref="M80:N80"/>
    <mergeCell ref="A81:B81"/>
    <mergeCell ref="C81:D81"/>
    <mergeCell ref="E81:F81"/>
    <mergeCell ref="G81:H81"/>
    <mergeCell ref="I81:J81"/>
    <mergeCell ref="K81:L81"/>
    <mergeCell ref="M81:N81"/>
    <mergeCell ref="M76:N76"/>
    <mergeCell ref="I77:J77"/>
    <mergeCell ref="A80:B80"/>
    <mergeCell ref="C80:D80"/>
    <mergeCell ref="E80:F80"/>
    <mergeCell ref="G80:H80"/>
    <mergeCell ref="I80:J80"/>
    <mergeCell ref="K80:L80"/>
    <mergeCell ref="A76:B76"/>
    <mergeCell ref="C76:D76"/>
    <mergeCell ref="E76:F76"/>
    <mergeCell ref="M74:N74"/>
    <mergeCell ref="A74:B74"/>
    <mergeCell ref="C74:D74"/>
    <mergeCell ref="E74:F74"/>
    <mergeCell ref="G74:H74"/>
    <mergeCell ref="I74:J74"/>
    <mergeCell ref="K74:L74"/>
    <mergeCell ref="M72:N72"/>
    <mergeCell ref="A73:B73"/>
    <mergeCell ref="C73:D73"/>
    <mergeCell ref="E73:F73"/>
    <mergeCell ref="G73:H73"/>
    <mergeCell ref="I73:J73"/>
    <mergeCell ref="K73:L73"/>
    <mergeCell ref="M73:N73"/>
    <mergeCell ref="A72:B72"/>
    <mergeCell ref="C72:D72"/>
    <mergeCell ref="E72:F72"/>
    <mergeCell ref="G72:H72"/>
    <mergeCell ref="I72:J72"/>
    <mergeCell ref="K72:L72"/>
    <mergeCell ref="M70:N70"/>
    <mergeCell ref="A71:B71"/>
    <mergeCell ref="C71:D71"/>
    <mergeCell ref="E71:F71"/>
    <mergeCell ref="G71:H71"/>
    <mergeCell ref="I71:J71"/>
    <mergeCell ref="K71:L71"/>
    <mergeCell ref="M71:N71"/>
    <mergeCell ref="A70:B70"/>
    <mergeCell ref="C70:D70"/>
    <mergeCell ref="E70:F70"/>
    <mergeCell ref="G70:H70"/>
    <mergeCell ref="I70:J70"/>
    <mergeCell ref="K70:L70"/>
    <mergeCell ref="M68:N68"/>
    <mergeCell ref="A69:B69"/>
    <mergeCell ref="C69:D69"/>
    <mergeCell ref="E69:F69"/>
    <mergeCell ref="G69:H69"/>
    <mergeCell ref="I69:J69"/>
    <mergeCell ref="K69:L69"/>
    <mergeCell ref="M69:N69"/>
    <mergeCell ref="A68:B68"/>
    <mergeCell ref="C68:D68"/>
    <mergeCell ref="E68:F68"/>
    <mergeCell ref="G68:H68"/>
    <mergeCell ref="I68:J68"/>
    <mergeCell ref="K68:L68"/>
    <mergeCell ref="M66:N66"/>
    <mergeCell ref="A67:B67"/>
    <mergeCell ref="C67:D67"/>
    <mergeCell ref="E67:F67"/>
    <mergeCell ref="G67:H67"/>
    <mergeCell ref="I67:J67"/>
    <mergeCell ref="K67:L67"/>
    <mergeCell ref="M67:N67"/>
    <mergeCell ref="A66:B66"/>
    <mergeCell ref="C66:D66"/>
    <mergeCell ref="E66:F66"/>
    <mergeCell ref="G66:H66"/>
    <mergeCell ref="I66:J66"/>
    <mergeCell ref="K66:L66"/>
    <mergeCell ref="M64:N64"/>
    <mergeCell ref="A65:B65"/>
    <mergeCell ref="C65:D65"/>
    <mergeCell ref="E65:F65"/>
    <mergeCell ref="G65:H65"/>
    <mergeCell ref="I65:J65"/>
    <mergeCell ref="K65:L65"/>
    <mergeCell ref="M65:N65"/>
    <mergeCell ref="A64:B64"/>
    <mergeCell ref="C64:D64"/>
    <mergeCell ref="E64:F64"/>
    <mergeCell ref="G64:H64"/>
    <mergeCell ref="I64:J64"/>
    <mergeCell ref="K64:L64"/>
    <mergeCell ref="M62:N62"/>
    <mergeCell ref="A63:B63"/>
    <mergeCell ref="C63:D63"/>
    <mergeCell ref="E63:F63"/>
    <mergeCell ref="G63:H63"/>
    <mergeCell ref="I63:J63"/>
    <mergeCell ref="K63:L63"/>
    <mergeCell ref="M63:N63"/>
    <mergeCell ref="A62:B62"/>
    <mergeCell ref="C62:D62"/>
    <mergeCell ref="E62:F62"/>
    <mergeCell ref="G62:H62"/>
    <mergeCell ref="I62:J62"/>
    <mergeCell ref="K62:L62"/>
    <mergeCell ref="M60:N60"/>
    <mergeCell ref="A61:B61"/>
    <mergeCell ref="C61:D61"/>
    <mergeCell ref="E61:F61"/>
    <mergeCell ref="G61:H61"/>
    <mergeCell ref="I61:J61"/>
    <mergeCell ref="K61:L61"/>
    <mergeCell ref="M61:N61"/>
    <mergeCell ref="A60:B60"/>
    <mergeCell ref="C60:D60"/>
    <mergeCell ref="E60:F60"/>
    <mergeCell ref="G60:H60"/>
    <mergeCell ref="I60:J60"/>
    <mergeCell ref="K60:L60"/>
    <mergeCell ref="M58:N58"/>
    <mergeCell ref="A59:B59"/>
    <mergeCell ref="C59:D59"/>
    <mergeCell ref="E59:F59"/>
    <mergeCell ref="G59:H59"/>
    <mergeCell ref="I59:J59"/>
    <mergeCell ref="K59:L59"/>
    <mergeCell ref="M59:N59"/>
    <mergeCell ref="A58:B58"/>
    <mergeCell ref="C58:D58"/>
    <mergeCell ref="E58:F58"/>
    <mergeCell ref="G58:H58"/>
    <mergeCell ref="I58:J58"/>
    <mergeCell ref="K58:L58"/>
    <mergeCell ref="M56:N56"/>
    <mergeCell ref="A57:B57"/>
    <mergeCell ref="C57:D57"/>
    <mergeCell ref="E57:F57"/>
    <mergeCell ref="G57:H57"/>
    <mergeCell ref="I57:J57"/>
    <mergeCell ref="K57:L57"/>
    <mergeCell ref="M57:N57"/>
    <mergeCell ref="A56:B56"/>
    <mergeCell ref="C56:D56"/>
    <mergeCell ref="E56:F56"/>
    <mergeCell ref="G56:H56"/>
    <mergeCell ref="I56:J56"/>
    <mergeCell ref="K56:L56"/>
    <mergeCell ref="M54:N54"/>
    <mergeCell ref="A55:B55"/>
    <mergeCell ref="C55:D55"/>
    <mergeCell ref="E55:F55"/>
    <mergeCell ref="G55:H55"/>
    <mergeCell ref="I55:J55"/>
    <mergeCell ref="K55:L55"/>
    <mergeCell ref="M55:N55"/>
    <mergeCell ref="A54:B54"/>
    <mergeCell ref="C54:D54"/>
    <mergeCell ref="E54:F54"/>
    <mergeCell ref="G54:H54"/>
    <mergeCell ref="I54:J54"/>
    <mergeCell ref="K54:L54"/>
    <mergeCell ref="K52:L52"/>
    <mergeCell ref="M52:N52"/>
    <mergeCell ref="A53:B53"/>
    <mergeCell ref="C53:D53"/>
    <mergeCell ref="E53:F53"/>
    <mergeCell ref="G53:H53"/>
    <mergeCell ref="I53:J53"/>
    <mergeCell ref="K53:L53"/>
    <mergeCell ref="M53:N53"/>
    <mergeCell ref="M48:N48"/>
    <mergeCell ref="A49:H49"/>
    <mergeCell ref="I49:J49"/>
    <mergeCell ref="L49:N49"/>
    <mergeCell ref="A48:B48"/>
    <mergeCell ref="C48:D48"/>
    <mergeCell ref="E48:F48"/>
    <mergeCell ref="G48:H48"/>
    <mergeCell ref="I48:J48"/>
    <mergeCell ref="K48:L48"/>
    <mergeCell ref="M46:N46"/>
    <mergeCell ref="A47:B47"/>
    <mergeCell ref="C47:D47"/>
    <mergeCell ref="E47:F47"/>
    <mergeCell ref="G47:H47"/>
    <mergeCell ref="I47:J47"/>
    <mergeCell ref="K47:L47"/>
    <mergeCell ref="M47:N47"/>
    <mergeCell ref="A46:B46"/>
    <mergeCell ref="C46:D46"/>
    <mergeCell ref="E46:F46"/>
    <mergeCell ref="G46:H46"/>
    <mergeCell ref="I46:J46"/>
    <mergeCell ref="K46:L46"/>
    <mergeCell ref="M44:N44"/>
    <mergeCell ref="A45:B45"/>
    <mergeCell ref="C45:D45"/>
    <mergeCell ref="E45:F45"/>
    <mergeCell ref="G45:H45"/>
    <mergeCell ref="I45:J45"/>
    <mergeCell ref="K45:L45"/>
    <mergeCell ref="M45:N45"/>
    <mergeCell ref="A44:B44"/>
    <mergeCell ref="C44:D44"/>
    <mergeCell ref="E44:F44"/>
    <mergeCell ref="G44:H44"/>
    <mergeCell ref="I44:J44"/>
    <mergeCell ref="K44:L44"/>
    <mergeCell ref="M42:N42"/>
    <mergeCell ref="A43:B43"/>
    <mergeCell ref="C43:D43"/>
    <mergeCell ref="E43:F43"/>
    <mergeCell ref="G43:H43"/>
    <mergeCell ref="I43:J43"/>
    <mergeCell ref="K43:L43"/>
    <mergeCell ref="M43:N43"/>
    <mergeCell ref="A42:B42"/>
    <mergeCell ref="C42:D42"/>
    <mergeCell ref="E42:F42"/>
    <mergeCell ref="G42:H42"/>
    <mergeCell ref="I42:J42"/>
    <mergeCell ref="K42:L42"/>
    <mergeCell ref="M40:N40"/>
    <mergeCell ref="A41:B41"/>
    <mergeCell ref="C41:D41"/>
    <mergeCell ref="E41:F41"/>
    <mergeCell ref="G41:H41"/>
    <mergeCell ref="I41:J41"/>
    <mergeCell ref="K41:L41"/>
    <mergeCell ref="M41:N41"/>
    <mergeCell ref="A40:B40"/>
    <mergeCell ref="C40:D40"/>
    <mergeCell ref="E40:F40"/>
    <mergeCell ref="G40:H40"/>
    <mergeCell ref="I40:J40"/>
    <mergeCell ref="K40:L40"/>
    <mergeCell ref="M38:N38"/>
    <mergeCell ref="A39:B39"/>
    <mergeCell ref="C39:D39"/>
    <mergeCell ref="E39:F39"/>
    <mergeCell ref="G39:H39"/>
    <mergeCell ref="I39:J39"/>
    <mergeCell ref="K39:L39"/>
    <mergeCell ref="M39:N39"/>
    <mergeCell ref="A38:B38"/>
    <mergeCell ref="C38:D38"/>
    <mergeCell ref="E38:F38"/>
    <mergeCell ref="G38:H38"/>
    <mergeCell ref="I38:J38"/>
    <mergeCell ref="K38:L38"/>
    <mergeCell ref="M36:N36"/>
    <mergeCell ref="A37:B37"/>
    <mergeCell ref="C37:D37"/>
    <mergeCell ref="E37:F37"/>
    <mergeCell ref="G37:H37"/>
    <mergeCell ref="I37:J37"/>
    <mergeCell ref="K37:L37"/>
    <mergeCell ref="M37:N37"/>
    <mergeCell ref="A36:B36"/>
    <mergeCell ref="C36:D36"/>
    <mergeCell ref="E36:F36"/>
    <mergeCell ref="G36:H36"/>
    <mergeCell ref="I36:J36"/>
    <mergeCell ref="K36:L36"/>
    <mergeCell ref="M34:N34"/>
    <mergeCell ref="A35:B35"/>
    <mergeCell ref="C35:D35"/>
    <mergeCell ref="E35:F35"/>
    <mergeCell ref="G35:H35"/>
    <mergeCell ref="I35:J35"/>
    <mergeCell ref="K35:L35"/>
    <mergeCell ref="M35:N35"/>
    <mergeCell ref="A34:B34"/>
    <mergeCell ref="C34:D34"/>
    <mergeCell ref="E34:F34"/>
    <mergeCell ref="G34:H34"/>
    <mergeCell ref="I34:J34"/>
    <mergeCell ref="K34:L34"/>
    <mergeCell ref="M32:N32"/>
    <mergeCell ref="A33:B33"/>
    <mergeCell ref="C33:D33"/>
    <mergeCell ref="E33:F33"/>
    <mergeCell ref="G33:H33"/>
    <mergeCell ref="I33:J33"/>
    <mergeCell ref="K33:L33"/>
    <mergeCell ref="M33:N33"/>
    <mergeCell ref="A32:B32"/>
    <mergeCell ref="C32:D32"/>
    <mergeCell ref="E32:F32"/>
    <mergeCell ref="G32:H32"/>
    <mergeCell ref="I32:J32"/>
    <mergeCell ref="K32:L32"/>
    <mergeCell ref="M30:N30"/>
    <mergeCell ref="A31:B31"/>
    <mergeCell ref="C31:D31"/>
    <mergeCell ref="E31:F31"/>
    <mergeCell ref="G31:H31"/>
    <mergeCell ref="I31:J31"/>
    <mergeCell ref="K31:L31"/>
    <mergeCell ref="M31:N31"/>
    <mergeCell ref="A30:B30"/>
    <mergeCell ref="C30:D30"/>
    <mergeCell ref="E30:F30"/>
    <mergeCell ref="G30:H30"/>
    <mergeCell ref="I30:J30"/>
    <mergeCell ref="K30:L30"/>
    <mergeCell ref="M28:N28"/>
    <mergeCell ref="A29:B29"/>
    <mergeCell ref="C29:D29"/>
    <mergeCell ref="E29:F29"/>
    <mergeCell ref="G29:H29"/>
    <mergeCell ref="I29:J29"/>
    <mergeCell ref="K29:L29"/>
    <mergeCell ref="M29:N29"/>
    <mergeCell ref="A28:B28"/>
    <mergeCell ref="C28:D28"/>
    <mergeCell ref="E28:F28"/>
    <mergeCell ref="G28:H28"/>
    <mergeCell ref="I28:J28"/>
    <mergeCell ref="K28:L28"/>
    <mergeCell ref="M26:N26"/>
    <mergeCell ref="A27:B27"/>
    <mergeCell ref="C27:D27"/>
    <mergeCell ref="E27:F27"/>
    <mergeCell ref="G27:H27"/>
    <mergeCell ref="I27:J27"/>
    <mergeCell ref="K27:L27"/>
    <mergeCell ref="M27:N27"/>
    <mergeCell ref="A26:B26"/>
    <mergeCell ref="C26:D26"/>
    <mergeCell ref="E26:F26"/>
    <mergeCell ref="G26:H26"/>
    <mergeCell ref="I26:J26"/>
    <mergeCell ref="K26:L26"/>
    <mergeCell ref="M24:N24"/>
    <mergeCell ref="A25:B25"/>
    <mergeCell ref="C25:D25"/>
    <mergeCell ref="E25:F25"/>
    <mergeCell ref="G25:H25"/>
    <mergeCell ref="I25:J25"/>
    <mergeCell ref="K25:L25"/>
    <mergeCell ref="M25:N25"/>
    <mergeCell ref="A21:H21"/>
    <mergeCell ref="I21:J21"/>
    <mergeCell ref="M21:N21"/>
    <mergeCell ref="A23:N23"/>
    <mergeCell ref="A24:B24"/>
    <mergeCell ref="C24:D24"/>
    <mergeCell ref="E24:F24"/>
    <mergeCell ref="G24:H24"/>
    <mergeCell ref="I24:J24"/>
    <mergeCell ref="K24:L24"/>
    <mergeCell ref="M19:N19"/>
    <mergeCell ref="A20:B20"/>
    <mergeCell ref="C20:D20"/>
    <mergeCell ref="E20:F20"/>
    <mergeCell ref="G20:H20"/>
    <mergeCell ref="I20:J20"/>
    <mergeCell ref="K20:L20"/>
    <mergeCell ref="M20:N20"/>
    <mergeCell ref="A19:B19"/>
    <mergeCell ref="C19:D19"/>
    <mergeCell ref="E19:F19"/>
    <mergeCell ref="G19:H19"/>
    <mergeCell ref="I19:J19"/>
    <mergeCell ref="K19:L19"/>
    <mergeCell ref="M17:N17"/>
    <mergeCell ref="A18:B18"/>
    <mergeCell ref="C18:D18"/>
    <mergeCell ref="E18:F18"/>
    <mergeCell ref="G18:H18"/>
    <mergeCell ref="I18:J18"/>
    <mergeCell ref="K18:L18"/>
    <mergeCell ref="M18:N18"/>
    <mergeCell ref="A17:B17"/>
    <mergeCell ref="C17:D17"/>
    <mergeCell ref="E17:F17"/>
    <mergeCell ref="G17:H17"/>
    <mergeCell ref="I17:J17"/>
    <mergeCell ref="K17:L17"/>
    <mergeCell ref="M15:N15"/>
    <mergeCell ref="A16:B16"/>
    <mergeCell ref="C16:D16"/>
    <mergeCell ref="E16:F16"/>
    <mergeCell ref="G16:H16"/>
    <mergeCell ref="I16:J16"/>
    <mergeCell ref="K16:L16"/>
    <mergeCell ref="M16:N16"/>
    <mergeCell ref="A15:B15"/>
    <mergeCell ref="C15:D15"/>
    <mergeCell ref="E15:F15"/>
    <mergeCell ref="G15:H15"/>
    <mergeCell ref="I15:J15"/>
    <mergeCell ref="K15:L15"/>
    <mergeCell ref="M13:N13"/>
    <mergeCell ref="A14:B14"/>
    <mergeCell ref="C14:D14"/>
    <mergeCell ref="E14:F14"/>
    <mergeCell ref="G14:H14"/>
    <mergeCell ref="I14:J14"/>
    <mergeCell ref="K14:L14"/>
    <mergeCell ref="M14:N14"/>
    <mergeCell ref="A13:B13"/>
    <mergeCell ref="C13:D13"/>
    <mergeCell ref="E13:F13"/>
    <mergeCell ref="G13:H13"/>
    <mergeCell ref="I13:J13"/>
    <mergeCell ref="K13:L13"/>
    <mergeCell ref="A12:B12"/>
    <mergeCell ref="C12:D12"/>
    <mergeCell ref="E12:F12"/>
    <mergeCell ref="G12:H12"/>
    <mergeCell ref="I12:J12"/>
    <mergeCell ref="K12:L12"/>
    <mergeCell ref="M12:N12"/>
    <mergeCell ref="A11:B11"/>
    <mergeCell ref="C11:D11"/>
    <mergeCell ref="E11:F11"/>
    <mergeCell ref="G11:H11"/>
    <mergeCell ref="I11:J11"/>
    <mergeCell ref="K11:L11"/>
    <mergeCell ref="M9:N9"/>
    <mergeCell ref="A10:B10"/>
    <mergeCell ref="C10:D10"/>
    <mergeCell ref="E10:F10"/>
    <mergeCell ref="G10:H10"/>
    <mergeCell ref="I10:J10"/>
    <mergeCell ref="K10:L10"/>
    <mergeCell ref="M10:N10"/>
    <mergeCell ref="A9:B9"/>
    <mergeCell ref="C9:D9"/>
    <mergeCell ref="E9:F9"/>
    <mergeCell ref="G9:H9"/>
    <mergeCell ref="I9:J9"/>
    <mergeCell ref="K9:L9"/>
    <mergeCell ref="A6:N6"/>
    <mergeCell ref="A7:N7"/>
    <mergeCell ref="A8:B8"/>
    <mergeCell ref="C8:D8"/>
    <mergeCell ref="E8:F8"/>
    <mergeCell ref="G8:H8"/>
    <mergeCell ref="I8:J8"/>
    <mergeCell ref="K8:L8"/>
    <mergeCell ref="M8:N8"/>
    <mergeCell ref="A1:L1"/>
    <mergeCell ref="A3:B3"/>
    <mergeCell ref="C3:D3"/>
    <mergeCell ref="E3:F3"/>
    <mergeCell ref="A4:B4"/>
    <mergeCell ref="C4:D4"/>
    <mergeCell ref="E4:F4"/>
    <mergeCell ref="M11:N11"/>
    <mergeCell ref="E78:F78"/>
    <mergeCell ref="G78:H78"/>
    <mergeCell ref="I78:J78"/>
    <mergeCell ref="K78:L78"/>
    <mergeCell ref="M78:N78"/>
    <mergeCell ref="A79:B79"/>
    <mergeCell ref="C79:D79"/>
    <mergeCell ref="E79:F79"/>
    <mergeCell ref="G79:H79"/>
    <mergeCell ref="I79:J79"/>
    <mergeCell ref="K79:L79"/>
    <mergeCell ref="M79:N79"/>
    <mergeCell ref="A89:F89"/>
    <mergeCell ref="A91:N91"/>
    <mergeCell ref="A205:H205"/>
    <mergeCell ref="L205:N205"/>
    <mergeCell ref="A207:N207"/>
    <mergeCell ref="M83:N83"/>
    <mergeCell ref="A82:B82"/>
    <mergeCell ref="C82:D82"/>
    <mergeCell ref="E82:F82"/>
    <mergeCell ref="G82:H82"/>
    <mergeCell ref="I82:J82"/>
    <mergeCell ref="K82:L82"/>
    <mergeCell ref="M88:N88"/>
    <mergeCell ref="G89:H89"/>
    <mergeCell ref="I89:J89"/>
    <mergeCell ref="M89:N89"/>
    <mergeCell ref="A88:B88"/>
    <mergeCell ref="C88:D88"/>
    <mergeCell ref="E88:F88"/>
    <mergeCell ref="G88:H88"/>
    <mergeCell ref="A216:B216"/>
    <mergeCell ref="C216:D216"/>
    <mergeCell ref="E216:F216"/>
    <mergeCell ref="G216:H216"/>
    <mergeCell ref="I216:J216"/>
    <mergeCell ref="K216:L216"/>
    <mergeCell ref="M216:N216"/>
    <mergeCell ref="A217:B217"/>
    <mergeCell ref="C217:D217"/>
    <mergeCell ref="E217:F217"/>
    <mergeCell ref="G217:H217"/>
    <mergeCell ref="I217:J217"/>
    <mergeCell ref="K217:L217"/>
    <mergeCell ref="M217:N217"/>
    <mergeCell ref="A218:B218"/>
    <mergeCell ref="C218:D218"/>
    <mergeCell ref="E218:F218"/>
    <mergeCell ref="G218:H218"/>
    <mergeCell ref="I218:J218"/>
    <mergeCell ref="K218:L218"/>
    <mergeCell ref="M218:N218"/>
    <mergeCell ref="A219:B219"/>
    <mergeCell ref="C219:D219"/>
    <mergeCell ref="E219:F219"/>
    <mergeCell ref="G219:H219"/>
    <mergeCell ref="I219:J219"/>
    <mergeCell ref="K219:L219"/>
    <mergeCell ref="M219:N219"/>
    <mergeCell ref="A220:B220"/>
    <mergeCell ref="C220:D220"/>
    <mergeCell ref="E220:F220"/>
    <mergeCell ref="G220:H220"/>
    <mergeCell ref="I220:J220"/>
    <mergeCell ref="K220:L220"/>
    <mergeCell ref="M220:N220"/>
    <mergeCell ref="A221:B221"/>
    <mergeCell ref="C221:D221"/>
    <mergeCell ref="E221:F221"/>
    <mergeCell ref="G221:H221"/>
    <mergeCell ref="I221:J221"/>
    <mergeCell ref="K221:L221"/>
    <mergeCell ref="M221:N221"/>
    <mergeCell ref="A222:B222"/>
    <mergeCell ref="C222:D222"/>
    <mergeCell ref="E222:F222"/>
    <mergeCell ref="G222:H222"/>
    <mergeCell ref="I222:J222"/>
    <mergeCell ref="K222:L222"/>
    <mergeCell ref="M222:N222"/>
    <mergeCell ref="A223:B223"/>
    <mergeCell ref="C223:D223"/>
    <mergeCell ref="E223:F223"/>
    <mergeCell ref="G223:H223"/>
    <mergeCell ref="I223:J223"/>
    <mergeCell ref="K223:L223"/>
    <mergeCell ref="M223:N223"/>
    <mergeCell ref="A224:B224"/>
    <mergeCell ref="C224:D224"/>
    <mergeCell ref="E224:F224"/>
    <mergeCell ref="G224:H224"/>
    <mergeCell ref="I224:J224"/>
    <mergeCell ref="K224:L224"/>
    <mergeCell ref="M224:N224"/>
    <mergeCell ref="A225:B225"/>
    <mergeCell ref="C225:D225"/>
    <mergeCell ref="E225:F225"/>
    <mergeCell ref="G225:H225"/>
    <mergeCell ref="I225:J225"/>
    <mergeCell ref="K225:L225"/>
    <mergeCell ref="M225:N225"/>
    <mergeCell ref="A226:B226"/>
    <mergeCell ref="C226:D226"/>
    <mergeCell ref="E226:F226"/>
    <mergeCell ref="G226:H226"/>
    <mergeCell ref="I226:J226"/>
    <mergeCell ref="K226:L226"/>
    <mergeCell ref="M226:N226"/>
    <mergeCell ref="A227:B227"/>
    <mergeCell ref="C227:D227"/>
    <mergeCell ref="E227:F227"/>
    <mergeCell ref="G227:H227"/>
    <mergeCell ref="I227:J227"/>
    <mergeCell ref="K227:L227"/>
    <mergeCell ref="M227:N227"/>
    <mergeCell ref="A228:B228"/>
    <mergeCell ref="C228:D228"/>
    <mergeCell ref="E228:F228"/>
    <mergeCell ref="G228:H228"/>
    <mergeCell ref="I228:J228"/>
    <mergeCell ref="K228:L228"/>
    <mergeCell ref="M228:N228"/>
    <mergeCell ref="A229:B229"/>
    <mergeCell ref="C229:D229"/>
    <mergeCell ref="E229:F229"/>
    <mergeCell ref="G229:H229"/>
    <mergeCell ref="I229:J229"/>
    <mergeCell ref="K229:L229"/>
    <mergeCell ref="M229:N229"/>
    <mergeCell ref="A230:B230"/>
    <mergeCell ref="C230:D230"/>
    <mergeCell ref="E230:F230"/>
    <mergeCell ref="G230:H230"/>
    <mergeCell ref="I230:J230"/>
    <mergeCell ref="K230:L230"/>
    <mergeCell ref="M230:N230"/>
    <mergeCell ref="A231:B231"/>
    <mergeCell ref="C231:D231"/>
    <mergeCell ref="E231:F231"/>
    <mergeCell ref="G231:H231"/>
    <mergeCell ref="I231:J231"/>
    <mergeCell ref="K231:L231"/>
    <mergeCell ref="M231:N231"/>
    <mergeCell ref="A232:B232"/>
    <mergeCell ref="C232:D232"/>
    <mergeCell ref="E232:F232"/>
    <mergeCell ref="G232:H232"/>
    <mergeCell ref="I232:J232"/>
    <mergeCell ref="K232:L232"/>
    <mergeCell ref="M232:N232"/>
    <mergeCell ref="A233:B233"/>
    <mergeCell ref="C233:D233"/>
    <mergeCell ref="E233:F233"/>
    <mergeCell ref="G233:H233"/>
    <mergeCell ref="I233:J233"/>
    <mergeCell ref="K233:L233"/>
    <mergeCell ref="M233:N233"/>
    <mergeCell ref="A234:B234"/>
    <mergeCell ref="C234:D234"/>
    <mergeCell ref="E234:F234"/>
    <mergeCell ref="G234:H234"/>
    <mergeCell ref="I234:J234"/>
    <mergeCell ref="K234:L234"/>
    <mergeCell ref="M234:N234"/>
    <mergeCell ref="A235:B235"/>
    <mergeCell ref="C235:D235"/>
    <mergeCell ref="E235:F235"/>
    <mergeCell ref="G235:H235"/>
    <mergeCell ref="I235:J235"/>
    <mergeCell ref="K235:L235"/>
    <mergeCell ref="M235:N235"/>
    <mergeCell ref="A236:B236"/>
    <mergeCell ref="C236:D236"/>
    <mergeCell ref="E236:F236"/>
    <mergeCell ref="G236:H236"/>
    <mergeCell ref="I236:J236"/>
    <mergeCell ref="K236:L236"/>
    <mergeCell ref="M236:N236"/>
    <mergeCell ref="A237:B237"/>
    <mergeCell ref="C237:D237"/>
    <mergeCell ref="E237:F237"/>
    <mergeCell ref="G237:H237"/>
    <mergeCell ref="I237:J237"/>
    <mergeCell ref="K237:L237"/>
    <mergeCell ref="M237:N237"/>
    <mergeCell ref="A238:B238"/>
    <mergeCell ref="C238:D238"/>
    <mergeCell ref="E238:F238"/>
    <mergeCell ref="G238:H238"/>
    <mergeCell ref="I238:J238"/>
    <mergeCell ref="K238:L238"/>
    <mergeCell ref="M238:N238"/>
    <mergeCell ref="A239:B239"/>
    <mergeCell ref="C239:D239"/>
    <mergeCell ref="E239:F239"/>
    <mergeCell ref="G239:H239"/>
    <mergeCell ref="I239:J239"/>
    <mergeCell ref="K239:L239"/>
    <mergeCell ref="M239:N239"/>
    <mergeCell ref="A240:B240"/>
    <mergeCell ref="C240:D240"/>
    <mergeCell ref="E240:F240"/>
    <mergeCell ref="G240:H240"/>
    <mergeCell ref="I240:J240"/>
    <mergeCell ref="K240:L240"/>
    <mergeCell ref="M240:N240"/>
    <mergeCell ref="A241:B241"/>
    <mergeCell ref="C241:D241"/>
    <mergeCell ref="E241:F241"/>
    <mergeCell ref="G241:H241"/>
    <mergeCell ref="I241:J241"/>
    <mergeCell ref="K241:L241"/>
    <mergeCell ref="M241:N241"/>
    <mergeCell ref="A242:B242"/>
    <mergeCell ref="C242:D242"/>
    <mergeCell ref="E242:F242"/>
    <mergeCell ref="G242:H242"/>
    <mergeCell ref="I242:J242"/>
    <mergeCell ref="K242:L242"/>
    <mergeCell ref="M242:N242"/>
    <mergeCell ref="A243:B243"/>
    <mergeCell ref="C243:D243"/>
    <mergeCell ref="E243:F243"/>
    <mergeCell ref="G243:H243"/>
    <mergeCell ref="I243:J243"/>
    <mergeCell ref="K243:L243"/>
    <mergeCell ref="M243:N243"/>
    <mergeCell ref="A244:B244"/>
    <mergeCell ref="C244:D244"/>
    <mergeCell ref="E244:F244"/>
    <mergeCell ref="G244:H244"/>
    <mergeCell ref="I244:J244"/>
    <mergeCell ref="K244:L244"/>
    <mergeCell ref="M244:N244"/>
    <mergeCell ref="A245:B245"/>
    <mergeCell ref="C245:D245"/>
    <mergeCell ref="E245:F245"/>
    <mergeCell ref="G245:H245"/>
    <mergeCell ref="I245:J245"/>
    <mergeCell ref="K245:L245"/>
    <mergeCell ref="M245:N245"/>
    <mergeCell ref="A246:B246"/>
    <mergeCell ref="C246:D246"/>
    <mergeCell ref="E246:F246"/>
    <mergeCell ref="G246:H246"/>
    <mergeCell ref="I246:J246"/>
    <mergeCell ref="K246:L246"/>
    <mergeCell ref="M246:N246"/>
    <mergeCell ref="A247:B247"/>
    <mergeCell ref="C247:D247"/>
    <mergeCell ref="E247:F247"/>
    <mergeCell ref="G247:H247"/>
    <mergeCell ref="I247:J247"/>
    <mergeCell ref="K247:L247"/>
    <mergeCell ref="M247:N247"/>
    <mergeCell ref="A248:B248"/>
    <mergeCell ref="C248:D248"/>
    <mergeCell ref="E248:F248"/>
    <mergeCell ref="G248:H248"/>
    <mergeCell ref="I248:J248"/>
    <mergeCell ref="K248:L248"/>
    <mergeCell ref="M248:N248"/>
    <mergeCell ref="A249:B249"/>
    <mergeCell ref="C249:D249"/>
    <mergeCell ref="E249:F249"/>
    <mergeCell ref="G249:H249"/>
    <mergeCell ref="I249:J249"/>
    <mergeCell ref="K249:L249"/>
    <mergeCell ref="M249:N249"/>
    <mergeCell ref="A250:B250"/>
    <mergeCell ref="C250:D250"/>
    <mergeCell ref="E250:F250"/>
    <mergeCell ref="G250:H250"/>
    <mergeCell ref="I250:J250"/>
    <mergeCell ref="K250:L250"/>
    <mergeCell ref="M250:N250"/>
    <mergeCell ref="A251:B251"/>
    <mergeCell ref="C251:D251"/>
    <mergeCell ref="E251:F251"/>
    <mergeCell ref="G251:H251"/>
    <mergeCell ref="I251:J251"/>
    <mergeCell ref="K251:L251"/>
    <mergeCell ref="M251:N251"/>
    <mergeCell ref="A252:B252"/>
    <mergeCell ref="C252:D252"/>
    <mergeCell ref="E252:F252"/>
    <mergeCell ref="G252:H252"/>
    <mergeCell ref="I252:J252"/>
    <mergeCell ref="K252:L252"/>
    <mergeCell ref="M252:N252"/>
    <mergeCell ref="A253:B253"/>
    <mergeCell ref="C253:D253"/>
    <mergeCell ref="E253:F253"/>
    <mergeCell ref="G253:H253"/>
    <mergeCell ref="I253:J253"/>
    <mergeCell ref="K253:L253"/>
    <mergeCell ref="M253:N253"/>
    <mergeCell ref="A254:B254"/>
    <mergeCell ref="C254:D254"/>
    <mergeCell ref="E254:F254"/>
    <mergeCell ref="G254:H254"/>
    <mergeCell ref="I254:J254"/>
    <mergeCell ref="K254:L254"/>
    <mergeCell ref="M254:N254"/>
    <mergeCell ref="A255:B255"/>
    <mergeCell ref="C255:D255"/>
    <mergeCell ref="E255:F255"/>
    <mergeCell ref="G255:H255"/>
    <mergeCell ref="I255:J255"/>
    <mergeCell ref="K255:L255"/>
    <mergeCell ref="M255:N255"/>
    <mergeCell ref="A256:B256"/>
    <mergeCell ref="C256:D256"/>
    <mergeCell ref="E256:F256"/>
    <mergeCell ref="G256:H256"/>
    <mergeCell ref="I256:J256"/>
    <mergeCell ref="K256:L256"/>
    <mergeCell ref="M256:N256"/>
    <mergeCell ref="A257:B257"/>
    <mergeCell ref="C257:D257"/>
    <mergeCell ref="E257:F257"/>
    <mergeCell ref="G257:H257"/>
    <mergeCell ref="I257:J257"/>
    <mergeCell ref="K257:L257"/>
    <mergeCell ref="M257:N257"/>
    <mergeCell ref="A258:B258"/>
    <mergeCell ref="C258:D258"/>
    <mergeCell ref="E258:F258"/>
    <mergeCell ref="G258:H258"/>
    <mergeCell ref="I258:J258"/>
    <mergeCell ref="K258:L258"/>
    <mergeCell ref="M258:N258"/>
    <mergeCell ref="A259:B259"/>
    <mergeCell ref="C259:D259"/>
    <mergeCell ref="E259:F259"/>
    <mergeCell ref="G259:H259"/>
    <mergeCell ref="I259:J259"/>
    <mergeCell ref="K259:L259"/>
    <mergeCell ref="M259:N259"/>
    <mergeCell ref="A260:B260"/>
    <mergeCell ref="C260:D260"/>
    <mergeCell ref="E260:F260"/>
    <mergeCell ref="G260:H260"/>
    <mergeCell ref="I260:J260"/>
    <mergeCell ref="K260:L260"/>
    <mergeCell ref="M260:N260"/>
    <mergeCell ref="A261:B261"/>
    <mergeCell ref="C261:D261"/>
    <mergeCell ref="E261:F261"/>
    <mergeCell ref="G261:H261"/>
    <mergeCell ref="I261:J261"/>
    <mergeCell ref="K261:L261"/>
    <mergeCell ref="M261:N261"/>
    <mergeCell ref="A262:B262"/>
    <mergeCell ref="C262:D262"/>
    <mergeCell ref="E262:F262"/>
    <mergeCell ref="G262:H262"/>
    <mergeCell ref="I262:J262"/>
    <mergeCell ref="K262:L262"/>
    <mergeCell ref="M262:N262"/>
    <mergeCell ref="A263:B263"/>
    <mergeCell ref="C263:D263"/>
    <mergeCell ref="E263:F263"/>
    <mergeCell ref="G263:H263"/>
    <mergeCell ref="I263:J263"/>
    <mergeCell ref="K263:L263"/>
    <mergeCell ref="M263:N263"/>
    <mergeCell ref="A264:B264"/>
    <mergeCell ref="C264:D264"/>
    <mergeCell ref="E264:F264"/>
    <mergeCell ref="G264:H264"/>
    <mergeCell ref="I264:J264"/>
    <mergeCell ref="K264:L264"/>
    <mergeCell ref="M264:N264"/>
    <mergeCell ref="A265:B265"/>
    <mergeCell ref="C265:D265"/>
    <mergeCell ref="E265:F265"/>
    <mergeCell ref="G265:H265"/>
    <mergeCell ref="I265:J265"/>
    <mergeCell ref="K265:L265"/>
    <mergeCell ref="M265:N265"/>
    <mergeCell ref="A266:B266"/>
    <mergeCell ref="C266:D266"/>
    <mergeCell ref="E266:F266"/>
    <mergeCell ref="G266:H266"/>
    <mergeCell ref="I266:J266"/>
    <mergeCell ref="K266:L266"/>
    <mergeCell ref="M266:N266"/>
    <mergeCell ref="A267:B267"/>
    <mergeCell ref="C267:D267"/>
    <mergeCell ref="E267:F267"/>
    <mergeCell ref="G267:H267"/>
    <mergeCell ref="I267:J267"/>
    <mergeCell ref="K267:L267"/>
    <mergeCell ref="M267:N267"/>
    <mergeCell ref="A268:B268"/>
    <mergeCell ref="C268:D268"/>
    <mergeCell ref="E268:F268"/>
    <mergeCell ref="G268:H268"/>
    <mergeCell ref="I268:J268"/>
    <mergeCell ref="K268:L268"/>
    <mergeCell ref="M268:N268"/>
    <mergeCell ref="A269:B269"/>
    <mergeCell ref="C269:D269"/>
    <mergeCell ref="E269:F269"/>
    <mergeCell ref="G269:H269"/>
    <mergeCell ref="I269:J269"/>
    <mergeCell ref="K269:L269"/>
    <mergeCell ref="M269:N269"/>
    <mergeCell ref="A270:B270"/>
    <mergeCell ref="C270:D270"/>
    <mergeCell ref="E270:F270"/>
    <mergeCell ref="G270:H270"/>
    <mergeCell ref="I270:J270"/>
    <mergeCell ref="K270:L270"/>
    <mergeCell ref="M270:N270"/>
    <mergeCell ref="A271:B271"/>
    <mergeCell ref="C271:D271"/>
    <mergeCell ref="E271:F271"/>
    <mergeCell ref="G271:H271"/>
    <mergeCell ref="I271:J271"/>
    <mergeCell ref="K271:L271"/>
    <mergeCell ref="M271:N271"/>
    <mergeCell ref="A272:B272"/>
    <mergeCell ref="C272:D272"/>
    <mergeCell ref="E272:F272"/>
    <mergeCell ref="G272:H272"/>
    <mergeCell ref="I272:J272"/>
    <mergeCell ref="K272:L272"/>
    <mergeCell ref="M272:N272"/>
    <mergeCell ref="A273:B273"/>
    <mergeCell ref="C273:D273"/>
    <mergeCell ref="E273:F273"/>
    <mergeCell ref="G273:H273"/>
    <mergeCell ref="I273:J273"/>
    <mergeCell ref="K273:L273"/>
    <mergeCell ref="M273:N273"/>
    <mergeCell ref="A274:B274"/>
    <mergeCell ref="C274:D274"/>
    <mergeCell ref="E274:F274"/>
    <mergeCell ref="G274:H274"/>
    <mergeCell ref="I274:J274"/>
    <mergeCell ref="K274:L274"/>
    <mergeCell ref="M274:N274"/>
    <mergeCell ref="A275:B275"/>
    <mergeCell ref="C275:D275"/>
    <mergeCell ref="E275:F275"/>
    <mergeCell ref="G275:H275"/>
    <mergeCell ref="I275:J275"/>
    <mergeCell ref="K275:L275"/>
    <mergeCell ref="M275:N275"/>
    <mergeCell ref="A276:B276"/>
    <mergeCell ref="C276:D276"/>
    <mergeCell ref="E276:F276"/>
    <mergeCell ref="G276:H276"/>
    <mergeCell ref="I276:J276"/>
    <mergeCell ref="K276:L276"/>
    <mergeCell ref="M276:N276"/>
    <mergeCell ref="A277:B277"/>
    <mergeCell ref="C277:D277"/>
    <mergeCell ref="E277:F277"/>
    <mergeCell ref="G277:H277"/>
    <mergeCell ref="I277:J277"/>
    <mergeCell ref="K277:L277"/>
    <mergeCell ref="M277:N277"/>
    <mergeCell ref="A278:B278"/>
    <mergeCell ref="C278:D278"/>
    <mergeCell ref="E278:F278"/>
    <mergeCell ref="G278:H278"/>
    <mergeCell ref="I278:J278"/>
    <mergeCell ref="K278:L278"/>
    <mergeCell ref="M278:N278"/>
    <mergeCell ref="A279:B279"/>
    <mergeCell ref="C279:D279"/>
    <mergeCell ref="E279:F279"/>
    <mergeCell ref="G279:H279"/>
    <mergeCell ref="I279:J279"/>
    <mergeCell ref="K279:L279"/>
    <mergeCell ref="M279:N279"/>
    <mergeCell ref="A280:B280"/>
    <mergeCell ref="C280:D280"/>
    <mergeCell ref="E280:F280"/>
    <mergeCell ref="G280:H280"/>
    <mergeCell ref="I280:J280"/>
    <mergeCell ref="K280:L280"/>
    <mergeCell ref="M280:N280"/>
    <mergeCell ref="A281:H281"/>
    <mergeCell ref="I281:J281"/>
    <mergeCell ref="K281:N28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55"/>
  <sheetViews>
    <sheetView showGridLines="0" workbookViewId="0">
      <selection activeCell="K21" sqref="K21"/>
    </sheetView>
  </sheetViews>
  <sheetFormatPr baseColWidth="10" defaultRowHeight="15" x14ac:dyDescent="0.25"/>
  <cols>
    <col min="1" max="16384" width="11.42578125" style="3"/>
  </cols>
  <sheetData>
    <row r="1" spans="1:15" ht="19.5" x14ac:dyDescent="0.35">
      <c r="A1" s="17" t="s">
        <v>49</v>
      </c>
      <c r="B1" s="17"/>
      <c r="C1" s="17"/>
      <c r="D1" s="17"/>
      <c r="E1" s="17"/>
      <c r="F1" s="17"/>
      <c r="G1" s="17"/>
      <c r="H1" s="17"/>
      <c r="I1" s="17"/>
      <c r="J1" s="17"/>
      <c r="K1"/>
      <c r="L1"/>
      <c r="M1"/>
      <c r="N1"/>
      <c r="O1"/>
    </row>
    <row r="2" spans="1:15" x14ac:dyDescent="0.25">
      <c r="K2"/>
      <c r="L2"/>
      <c r="M2"/>
      <c r="N2"/>
      <c r="O2"/>
    </row>
    <row r="3" spans="1:15" ht="15.75" x14ac:dyDescent="0.3">
      <c r="A3" s="19" t="s">
        <v>50</v>
      </c>
      <c r="B3" s="19"/>
      <c r="C3" s="19"/>
      <c r="D3" s="19"/>
      <c r="E3" s="19"/>
      <c r="F3" s="19"/>
      <c r="G3" s="19"/>
      <c r="H3" s="19"/>
      <c r="I3" s="19"/>
      <c r="J3" s="19"/>
      <c r="K3"/>
      <c r="L3"/>
      <c r="M3"/>
      <c r="N3"/>
      <c r="O3"/>
    </row>
    <row r="4" spans="1:15" x14ac:dyDescent="0.25">
      <c r="A4" s="18" t="s">
        <v>51</v>
      </c>
      <c r="B4" s="18"/>
      <c r="C4" s="18" t="s">
        <v>52</v>
      </c>
      <c r="D4" s="18"/>
      <c r="E4" s="18" t="s">
        <v>54</v>
      </c>
      <c r="F4" s="18"/>
      <c r="G4" s="18" t="s">
        <v>53</v>
      </c>
      <c r="H4" s="18"/>
      <c r="I4" s="18" t="s">
        <v>55</v>
      </c>
      <c r="J4" s="18"/>
      <c r="K4"/>
      <c r="L4"/>
      <c r="M4"/>
      <c r="N4"/>
      <c r="O4"/>
    </row>
    <row r="5" spans="1:15" x14ac:dyDescent="0.25">
      <c r="A5" s="23">
        <v>12</v>
      </c>
      <c r="B5" s="23"/>
      <c r="C5" s="73">
        <f>Automovil!I21</f>
        <v>160156.25</v>
      </c>
      <c r="D5" s="23"/>
      <c r="E5" s="73">
        <f>Automovil!V21</f>
        <v>168750</v>
      </c>
      <c r="F5" s="23"/>
      <c r="G5" s="73">
        <f>Automovil!AI21</f>
        <v>160554.45627852154</v>
      </c>
      <c r="H5" s="23"/>
      <c r="I5" s="73">
        <f>Automovil!AV21</f>
        <v>160349.15287908001</v>
      </c>
      <c r="J5" s="23"/>
      <c r="K5"/>
      <c r="L5"/>
      <c r="M5"/>
      <c r="N5"/>
      <c r="O5"/>
    </row>
    <row r="6" spans="1:15" x14ac:dyDescent="0.25">
      <c r="A6" s="18">
        <v>24</v>
      </c>
      <c r="B6" s="18"/>
      <c r="C6" s="74">
        <f>Automovil!I49</f>
        <v>169531.25</v>
      </c>
      <c r="D6" s="18"/>
      <c r="E6" s="74">
        <f>Automovil!V49</f>
        <v>187500</v>
      </c>
      <c r="F6" s="18"/>
      <c r="G6" s="74">
        <f>Automovil!AI49</f>
        <v>171184.44944589961</v>
      </c>
      <c r="H6" s="18"/>
      <c r="I6" s="74">
        <f>Automovil!AV49</f>
        <v>170306.30964779764</v>
      </c>
      <c r="J6" s="18"/>
      <c r="K6"/>
      <c r="L6"/>
      <c r="M6"/>
      <c r="N6"/>
      <c r="O6"/>
    </row>
    <row r="7" spans="1:15" x14ac:dyDescent="0.25">
      <c r="A7" s="23">
        <v>36</v>
      </c>
      <c r="B7" s="23"/>
      <c r="C7" s="73">
        <f>AutomóvilAC!I89</f>
        <v>178906.25</v>
      </c>
      <c r="D7" s="23"/>
      <c r="E7" s="73">
        <f>Automovil!V89</f>
        <v>206250</v>
      </c>
      <c r="F7" s="23"/>
      <c r="G7" s="73">
        <f>Automovil!AI89</f>
        <v>182752.83039237472</v>
      </c>
      <c r="H7" s="23"/>
      <c r="I7" s="73">
        <f>Automovil!AV89</f>
        <v>180649.57811426857</v>
      </c>
      <c r="J7" s="23"/>
    </row>
    <row r="8" spans="1:15" x14ac:dyDescent="0.25">
      <c r="A8" s="18">
        <v>48</v>
      </c>
      <c r="B8" s="18"/>
      <c r="C8" s="74">
        <f>Automovil!I141</f>
        <v>188281.25</v>
      </c>
      <c r="D8" s="18"/>
      <c r="E8" s="74">
        <f>Automovil!V141</f>
        <v>225000</v>
      </c>
      <c r="F8" s="18"/>
      <c r="G8" s="74">
        <f>Automovil!AI141</f>
        <v>195352.79231773125</v>
      </c>
      <c r="H8" s="18"/>
      <c r="I8" s="74">
        <f>Automovil!AV141</f>
        <v>191375.99202075193</v>
      </c>
      <c r="J8" s="18"/>
    </row>
    <row r="9" spans="1:15" x14ac:dyDescent="0.25">
      <c r="A9" s="23">
        <v>60</v>
      </c>
      <c r="B9" s="23"/>
      <c r="C9" s="73">
        <f>Automovil!I205</f>
        <v>197656.25</v>
      </c>
      <c r="D9" s="23"/>
      <c r="E9" s="73">
        <f>Automovil!V205</f>
        <v>243750</v>
      </c>
      <c r="F9" s="23"/>
      <c r="G9" s="73">
        <f>Automovil!AI205</f>
        <v>209087.40064180808</v>
      </c>
      <c r="H9" s="23"/>
      <c r="I9" s="73">
        <f>Automovil!AV205</f>
        <v>202481.44402874215</v>
      </c>
      <c r="J9" s="23"/>
    </row>
    <row r="10" spans="1:15" x14ac:dyDescent="0.25">
      <c r="A10" s="18">
        <v>72</v>
      </c>
      <c r="B10" s="18"/>
      <c r="C10" s="74">
        <f>Automovil!I281</f>
        <v>207031.24999999997</v>
      </c>
      <c r="D10" s="18"/>
      <c r="E10" s="74">
        <f>Automovil!V281</f>
        <v>262500</v>
      </c>
      <c r="F10" s="18"/>
      <c r="G10" s="74">
        <f>Automovil!AI281</f>
        <v>224070.68237145618</v>
      </c>
      <c r="H10" s="18"/>
      <c r="I10" s="74">
        <f>Automovil!AV281</f>
        <v>213960.72997765819</v>
      </c>
      <c r="J10" s="18"/>
    </row>
    <row r="12" spans="1:15" ht="15.75" x14ac:dyDescent="0.3">
      <c r="A12" s="19" t="s">
        <v>56</v>
      </c>
      <c r="B12" s="19"/>
      <c r="C12" s="19"/>
      <c r="D12" s="19"/>
      <c r="E12" s="19"/>
      <c r="F12" s="19"/>
      <c r="G12" s="19"/>
      <c r="H12" s="19"/>
      <c r="I12" s="19"/>
      <c r="J12" s="19"/>
    </row>
    <row r="13" spans="1:15" x14ac:dyDescent="0.25">
      <c r="A13" s="18" t="s">
        <v>51</v>
      </c>
      <c r="B13" s="18"/>
      <c r="C13" s="18" t="s">
        <v>52</v>
      </c>
      <c r="D13" s="18"/>
      <c r="E13" s="18" t="s">
        <v>54</v>
      </c>
      <c r="F13" s="18"/>
      <c r="G13" s="18" t="s">
        <v>53</v>
      </c>
      <c r="H13" s="18"/>
      <c r="I13" s="18" t="s">
        <v>55</v>
      </c>
      <c r="J13" s="18"/>
    </row>
    <row r="14" spans="1:15" x14ac:dyDescent="0.25">
      <c r="A14" s="23">
        <v>12</v>
      </c>
      <c r="B14" s="23"/>
      <c r="C14" s="73">
        <f>Electrodomestico!$I$21</f>
        <v>929.98837500000002</v>
      </c>
      <c r="D14" s="23"/>
      <c r="E14" s="73">
        <f>Electrodomestico!$V$21</f>
        <v>1039.9870000000001</v>
      </c>
      <c r="F14" s="23"/>
      <c r="G14" s="73">
        <f>Electrodomestico!$AI$21</f>
        <v>942.68433590505379</v>
      </c>
      <c r="H14" s="23"/>
      <c r="I14" s="73">
        <f>Electrodomestico!$AV$21</f>
        <v>935.86472063280735</v>
      </c>
      <c r="J14" s="23"/>
    </row>
    <row r="15" spans="1:15" x14ac:dyDescent="0.25">
      <c r="A15" s="18">
        <v>24</v>
      </c>
      <c r="B15" s="18"/>
      <c r="C15" s="74">
        <f>Electrodomestico!$I$49</f>
        <v>1049.9868750000003</v>
      </c>
      <c r="D15" s="18"/>
      <c r="E15" s="74">
        <f>Electrodomestico!$V$49</f>
        <v>1279.9839999999999</v>
      </c>
      <c r="F15" s="18"/>
      <c r="G15" s="74">
        <f>Electrodomestico!$AI$49</f>
        <v>1105.2449820279019</v>
      </c>
      <c r="H15" s="18"/>
      <c r="I15" s="74">
        <f>Electrodomestico!$AV$49</f>
        <v>1073.5127318370839</v>
      </c>
      <c r="J15" s="18"/>
    </row>
    <row r="16" spans="1:15" x14ac:dyDescent="0.25">
      <c r="A16" s="23">
        <v>36</v>
      </c>
      <c r="B16" s="23"/>
      <c r="C16" s="73">
        <f>Electrodomestico!$I$89</f>
        <v>1169.9853749999997</v>
      </c>
      <c r="D16" s="23"/>
      <c r="E16" s="73">
        <f>Electrodomestico!$V$89</f>
        <v>1519.9809999999995</v>
      </c>
      <c r="F16" s="23"/>
      <c r="G16" s="73">
        <f>Electrodomestico!$AI$89</f>
        <v>1305.1825282241014</v>
      </c>
      <c r="H16" s="23"/>
      <c r="I16" s="73">
        <f>Electrodomestico!$AV$89</f>
        <v>1222.5901276446714</v>
      </c>
      <c r="J16" s="23"/>
    </row>
    <row r="17" spans="1:10" x14ac:dyDescent="0.25">
      <c r="A17" s="18">
        <v>48</v>
      </c>
      <c r="B17" s="18"/>
      <c r="C17" s="74">
        <f>Electrodomestico!$I$141</f>
        <v>1289.9838749999999</v>
      </c>
      <c r="D17" s="18"/>
      <c r="E17" s="74">
        <f>Electrodomestico!$V$141</f>
        <v>1759.9779999999976</v>
      </c>
      <c r="F17" s="18"/>
      <c r="G17" s="74">
        <f>Electrodomestico!$AI$141</f>
        <v>1552.1651308338546</v>
      </c>
      <c r="H17" s="18"/>
      <c r="I17" s="74">
        <f>Electrodomestico!$AV$141</f>
        <v>1382.6128786751794</v>
      </c>
      <c r="J17" s="18"/>
    </row>
    <row r="18" spans="1:10" x14ac:dyDescent="0.25">
      <c r="A18" s="23">
        <v>60</v>
      </c>
      <c r="B18" s="23"/>
      <c r="C18" s="73">
        <f>Electrodomestico!$I$205</f>
        <v>1409.9823749999996</v>
      </c>
      <c r="D18" s="23"/>
      <c r="E18" s="73">
        <f>Electrodomestico!V205</f>
        <v>1999.974999999997</v>
      </c>
      <c r="F18" s="23"/>
      <c r="G18" s="73">
        <f>Electrodomestico!$AI$205</f>
        <v>1858.5284974556059</v>
      </c>
      <c r="H18" s="23"/>
      <c r="I18" s="73">
        <f>Electrodomestico!$AV$205</f>
        <v>1552.9435911653038</v>
      </c>
      <c r="J18" s="23"/>
    </row>
    <row r="19" spans="1:10" x14ac:dyDescent="0.25">
      <c r="A19" s="18">
        <v>72</v>
      </c>
      <c r="B19" s="18"/>
      <c r="C19" s="74">
        <f>Electrodomestico!$I$281</f>
        <v>1529.9808749999986</v>
      </c>
      <c r="D19" s="18"/>
      <c r="E19" s="74">
        <f>Electrodomestico!$V$281</f>
        <v>2239.9719999999979</v>
      </c>
      <c r="F19" s="18"/>
      <c r="G19" s="74">
        <f>Electrodomestico!$AI$281</f>
        <v>2240.042560793599</v>
      </c>
      <c r="H19" s="18"/>
      <c r="I19" s="74">
        <f>Electrodomestico!$AV$281</f>
        <v>1732.8262573296897</v>
      </c>
      <c r="J19" s="18"/>
    </row>
    <row r="21" spans="1:10" ht="15.75" x14ac:dyDescent="0.3">
      <c r="A21" s="19" t="s">
        <v>57</v>
      </c>
      <c r="B21" s="19"/>
      <c r="C21" s="19"/>
      <c r="D21" s="19"/>
      <c r="E21" s="19"/>
      <c r="F21" s="19"/>
      <c r="G21" s="19"/>
      <c r="H21" s="19"/>
      <c r="I21" s="19"/>
      <c r="J21" s="19"/>
    </row>
    <row r="22" spans="1:10" x14ac:dyDescent="0.25">
      <c r="A22" s="18" t="s">
        <v>51</v>
      </c>
      <c r="B22" s="18"/>
      <c r="C22" s="18" t="s">
        <v>52</v>
      </c>
      <c r="D22" s="18"/>
      <c r="E22" s="18" t="s">
        <v>54</v>
      </c>
      <c r="F22" s="18"/>
      <c r="G22" s="18" t="s">
        <v>53</v>
      </c>
      <c r="H22" s="18"/>
      <c r="I22" s="18" t="s">
        <v>55</v>
      </c>
      <c r="J22" s="18"/>
    </row>
    <row r="23" spans="1:10" x14ac:dyDescent="0.25">
      <c r="A23" s="23">
        <v>12</v>
      </c>
      <c r="B23" s="23"/>
      <c r="C23" s="73">
        <f>Motocicleta!$I$21</f>
        <v>17280.895833333336</v>
      </c>
      <c r="D23" s="23"/>
      <c r="E23" s="73">
        <f>Motocicleta!$V$21</f>
        <v>19295.5</v>
      </c>
      <c r="F23" s="23"/>
      <c r="G23" s="73">
        <f>Motocicleta!$AI$21</f>
        <v>17509.300043153635</v>
      </c>
      <c r="H23" s="23"/>
      <c r="I23" s="73">
        <f>Motocicleta!$AV$21</f>
        <v>17386.7529497303</v>
      </c>
      <c r="J23" s="23"/>
    </row>
    <row r="24" spans="1:10" x14ac:dyDescent="0.25">
      <c r="A24" s="18">
        <v>24</v>
      </c>
      <c r="B24" s="18"/>
      <c r="C24" s="74">
        <f>Motocicleta!$I$49</f>
        <v>19478.645833333336</v>
      </c>
      <c r="D24" s="18"/>
      <c r="E24" s="74">
        <f>Motocicleta!$V$49</f>
        <v>23691</v>
      </c>
      <c r="F24" s="18"/>
      <c r="G24" s="74">
        <f>Motocicleta!$AI$49</f>
        <v>20471.374934524269</v>
      </c>
      <c r="H24" s="18"/>
      <c r="I24" s="74">
        <f>Motocicleta!$AV$49</f>
        <v>19902.503089600297</v>
      </c>
      <c r="J24" s="18"/>
    </row>
    <row r="25" spans="1:10" x14ac:dyDescent="0.25">
      <c r="A25" s="23">
        <v>36</v>
      </c>
      <c r="B25" s="23"/>
      <c r="C25" s="73">
        <f>Motocicleta!$I$89</f>
        <v>21676.395833333336</v>
      </c>
      <c r="D25" s="23"/>
      <c r="E25" s="73">
        <f>Motocicleta!$V$89</f>
        <v>28086.499999999993</v>
      </c>
      <c r="F25" s="23"/>
      <c r="G25" s="73">
        <f>Motocicleta!$AI$89</f>
        <v>24101.581439034911</v>
      </c>
      <c r="H25" s="23"/>
      <c r="I25" s="73">
        <f>Motocicleta!$AV$89</f>
        <v>22624.376365445714</v>
      </c>
      <c r="J25" s="23"/>
    </row>
    <row r="26" spans="1:10" x14ac:dyDescent="0.25">
      <c r="A26" s="18">
        <v>48</v>
      </c>
      <c r="B26" s="18"/>
      <c r="C26" s="74">
        <f>Motocicleta!$I$141</f>
        <v>23874.145833333343</v>
      </c>
      <c r="D26" s="18"/>
      <c r="E26" s="74">
        <f>Motocicleta!$V$141</f>
        <v>32482.000000000051</v>
      </c>
      <c r="F26" s="18"/>
      <c r="G26" s="74">
        <f>Motocicleta!$AI$141</f>
        <v>28569.462816884599</v>
      </c>
      <c r="H26" s="18"/>
      <c r="I26" s="74">
        <f>Motocicleta!$AV$141</f>
        <v>25543.918895405266</v>
      </c>
      <c r="J26" s="18"/>
    </row>
    <row r="27" spans="1:10" x14ac:dyDescent="0.25">
      <c r="A27" s="23">
        <v>60</v>
      </c>
      <c r="B27" s="23"/>
      <c r="C27" s="73">
        <f>Motocicleta!$I$205</f>
        <v>26071.895833333314</v>
      </c>
      <c r="D27" s="23"/>
      <c r="E27" s="73">
        <f>Motocicleta!V205</f>
        <v>36877.500000000022</v>
      </c>
      <c r="F27" s="23"/>
      <c r="G27" s="73">
        <f>Motocicleta!$AI$205</f>
        <v>34090.45335375471</v>
      </c>
      <c r="H27" s="23"/>
      <c r="I27" s="73">
        <f>Motocicleta!$AV$205</f>
        <v>28649.976410709874</v>
      </c>
      <c r="J27" s="23"/>
    </row>
    <row r="28" spans="1:10" x14ac:dyDescent="0.25">
      <c r="A28" s="18">
        <v>72</v>
      </c>
      <c r="B28" s="18"/>
      <c r="C28" s="74">
        <f>Motocicleta!$I$281</f>
        <v>28269.645833333307</v>
      </c>
      <c r="D28" s="18"/>
      <c r="E28" s="74">
        <f>Motocicleta!$V$281</f>
        <v>41273.000000000022</v>
      </c>
      <c r="F28" s="18"/>
      <c r="G28" s="74">
        <f>Motocicleta!$AI$281</f>
        <v>40938.817451652707</v>
      </c>
      <c r="H28" s="18"/>
      <c r="I28" s="74">
        <f>Motocicleta!$AV$281</f>
        <v>31929.285207846118</v>
      </c>
      <c r="J28" s="18"/>
    </row>
    <row r="30" spans="1:10" ht="15.75" x14ac:dyDescent="0.3">
      <c r="A30" s="19" t="s">
        <v>59</v>
      </c>
      <c r="B30" s="19"/>
      <c r="C30" s="19"/>
      <c r="D30" s="19"/>
      <c r="E30" s="19"/>
      <c r="F30" s="19"/>
      <c r="G30" s="19"/>
      <c r="H30" s="19"/>
      <c r="I30" s="19"/>
      <c r="J30" s="19"/>
    </row>
    <row r="31" spans="1:10" x14ac:dyDescent="0.25">
      <c r="A31" s="18" t="s">
        <v>51</v>
      </c>
      <c r="B31" s="18"/>
      <c r="C31" s="18" t="s">
        <v>52</v>
      </c>
      <c r="D31" s="18"/>
      <c r="E31" s="18" t="s">
        <v>54</v>
      </c>
      <c r="F31" s="18"/>
      <c r="G31" s="18" t="s">
        <v>53</v>
      </c>
      <c r="H31" s="18"/>
      <c r="I31" s="18" t="s">
        <v>55</v>
      </c>
      <c r="J31" s="18"/>
    </row>
    <row r="32" spans="1:10" x14ac:dyDescent="0.25">
      <c r="A32" s="23">
        <v>12</v>
      </c>
      <c r="B32" s="23"/>
      <c r="C32" s="73">
        <f>Automovil!$G$21</f>
        <v>10156.25</v>
      </c>
      <c r="D32" s="23"/>
      <c r="E32" s="73">
        <f>Automovil!$T$21</f>
        <v>18750</v>
      </c>
      <c r="F32" s="23"/>
      <c r="G32" s="73">
        <f>Automovil!$AG$21</f>
        <v>10554.456278521486</v>
      </c>
      <c r="H32" s="23"/>
      <c r="I32" s="73">
        <f>Automovil!$AT$21</f>
        <v>10349.15287908046</v>
      </c>
      <c r="J32" s="23"/>
    </row>
    <row r="33" spans="1:10" x14ac:dyDescent="0.25">
      <c r="A33" s="18">
        <v>24</v>
      </c>
      <c r="B33" s="18"/>
      <c r="C33" s="74">
        <f>Automovil!$G$49</f>
        <v>19531.25</v>
      </c>
      <c r="D33" s="18"/>
      <c r="E33" s="74">
        <f>Automovil!$T$49</f>
        <v>37500</v>
      </c>
      <c r="F33" s="18"/>
      <c r="G33" s="74">
        <f>Automovil!$AG$49</f>
        <v>21184.449445899481</v>
      </c>
      <c r="H33" s="18"/>
      <c r="I33" s="74">
        <f>Automovil!$AT$49</f>
        <v>20306.309647798367</v>
      </c>
      <c r="J33" s="18"/>
    </row>
    <row r="34" spans="1:10" x14ac:dyDescent="0.25">
      <c r="A34" s="23">
        <v>36</v>
      </c>
      <c r="B34" s="23"/>
      <c r="C34" s="73">
        <f>AutomóvilAC!$G$89</f>
        <v>28906.249999999993</v>
      </c>
      <c r="D34" s="23"/>
      <c r="E34" s="73">
        <f>Automovil!$T$89</f>
        <v>56250</v>
      </c>
      <c r="F34" s="23"/>
      <c r="G34" s="73">
        <f>Automovil!$AG$89</f>
        <v>32752.830392374537</v>
      </c>
      <c r="H34" s="23"/>
      <c r="I34" s="73">
        <f>Automovil!$AT$89</f>
        <v>30649.578114269381</v>
      </c>
      <c r="J34" s="23"/>
    </row>
    <row r="35" spans="1:10" x14ac:dyDescent="0.25">
      <c r="A35" s="18">
        <v>48</v>
      </c>
      <c r="B35" s="18"/>
      <c r="C35" s="74">
        <f>Automovil!$G$141</f>
        <v>38281.25</v>
      </c>
      <c r="D35" s="18"/>
      <c r="E35" s="74">
        <f>Automovil!$T$141</f>
        <v>75000</v>
      </c>
      <c r="F35" s="18"/>
      <c r="G35" s="74">
        <f>Automovil!$AG$141</f>
        <v>45352.792317730957</v>
      </c>
      <c r="H35" s="18"/>
      <c r="I35" s="74">
        <f>Automovil!$AT$141</f>
        <v>41375.992020752768</v>
      </c>
      <c r="J35" s="18"/>
    </row>
    <row r="36" spans="1:10" x14ac:dyDescent="0.25">
      <c r="A36" s="23">
        <v>60</v>
      </c>
      <c r="B36" s="23"/>
      <c r="C36" s="73">
        <f>Automovil!$G$205</f>
        <v>47656.25</v>
      </c>
      <c r="D36" s="23"/>
      <c r="E36" s="73">
        <f>Automovil!$T$205</f>
        <v>93750</v>
      </c>
      <c r="F36" s="23"/>
      <c r="G36" s="73">
        <f>Automovil!$AG$205</f>
        <v>59087.400641807784</v>
      </c>
      <c r="H36" s="23"/>
      <c r="I36" s="73">
        <f>Automovil!$AT$205</f>
        <v>52481.444028742801</v>
      </c>
      <c r="J36" s="23"/>
    </row>
    <row r="37" spans="1:10" x14ac:dyDescent="0.25">
      <c r="A37" s="18">
        <v>72</v>
      </c>
      <c r="B37" s="18"/>
      <c r="C37" s="74">
        <f>Automovil!$G$281</f>
        <v>57031.25</v>
      </c>
      <c r="D37" s="18"/>
      <c r="E37" s="74">
        <f>Automovil!$T$281</f>
        <v>112500</v>
      </c>
      <c r="F37" s="18"/>
      <c r="G37" s="74">
        <f>Automovil!$AG$281</f>
        <v>74070.682371455783</v>
      </c>
      <c r="H37" s="18"/>
      <c r="I37" s="74">
        <f>Automovil!$AT$281</f>
        <v>63960.729977658928</v>
      </c>
      <c r="J37" s="18"/>
    </row>
    <row r="39" spans="1:10" ht="15.75" x14ac:dyDescent="0.3">
      <c r="A39" s="19" t="s">
        <v>60</v>
      </c>
      <c r="B39" s="19"/>
      <c r="C39" s="19"/>
      <c r="D39" s="19"/>
      <c r="E39" s="19"/>
      <c r="F39" s="19"/>
      <c r="G39" s="19"/>
      <c r="H39" s="19"/>
      <c r="I39" s="19"/>
      <c r="J39" s="19"/>
    </row>
    <row r="40" spans="1:10" x14ac:dyDescent="0.25">
      <c r="A40" s="18" t="s">
        <v>51</v>
      </c>
      <c r="B40" s="18"/>
      <c r="C40" s="18" t="s">
        <v>52</v>
      </c>
      <c r="D40" s="18"/>
      <c r="E40" s="18" t="s">
        <v>54</v>
      </c>
      <c r="F40" s="18"/>
      <c r="G40" s="18" t="s">
        <v>53</v>
      </c>
      <c r="H40" s="18"/>
      <c r="I40" s="18" t="s">
        <v>55</v>
      </c>
      <c r="J40" s="18"/>
    </row>
    <row r="41" spans="1:10" x14ac:dyDescent="0.25">
      <c r="A41" s="23">
        <v>12</v>
      </c>
      <c r="B41" s="23"/>
      <c r="C41" s="73">
        <f>Electrodomestico!$G$21</f>
        <v>129.99837499999995</v>
      </c>
      <c r="D41" s="23"/>
      <c r="E41" s="73">
        <f>Electrodomestico!$T$21</f>
        <v>239.99700000000004</v>
      </c>
      <c r="F41" s="23"/>
      <c r="G41" s="73">
        <f>Electrodomestico!$AG$21</f>
        <v>142.69433590505398</v>
      </c>
      <c r="H41" s="23"/>
      <c r="I41" s="73">
        <f>Electrodomestico!$AT$21</f>
        <v>135.87472063280535</v>
      </c>
      <c r="J41" s="23"/>
    </row>
    <row r="42" spans="1:10" x14ac:dyDescent="0.25">
      <c r="A42" s="18">
        <v>24</v>
      </c>
      <c r="B42" s="18"/>
      <c r="C42" s="74">
        <f>Electrodomestico!$G$49</f>
        <v>249.9968750000001</v>
      </c>
      <c r="D42" s="18"/>
      <c r="E42" s="74">
        <f>Electrodomestico!$T$49</f>
        <v>479.99400000000009</v>
      </c>
      <c r="F42" s="18"/>
      <c r="G42" s="74">
        <f>Electrodomestico!$AG$49</f>
        <v>305.25498202790232</v>
      </c>
      <c r="H42" s="18"/>
      <c r="I42" s="74">
        <f>Electrodomestico!$AT$49</f>
        <v>273.52273183708229</v>
      </c>
      <c r="J42" s="18"/>
    </row>
    <row r="43" spans="1:10" x14ac:dyDescent="0.25">
      <c r="A43" s="23">
        <v>36</v>
      </c>
      <c r="B43" s="23"/>
      <c r="C43" s="73">
        <f>Electrodomestico!$G$89</f>
        <v>369.99537499999957</v>
      </c>
      <c r="D43" s="23"/>
      <c r="E43" s="73">
        <f>Electrodomestico!$T$89</f>
        <v>719.99099999999953</v>
      </c>
      <c r="F43" s="23"/>
      <c r="G43" s="73">
        <f>Electrodomestico!$AG$89</f>
        <v>505.19252822410289</v>
      </c>
      <c r="H43" s="23"/>
      <c r="I43" s="73">
        <f>Electrodomestico!$AT$89</f>
        <v>422.60012764467007</v>
      </c>
      <c r="J43" s="23"/>
    </row>
    <row r="44" spans="1:10" x14ac:dyDescent="0.25">
      <c r="A44" s="18">
        <v>48</v>
      </c>
      <c r="B44" s="18"/>
      <c r="C44" s="74">
        <f>Electrodomestico!$G$141</f>
        <v>489.9938749999996</v>
      </c>
      <c r="D44" s="18"/>
      <c r="E44" s="74">
        <f>Electrodomestico!$T$141</f>
        <v>959.98799999999892</v>
      </c>
      <c r="F44" s="18"/>
      <c r="G44" s="74">
        <f>Electrodomestico!$AG$141</f>
        <v>752.17513083385802</v>
      </c>
      <c r="H44" s="18"/>
      <c r="I44" s="74">
        <f>Electrodomestico!$AT$141</f>
        <v>582.62287867517614</v>
      </c>
      <c r="J44" s="18"/>
    </row>
    <row r="45" spans="1:10" x14ac:dyDescent="0.25">
      <c r="A45" s="23">
        <v>60</v>
      </c>
      <c r="B45" s="23"/>
      <c r="C45" s="73">
        <f>Electrodomestico!$G$205</f>
        <v>609.99237499999981</v>
      </c>
      <c r="D45" s="23"/>
      <c r="E45" s="73">
        <f>Electrodomestico!$T$205</f>
        <v>1199.9849999999983</v>
      </c>
      <c r="F45" s="23"/>
      <c r="G45" s="73">
        <f>Electrodomestico!$AG$205</f>
        <v>1058.5384974556109</v>
      </c>
      <c r="H45" s="23"/>
      <c r="I45" s="73">
        <f>Electrodomestico!$AT$205</f>
        <v>752.95359116530142</v>
      </c>
      <c r="J45" s="23"/>
    </row>
    <row r="46" spans="1:10" x14ac:dyDescent="0.25">
      <c r="A46" s="18">
        <v>72</v>
      </c>
      <c r="B46" s="18"/>
      <c r="C46" s="74">
        <f>Electrodomestico!$G$281</f>
        <v>729.99087499999871</v>
      </c>
      <c r="D46" s="18"/>
      <c r="E46" s="74">
        <f>Electrodomestico!$T$281</f>
        <v>1439.9819999999977</v>
      </c>
      <c r="F46" s="18"/>
      <c r="G46" s="74">
        <f>Electrodomestico!$AG$281</f>
        <v>1440.0525607936061</v>
      </c>
      <c r="H46" s="18"/>
      <c r="I46" s="74">
        <f>Electrodomestico!$AT$281</f>
        <v>932.83625732968824</v>
      </c>
      <c r="J46" s="18"/>
    </row>
    <row r="48" spans="1:10" ht="15.75" x14ac:dyDescent="0.3">
      <c r="A48" s="19" t="s">
        <v>61</v>
      </c>
      <c r="B48" s="19"/>
      <c r="C48" s="19"/>
      <c r="D48" s="19"/>
      <c r="E48" s="19"/>
      <c r="F48" s="19"/>
      <c r="G48" s="19"/>
      <c r="H48" s="19"/>
      <c r="I48" s="19"/>
      <c r="J48" s="19"/>
    </row>
    <row r="49" spans="1:10" x14ac:dyDescent="0.25">
      <c r="A49" s="18" t="s">
        <v>51</v>
      </c>
      <c r="B49" s="18"/>
      <c r="C49" s="18" t="s">
        <v>52</v>
      </c>
      <c r="D49" s="18"/>
      <c r="E49" s="18" t="s">
        <v>54</v>
      </c>
      <c r="F49" s="18"/>
      <c r="G49" s="18" t="s">
        <v>53</v>
      </c>
      <c r="H49" s="18"/>
      <c r="I49" s="18" t="s">
        <v>55</v>
      </c>
      <c r="J49" s="18"/>
    </row>
    <row r="50" spans="1:10" x14ac:dyDescent="0.25">
      <c r="A50" s="23">
        <v>12</v>
      </c>
      <c r="B50" s="23"/>
      <c r="C50" s="73">
        <f>Motocicleta!$G$21</f>
        <v>2380.8958333333339</v>
      </c>
      <c r="D50" s="23"/>
      <c r="E50" s="73">
        <f>Motocicleta!$T$21</f>
        <v>4395.4999999999991</v>
      </c>
      <c r="F50" s="23"/>
      <c r="G50" s="73">
        <f>Motocicleta!$AG$21</f>
        <v>2609.3000431536207</v>
      </c>
      <c r="H50" s="23"/>
      <c r="I50" s="73">
        <f>Motocicleta!$AT$21</f>
        <v>2486.7529497303626</v>
      </c>
      <c r="J50" s="23"/>
    </row>
    <row r="51" spans="1:10" x14ac:dyDescent="0.25">
      <c r="A51" s="18">
        <v>24</v>
      </c>
      <c r="B51" s="18"/>
      <c r="C51" s="74">
        <f>Motocicleta!$G$49</f>
        <v>4578.6458333333312</v>
      </c>
      <c r="D51" s="18"/>
      <c r="E51" s="74">
        <f>Motocicleta!$T$49</f>
        <v>8791.0000000000018</v>
      </c>
      <c r="F51" s="18"/>
      <c r="G51" s="74">
        <f>Motocicleta!$AG$49</f>
        <v>5571.3749345242459</v>
      </c>
      <c r="H51" s="18"/>
      <c r="I51" s="74">
        <f>Motocicleta!$AT$49</f>
        <v>5002.50308960037</v>
      </c>
      <c r="J51" s="18"/>
    </row>
    <row r="52" spans="1:10" x14ac:dyDescent="0.25">
      <c r="A52" s="23">
        <v>36</v>
      </c>
      <c r="B52" s="23"/>
      <c r="C52" s="73">
        <f>Motocicleta!$G$89</f>
        <v>6776.3958333333358</v>
      </c>
      <c r="D52" s="23"/>
      <c r="E52" s="73">
        <f>Motocicleta!$T$89</f>
        <v>13186.499999999995</v>
      </c>
      <c r="F52" s="23"/>
      <c r="G52" s="73">
        <f>Motocicleta!$AG$89</f>
        <v>9201.5814390348569</v>
      </c>
      <c r="H52" s="23"/>
      <c r="I52" s="73">
        <f>Motocicleta!$AT$89</f>
        <v>7724.3763654457834</v>
      </c>
      <c r="J52" s="23"/>
    </row>
    <row r="53" spans="1:10" x14ac:dyDescent="0.25">
      <c r="A53" s="18">
        <v>48</v>
      </c>
      <c r="B53" s="18"/>
      <c r="C53" s="74">
        <f>Motocicleta!$G$141</f>
        <v>8974.145833333343</v>
      </c>
      <c r="D53" s="18"/>
      <c r="E53" s="74">
        <f>Motocicleta!$T$141</f>
        <v>17581.999999999993</v>
      </c>
      <c r="F53" s="18"/>
      <c r="G53" s="74">
        <f>Motocicleta!$AG$141</f>
        <v>13669.462816884494</v>
      </c>
      <c r="H53" s="18"/>
      <c r="I53" s="74">
        <f>Motocicleta!$AT$141</f>
        <v>10643.91889540539</v>
      </c>
      <c r="J53" s="18"/>
    </row>
    <row r="54" spans="1:10" x14ac:dyDescent="0.25">
      <c r="A54" s="23">
        <v>60</v>
      </c>
      <c r="B54" s="23"/>
      <c r="C54" s="73">
        <f>Motocicleta!$G$205</f>
        <v>11171.895833333316</v>
      </c>
      <c r="D54" s="23"/>
      <c r="E54" s="73">
        <f>Motocicleta!$T$205</f>
        <v>21977.500000000007</v>
      </c>
      <c r="F54" s="23"/>
      <c r="G54" s="73">
        <f>Motocicleta!$AG$205</f>
        <v>19190.453353754558</v>
      </c>
      <c r="H54" s="23"/>
      <c r="I54" s="73">
        <f>Motocicleta!$AT$205</f>
        <v>13749.976410709936</v>
      </c>
      <c r="J54" s="23"/>
    </row>
    <row r="55" spans="1:10" x14ac:dyDescent="0.25">
      <c r="A55" s="18">
        <v>72</v>
      </c>
      <c r="B55" s="18"/>
      <c r="C55" s="74">
        <f>Motocicleta!$G$281</f>
        <v>13369.645833333301</v>
      </c>
      <c r="D55" s="18"/>
      <c r="E55" s="74">
        <f>Motocicleta!$T$281</f>
        <v>26373.000000000022</v>
      </c>
      <c r="F55" s="18"/>
      <c r="G55" s="74">
        <f>Motocicleta!$AG$281</f>
        <v>26038.817451652452</v>
      </c>
      <c r="H55" s="18"/>
      <c r="I55" s="74">
        <f>Motocicleta!$AT$281</f>
        <v>17029.285207846271</v>
      </c>
      <c r="J55" s="18"/>
    </row>
  </sheetData>
  <mergeCells count="217">
    <mergeCell ref="A36:B36"/>
    <mergeCell ref="C36:D36"/>
    <mergeCell ref="E36:F36"/>
    <mergeCell ref="G36:H36"/>
    <mergeCell ref="I36:J36"/>
    <mergeCell ref="A37:B37"/>
    <mergeCell ref="C37:D37"/>
    <mergeCell ref="E37:F37"/>
    <mergeCell ref="G37:H37"/>
    <mergeCell ref="I37:J37"/>
    <mergeCell ref="A34:B34"/>
    <mergeCell ref="C34:D34"/>
    <mergeCell ref="E34:F34"/>
    <mergeCell ref="G34:H34"/>
    <mergeCell ref="I34:J34"/>
    <mergeCell ref="A35:B35"/>
    <mergeCell ref="C35:D35"/>
    <mergeCell ref="E35:F35"/>
    <mergeCell ref="G35:H35"/>
    <mergeCell ref="I35:J35"/>
    <mergeCell ref="A32:B32"/>
    <mergeCell ref="C32:D32"/>
    <mergeCell ref="E32:F32"/>
    <mergeCell ref="G32:H32"/>
    <mergeCell ref="I32:J32"/>
    <mergeCell ref="A33:B33"/>
    <mergeCell ref="C33:D33"/>
    <mergeCell ref="E33:F33"/>
    <mergeCell ref="G33:H33"/>
    <mergeCell ref="I33:J33"/>
    <mergeCell ref="A30:J30"/>
    <mergeCell ref="A31:B31"/>
    <mergeCell ref="C31:D31"/>
    <mergeCell ref="E31:F31"/>
    <mergeCell ref="G31:H31"/>
    <mergeCell ref="I31:J31"/>
    <mergeCell ref="A27:B27"/>
    <mergeCell ref="C27:D27"/>
    <mergeCell ref="E27:F27"/>
    <mergeCell ref="G27:H27"/>
    <mergeCell ref="I27:J27"/>
    <mergeCell ref="A28:B28"/>
    <mergeCell ref="C28:D28"/>
    <mergeCell ref="E28:F28"/>
    <mergeCell ref="G28:H28"/>
    <mergeCell ref="I28:J28"/>
    <mergeCell ref="A25:B25"/>
    <mergeCell ref="C25:D25"/>
    <mergeCell ref="E25:F25"/>
    <mergeCell ref="G25:H25"/>
    <mergeCell ref="I25:J25"/>
    <mergeCell ref="A26:B26"/>
    <mergeCell ref="C26:D26"/>
    <mergeCell ref="E26:F26"/>
    <mergeCell ref="G26:H26"/>
    <mergeCell ref="I26:J26"/>
    <mergeCell ref="A23:B23"/>
    <mergeCell ref="C23:D23"/>
    <mergeCell ref="E23:F23"/>
    <mergeCell ref="G23:H23"/>
    <mergeCell ref="I23:J23"/>
    <mergeCell ref="A24:B24"/>
    <mergeCell ref="C24:D24"/>
    <mergeCell ref="E24:F24"/>
    <mergeCell ref="G24:H24"/>
    <mergeCell ref="I24:J24"/>
    <mergeCell ref="A21:J21"/>
    <mergeCell ref="A22:B22"/>
    <mergeCell ref="C22:D22"/>
    <mergeCell ref="E22:F22"/>
    <mergeCell ref="G22:H22"/>
    <mergeCell ref="I22:J22"/>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B17"/>
    <mergeCell ref="C17:D17"/>
    <mergeCell ref="E17:F17"/>
    <mergeCell ref="G17:H17"/>
    <mergeCell ref="I17:J17"/>
    <mergeCell ref="A14:B14"/>
    <mergeCell ref="C14:D14"/>
    <mergeCell ref="E14:F14"/>
    <mergeCell ref="G14:H14"/>
    <mergeCell ref="I14:J14"/>
    <mergeCell ref="A15:B15"/>
    <mergeCell ref="C15:D15"/>
    <mergeCell ref="E15:F15"/>
    <mergeCell ref="G15:H15"/>
    <mergeCell ref="I15:J15"/>
    <mergeCell ref="I5:J5"/>
    <mergeCell ref="G5:H5"/>
    <mergeCell ref="G6:H6"/>
    <mergeCell ref="G7:H7"/>
    <mergeCell ref="G8:H8"/>
    <mergeCell ref="G9:H9"/>
    <mergeCell ref="G10:H10"/>
    <mergeCell ref="A12:J12"/>
    <mergeCell ref="A13:B13"/>
    <mergeCell ref="C13:D13"/>
    <mergeCell ref="E13:F13"/>
    <mergeCell ref="G13:H13"/>
    <mergeCell ref="I13:J13"/>
    <mergeCell ref="I10:J10"/>
    <mergeCell ref="I9:J9"/>
    <mergeCell ref="I8:J8"/>
    <mergeCell ref="E10:F10"/>
    <mergeCell ref="E9:F9"/>
    <mergeCell ref="E8:F8"/>
    <mergeCell ref="A5:B5"/>
    <mergeCell ref="A6:B6"/>
    <mergeCell ref="A7:B7"/>
    <mergeCell ref="A8:B8"/>
    <mergeCell ref="A9:B9"/>
    <mergeCell ref="A10:B10"/>
    <mergeCell ref="A1:J1"/>
    <mergeCell ref="A3:J3"/>
    <mergeCell ref="A4:B4"/>
    <mergeCell ref="C4:D4"/>
    <mergeCell ref="E4:F4"/>
    <mergeCell ref="G4:H4"/>
    <mergeCell ref="I4:J4"/>
    <mergeCell ref="E7:F7"/>
    <mergeCell ref="E6:F6"/>
    <mergeCell ref="E5:F5"/>
    <mergeCell ref="C5:D5"/>
    <mergeCell ref="C6:D6"/>
    <mergeCell ref="C7:D7"/>
    <mergeCell ref="C8:D8"/>
    <mergeCell ref="C9:D9"/>
    <mergeCell ref="C10:D10"/>
    <mergeCell ref="I7:J7"/>
    <mergeCell ref="I6:J6"/>
    <mergeCell ref="A39:J39"/>
    <mergeCell ref="A40:B40"/>
    <mergeCell ref="C40:D40"/>
    <mergeCell ref="E40:F40"/>
    <mergeCell ref="G40:H40"/>
    <mergeCell ref="I40:J40"/>
    <mergeCell ref="A41:B41"/>
    <mergeCell ref="C41:D41"/>
    <mergeCell ref="E41:F41"/>
    <mergeCell ref="G41:H41"/>
    <mergeCell ref="I41:J41"/>
    <mergeCell ref="A42:B42"/>
    <mergeCell ref="C42:D42"/>
    <mergeCell ref="E42:F42"/>
    <mergeCell ref="G42:H42"/>
    <mergeCell ref="I42:J42"/>
    <mergeCell ref="A43:B43"/>
    <mergeCell ref="C43:D43"/>
    <mergeCell ref="E43:F43"/>
    <mergeCell ref="G43:H43"/>
    <mergeCell ref="I43:J43"/>
    <mergeCell ref="A44:B44"/>
    <mergeCell ref="C44:D44"/>
    <mergeCell ref="E44:F44"/>
    <mergeCell ref="G44:H44"/>
    <mergeCell ref="I44:J44"/>
    <mergeCell ref="A45:B45"/>
    <mergeCell ref="C45:D45"/>
    <mergeCell ref="E45:F45"/>
    <mergeCell ref="G45:H45"/>
    <mergeCell ref="I45:J45"/>
    <mergeCell ref="A46:B46"/>
    <mergeCell ref="C46:D46"/>
    <mergeCell ref="E46:F46"/>
    <mergeCell ref="G46:H46"/>
    <mergeCell ref="I46:J46"/>
    <mergeCell ref="A48:J48"/>
    <mergeCell ref="A49:B49"/>
    <mergeCell ref="C49:D49"/>
    <mergeCell ref="E49:F49"/>
    <mergeCell ref="G49:H49"/>
    <mergeCell ref="I49:J49"/>
    <mergeCell ref="A50:B50"/>
    <mergeCell ref="C50:D50"/>
    <mergeCell ref="E50:F50"/>
    <mergeCell ref="G50:H50"/>
    <mergeCell ref="I50:J50"/>
    <mergeCell ref="A51:B51"/>
    <mergeCell ref="C51:D51"/>
    <mergeCell ref="E51:F51"/>
    <mergeCell ref="G51:H51"/>
    <mergeCell ref="I51:J51"/>
    <mergeCell ref="A52:B52"/>
    <mergeCell ref="C52:D52"/>
    <mergeCell ref="E52:F52"/>
    <mergeCell ref="G52:H52"/>
    <mergeCell ref="I52:J52"/>
    <mergeCell ref="A53:B53"/>
    <mergeCell ref="C53:D53"/>
    <mergeCell ref="E53:F53"/>
    <mergeCell ref="G53:H53"/>
    <mergeCell ref="I53:J53"/>
    <mergeCell ref="A54:B54"/>
    <mergeCell ref="C54:D54"/>
    <mergeCell ref="E54:F54"/>
    <mergeCell ref="G54:H54"/>
    <mergeCell ref="I54:J54"/>
    <mergeCell ref="A55:B55"/>
    <mergeCell ref="C55:D55"/>
    <mergeCell ref="E55:F55"/>
    <mergeCell ref="G55:H55"/>
    <mergeCell ref="I55:J5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Portada</vt:lpstr>
      <vt:lpstr>Fundamentación</vt:lpstr>
      <vt:lpstr>Proposito</vt:lpstr>
      <vt:lpstr>Datos</vt:lpstr>
      <vt:lpstr>Automovil</vt:lpstr>
      <vt:lpstr>Electrodomestico</vt:lpstr>
      <vt:lpstr>Motocicleta</vt:lpstr>
      <vt:lpstr>AutomóvilAC</vt:lpstr>
      <vt:lpstr>ElectrodomesticoAC</vt:lpstr>
      <vt:lpstr>MotocicletaAC</vt:lpstr>
      <vt:lpstr>Resultados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MARIO ALBERTO MIRANDA  SANDOVAL</cp:lastModifiedBy>
  <dcterms:created xsi:type="dcterms:W3CDTF">2019-05-05T18:59:32Z</dcterms:created>
  <dcterms:modified xsi:type="dcterms:W3CDTF">2019-05-22T01:10:12Z</dcterms:modified>
</cp:coreProperties>
</file>