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ontyyu/Desktop/"/>
    </mc:Choice>
  </mc:AlternateContent>
  <xr:revisionPtr revIDLastSave="0" documentId="8_{86406111-15E0-AA45-AFD2-1875F1E66859}" xr6:coauthVersionLast="47" xr6:coauthVersionMax="47" xr10:uidLastSave="{00000000-0000-0000-0000-000000000000}"/>
  <bookViews>
    <workbookView xWindow="820" yWindow="1560" windowWidth="28800" windowHeight="17540" tabRatio="722" firstSheet="2" activeTab="7" xr2:uid="{00000000-000D-0000-FFFF-FFFF00000000}"/>
  </bookViews>
  <sheets>
    <sheet name="Counseling" sheetId="1" r:id="rId1"/>
    <sheet name="Workshops &amp; Events" sheetId="2" r:id="rId2"/>
    <sheet name="Internships" sheetId="7" r:id="rId3"/>
    <sheet name="Class Check up" sheetId="6" r:id="rId4"/>
    <sheet name="Career Fair" sheetId="5" r:id="rId5"/>
    <sheet name="OCR" sheetId="4" r:id="rId6"/>
    <sheet name="Technology" sheetId="9" r:id="rId7"/>
    <sheet name="Alumni " sheetId="10" r:id="rId8"/>
    <sheet name="Diversity " sheetId="3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5" l="1"/>
  <c r="B19" i="5" s="1"/>
  <c r="C12" i="5"/>
  <c r="B8" i="5" s="1"/>
  <c r="B19" i="3"/>
  <c r="C18" i="3"/>
  <c r="C17" i="3"/>
  <c r="C16" i="3"/>
  <c r="C15" i="3"/>
  <c r="C14" i="3"/>
  <c r="B11" i="3"/>
  <c r="C10" i="3"/>
  <c r="C9" i="3"/>
  <c r="C8" i="3"/>
  <c r="C7" i="3"/>
  <c r="C6" i="3"/>
  <c r="C4" i="4"/>
  <c r="C3" i="4"/>
  <c r="C2" i="4"/>
  <c r="B18" i="5"/>
  <c r="B17" i="5"/>
  <c r="B16" i="5"/>
  <c r="B15" i="5"/>
  <c r="D4" i="5"/>
  <c r="D3" i="5"/>
  <c r="C3" i="5"/>
  <c r="E8" i="7"/>
  <c r="E7" i="7"/>
  <c r="J4" i="7"/>
  <c r="J7" i="7" s="1"/>
  <c r="I4" i="7"/>
  <c r="I7" i="7" s="1"/>
  <c r="H4" i="7"/>
  <c r="H8" i="7" s="1"/>
  <c r="G4" i="7"/>
  <c r="G8" i="7" s="1"/>
  <c r="F4" i="7"/>
  <c r="F8" i="7" s="1"/>
  <c r="D4" i="7"/>
  <c r="D8" i="7" s="1"/>
  <c r="C4" i="7"/>
  <c r="C7" i="7" s="1"/>
  <c r="B4" i="7"/>
  <c r="B7" i="7" s="1"/>
  <c r="J8" i="2"/>
  <c r="I8" i="2"/>
  <c r="H8" i="2"/>
  <c r="G8" i="2"/>
  <c r="F8" i="2"/>
  <c r="D8" i="2"/>
  <c r="B8" i="2"/>
  <c r="C6" i="2"/>
  <c r="C8" i="2" s="1"/>
  <c r="E5" i="2"/>
  <c r="E8" i="2" s="1"/>
  <c r="E3" i="2"/>
  <c r="B11" i="5"/>
  <c r="B9" i="5" l="1"/>
  <c r="B7" i="5"/>
  <c r="B10" i="5"/>
  <c r="G7" i="7"/>
  <c r="D7" i="7"/>
  <c r="F7" i="7"/>
  <c r="I8" i="7"/>
  <c r="J8" i="7"/>
  <c r="H7" i="7"/>
  <c r="B8" i="7"/>
  <c r="C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tc={FCF595B3-F03F-4B2F-BFC8-AE56352104D0}</author>
  </authors>
  <commentList>
    <comment ref="H29" authorId="0" shapeId="0" xr:uid="{FCF595B3-F03F-4B2F-BFC8-AE56352104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Is this relevant this year?
Reply:
    @Kasey Fausak want to create the link for the future as this will be run for next year.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tc={4EC843DD-3D82-40F8-B8B8-53E04E5C7205}</author>
    <author>tc={0E4F7967-ED2A-44D4-A024-F95CA88F72BB}</author>
  </authors>
  <commentList>
    <comment ref="H3" authorId="0" shapeId="0" xr:uid="{4EC843DD-3D82-40F8-B8B8-53E04E5C720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info-session check-ins saved</t>
      </text>
    </comment>
    <comment ref="I7" authorId="1" shapeId="0" xr:uid="{0E4F7967-ED2A-44D4-A024-F95CA88F72BB}">
      <text>
        <t>[Threaded comment]
Your version of Excel allows you to read this threaded comment; however, any edits to it will get removed if the file is opened in a newer version of Excel. Learn more: https://go.microsoft.com/fwlink/?linkid=870924
Comment:
    RH FCA restructure leading to no individual events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tc={70D83304-FC60-4575-98FB-5C805CD77225}</author>
    <author>tc={10229529-950F-4A43-B27F-DFFD3D269EB5}</author>
  </authors>
  <commentList>
    <comment ref="K2" authorId="0" shapeId="0" xr:uid="{70D83304-FC60-4575-98FB-5C805CD772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was an asterisk here but no comment</t>
      </text>
    </comment>
    <comment ref="M2" authorId="1" shapeId="0" xr:uid="{10229529-950F-4A43-B27F-DFFD3D269E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Conference due to COVID-19</t>
      </text>
    </comment>
  </commentList>
</comments>
</file>

<file path=xl/sharedStrings.xml><?xml version="1.0" encoding="utf-8"?>
<sst xmlns="http://schemas.openxmlformats.org/spreadsheetml/2006/main" count="131" uniqueCount="95">
  <si>
    <t xml:space="preserve">Year </t>
  </si>
  <si>
    <t>Counseling Appointments</t>
  </si>
  <si>
    <t>Unique Counseling</t>
  </si>
  <si>
    <t>School Year</t>
  </si>
  <si>
    <t>Appointments</t>
  </si>
  <si>
    <t>Alumni</t>
  </si>
  <si>
    <t>Freshman</t>
  </si>
  <si>
    <t>Junior</t>
  </si>
  <si>
    <t>Masters</t>
  </si>
  <si>
    <t>Other</t>
  </si>
  <si>
    <t>Senior</t>
  </si>
  <si>
    <t>Sophomore</t>
  </si>
  <si>
    <t>School</t>
  </si>
  <si>
    <t>GSE</t>
  </si>
  <si>
    <t>PCS</t>
  </si>
  <si>
    <t>GSAS</t>
  </si>
  <si>
    <t>GSB</t>
  </si>
  <si>
    <t>FCLC</t>
  </si>
  <si>
    <t>FCRH</t>
  </si>
  <si>
    <t>By Campus</t>
  </si>
  <si>
    <t>GSB LC</t>
  </si>
  <si>
    <t>LC</t>
  </si>
  <si>
    <t>RH</t>
  </si>
  <si>
    <t>GSB RH</t>
  </si>
  <si>
    <t>Panels/Workshops</t>
  </si>
  <si>
    <t>Event Attendance</t>
  </si>
  <si>
    <t>Info-Sessions</t>
  </si>
  <si>
    <t>Career Views</t>
  </si>
  <si>
    <t>N/A</t>
  </si>
  <si>
    <t>Diversity Events</t>
  </si>
  <si>
    <t>Mentoring</t>
  </si>
  <si>
    <t>FCA Events</t>
  </si>
  <si>
    <t>Totals</t>
  </si>
  <si>
    <t>Paid</t>
  </si>
  <si>
    <t>Unpaid</t>
  </si>
  <si>
    <t>Total</t>
  </si>
  <si>
    <t>Tutorials</t>
  </si>
  <si>
    <t xml:space="preserve">Number of Internships Completed </t>
  </si>
  <si>
    <t>3+</t>
  </si>
  <si>
    <t>2021 FCRH&amp;FCLC</t>
  </si>
  <si>
    <t>2021 GSB</t>
  </si>
  <si>
    <t>2021- ALL</t>
  </si>
  <si>
    <t>Percentages</t>
  </si>
  <si>
    <t>2021 FC &amp; GSB</t>
  </si>
  <si>
    <t>2020 FC &amp; GSB</t>
  </si>
  <si>
    <t>2014 (N=1951)</t>
  </si>
  <si>
    <t>2015 (N=2041)</t>
  </si>
  <si>
    <t>2016 (N=2433)</t>
  </si>
  <si>
    <t>2017 (N=2046)</t>
  </si>
  <si>
    <t>2018 (N=2395)</t>
  </si>
  <si>
    <t>2019 (N=2462)</t>
  </si>
  <si>
    <t>2020 (N=2483)</t>
  </si>
  <si>
    <t>2543)</t>
  </si>
  <si>
    <t>Unreported</t>
  </si>
  <si>
    <t xml:space="preserve">Still Seeking </t>
  </si>
  <si>
    <t>Working</t>
  </si>
  <si>
    <t xml:space="preserve">Continuing Education </t>
  </si>
  <si>
    <t>Service or Other</t>
  </si>
  <si>
    <t>Career Fair</t>
  </si>
  <si>
    <t>Employers</t>
  </si>
  <si>
    <t>Students</t>
  </si>
  <si>
    <t>Career Fair Participation by School</t>
  </si>
  <si>
    <t>Career Fair Participation by Class Year</t>
  </si>
  <si>
    <t>Grad/Alum</t>
  </si>
  <si>
    <t>OCR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</si>
  <si>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</si>
  <si>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</si>
  <si>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</si>
  <si>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</si>
  <si>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</si>
  <si>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</si>
  <si>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</si>
  <si>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</si>
  <si>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</si>
  <si>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</si>
  <si>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</si>
  <si>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 number of Employers</t>
  </si>
  <si>
    <t>Full Time Positions</t>
  </si>
  <si>
    <t>Internship Positions</t>
  </si>
  <si>
    <t>Total Student Interviews</t>
  </si>
  <si>
    <t xml:space="preserve">Registered Employers </t>
  </si>
  <si>
    <t xml:space="preserve">Registered Employer Contacts </t>
  </si>
  <si>
    <t xml:space="preserve">Postings </t>
  </si>
  <si>
    <t>Alumni Counseling</t>
  </si>
  <si>
    <t>Year</t>
  </si>
  <si>
    <t>Mentoring Program</t>
  </si>
  <si>
    <t>Mentors</t>
  </si>
  <si>
    <t>Mentees</t>
  </si>
  <si>
    <t>All Diversity Initiatives</t>
  </si>
  <si>
    <t>Attendance</t>
  </si>
  <si>
    <t>added the Focus group</t>
  </si>
  <si>
    <t>All By Class Year</t>
  </si>
  <si>
    <t>Alumni/Grad</t>
  </si>
  <si>
    <t>All By School</t>
  </si>
  <si>
    <t>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</si>
</sst>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1" applyNumberFormat="1" applyFont="1"/>
    <xf numFmtId="9" fontId="0" fillId="0" borderId="0" xfId="0" applyNumberFormat="1"/>
    <xf numFmtId="0" fontId="0" fillId="2" borderId="0" xfId="1" applyNumberFormat="1" applyFont="1" applyFill="1"/>
    <xf numFmtId="0" fontId="2" fillId="0" borderId="0" xfId="0" applyFont="1"/>
    <xf numFmtId="9" fontId="0" fillId="0" borderId="0" xfId="1" applyFont="1"/>
    <xf numFmtId="0" fontId="4" fillId="0" borderId="0" xfId="0" applyFont="1"/>
    <xf numFmtId="0" fontId="5" fillId="0" borderId="0" xfId="0" applyFont="1"/>
    <xf numFmtId="9" fontId="5" fillId="0" borderId="0" xfId="1" applyFont="1"/>
    <xf numFmtId="0" fontId="5" fillId="0" borderId="0" xfId="1" applyNumberFormat="1" applyFont="1"/>
    <xf numFmtId="9" fontId="5" fillId="0" borderId="0" xfId="0" applyNumberFormat="1" applyFont="1"/>
    <xf numFmtId="0" fontId="6" fillId="0" borderId="0" xfId="6"/>
    <xf numFmtId="3" fontId="0" fillId="0" borderId="0" xfId="0" applyNumberFormat="1"/>
    <xf numFmtId="0" fontId="0" fillId="0" borderId="0" xfId="1" applyNumberFormat="1" applyFont="1" applyFill="1" applyBorder="1"/>
    <xf numFmtId="1" fontId="0" fillId="0" borderId="0" xfId="0" applyNumberFormat="1"/>
    <xf numFmtId="0" fontId="0" fillId="0" borderId="0" xfId="7" applyNumberFormat="1" applyFont="1"/>
    <xf numFmtId="0" fontId="0" fillId="0" borderId="0" xfId="7" applyNumberFormat="1" applyFont="1" applyAlignment="1">
      <alignment horizontal="right"/>
    </xf>
    <xf numFmtId="0" fontId="0" fillId="0" borderId="0" xfId="1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1" applyNumberFormat="1" applyFont="1" applyFill="1" applyBorder="1"/>
    <xf numFmtId="0" fontId="4" fillId="2" borderId="0" xfId="0" applyFont="1" applyFill="1"/>
    <xf numFmtId="0" fontId="6" fillId="0" borderId="0" xfId="6" applyFill="1" applyBorder="1"/>
    <xf numFmtId="1" fontId="2" fillId="0" borderId="0" xfId="0" applyNumberFormat="1" applyFont="1"/>
    <xf numFmtId="1" fontId="12" fillId="0" borderId="0" xfId="0" applyNumberFormat="1" applyFont="1"/>
  </cellXfs>
  <cellStyles count="8">
    <cellStyle name="Comma" xfId="7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Counseling Appointments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Counseling Appointments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Counseling!$B$1:$L$1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Counseling!$B$2:$L$2</c:f>
              <c:numCache>
                <c:formatCode>0</c:formatCode>
                <c:ptCount val="11"/>
                <c:pt idx="0" formatCode="General">
                  <c:v>1076</c:v>
                </c:pt>
                <c:pt idx="1">
                  <c:v>1472</c:v>
                </c:pt>
                <c:pt idx="2">
                  <c:v>1674</c:v>
                </c:pt>
                <c:pt idx="3" formatCode="General">
                  <c:v>1707</c:v>
                </c:pt>
                <c:pt idx="4" formatCode="General">
                  <c:v>1937</c:v>
                </c:pt>
                <c:pt idx="5" formatCode="General">
                  <c:v>2464</c:v>
                </c:pt>
                <c:pt idx="6">
                  <c:v>2042</c:v>
                </c:pt>
                <c:pt idx="7">
                  <c:v>3023</c:v>
                </c:pt>
                <c:pt idx="8" formatCode="General">
                  <c:v>3399</c:v>
                </c:pt>
                <c:pt idx="9" formatCode="General">
                  <c:v>3043</c:v>
                </c:pt>
                <c:pt idx="10" formatCode="General">
                  <c:v>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2E-4CE7-877D-6314492FDF9F}"/>
            </c:ext>
          </c:extLst>
        </c:ser>
        <c:ser>
          <c:idx val="1"/>
          <c:order val="1"/>
          <c:tx>
            <c:v>Unique Counseling Appointments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Counseling!$B$1:$L$1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Counseling!$B$3:$L$3</c:f>
              <c:numCache>
                <c:formatCode>General</c:formatCode>
                <c:ptCount val="11"/>
                <c:pt idx="2">
                  <c:v>1358</c:v>
                </c:pt>
                <c:pt idx="3">
                  <c:v>1238</c:v>
                </c:pt>
                <c:pt idx="4">
                  <c:v>1302</c:v>
                </c:pt>
                <c:pt idx="5">
                  <c:v>1523</c:v>
                </c:pt>
                <c:pt idx="6">
                  <c:v>1308</c:v>
                </c:pt>
                <c:pt idx="7">
                  <c:v>1827</c:v>
                </c:pt>
                <c:pt idx="8">
                  <c:v>2031</c:v>
                </c:pt>
                <c:pt idx="9">
                  <c:v>1880</c:v>
                </c:pt>
                <c:pt idx="10" formatCode="#,##0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2E-4CE7-877D-6314492FDF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7040199"/>
        <c:axId val="1537053095"/>
      </c:lineChart>
      <c:catAx>
        <c:axId val="1537040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53095"/>
        <c:crosses val="autoZero"/>
        <c:auto val="1"/>
        <c:lblAlgn val="ctr"/>
        <c:lblOffset val="100"/>
        <c:noMultiLvlLbl val="0"/>
      </c:catAx>
      <c:valAx>
        <c:axId val="1537053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7040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Tutorials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Internships!$B$10:$K$10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Internships!$B$11:$K$11</c:f>
              <c:numCache>
                <c:formatCode>General</c:formatCode>
                <c:ptCount val="10"/>
                <c:pt idx="0">
                  <c:v>35</c:v>
                </c:pt>
                <c:pt idx="1">
                  <c:v>63</c:v>
                </c:pt>
                <c:pt idx="2">
                  <c:v>49</c:v>
                </c:pt>
                <c:pt idx="3">
                  <c:v>43</c:v>
                </c:pt>
                <c:pt idx="4">
                  <c:v>50</c:v>
                </c:pt>
                <c:pt idx="5">
                  <c:v>27</c:v>
                </c:pt>
                <c:pt idx="6">
                  <c:v>20</c:v>
                </c:pt>
                <c:pt idx="7">
                  <c:v>27</c:v>
                </c:pt>
                <c:pt idx="8">
                  <c:v>32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42-46EC-B5D0-248F7A5F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1699336"/>
        <c:axId val="471697256"/>
      </c:barChart>
      <c:catAx>
        <c:axId val="4716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7256"/>
        <c:crosses val="autoZero"/>
        <c:auto val="1"/>
        <c:lblAlgn val="ctr"/>
        <c:lblOffset val="100"/>
        <c:noMultiLvlLbl val="0"/>
      </c:catAx>
      <c:valAx>
        <c:axId val="471697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Tutorials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Graduation Check-Up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'Class Check up'!$A$2</c:f>
              <c:strCache>
                <c:ptCount val="1"/>
                <c:pt idx="0">
                  <c:v>Unreported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Check up'!$B$1:$H$1</c:f>
              <c:strCache>
                <c:ptCount val="7"/>
                <c:pt idx="0">
                  <c:v>2014 (N=1951)</c:v>
                </c:pt>
                <c:pt idx="1">
                  <c:v>2015 (N=2041)</c:v>
                </c:pt>
                <c:pt idx="2">
                  <c:v>2016 (N=2433)</c:v>
                </c:pt>
                <c:pt idx="3">
                  <c:v>2017 (N=2046)</c:v>
                </c:pt>
                <c:pt idx="4">
                  <c:v>2018 (N=2395)</c:v>
                </c:pt>
                <c:pt idx="5">
                  <c:v>2019 (N=2462)</c:v>
                </c:pt>
                <c:pt idx="6">
                  <c:v>2020 (N=2483)</c:v>
                </c:pt>
              </c:strCache>
            </c:strRef>
          </c:cat>
          <c:val>
            <c:numRef>
              <c:f>'Class Check up'!$B$2:$H$2</c:f>
              <c:numCache>
                <c:formatCode>0%</c:formatCode>
                <c:ptCount val="7"/>
                <c:pt idx="0">
                  <c:v>0.22450025627883136</c:v>
                </c:pt>
                <c:pt idx="1">
                  <c:v>0.28000000000000003</c:v>
                </c:pt>
                <c:pt idx="2">
                  <c:v>0.309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7FC-846D-316E81B14444}"/>
            </c:ext>
          </c:extLst>
        </c:ser>
        <c:ser>
          <c:idx val="1"/>
          <c:order val="1"/>
          <c:tx>
            <c:strRef>
              <c:f>'Class Check up'!$A$3</c:f>
              <c:strCache>
                <c:ptCount val="1"/>
                <c:pt idx="0">
                  <c:v>Still Seeking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Check up'!$B$1:$H$1</c:f>
              <c:strCache>
                <c:ptCount val="7"/>
                <c:pt idx="0">
                  <c:v>2014 (N=1951)</c:v>
                </c:pt>
                <c:pt idx="1">
                  <c:v>2015 (N=2041)</c:v>
                </c:pt>
                <c:pt idx="2">
                  <c:v>2016 (N=2433)</c:v>
                </c:pt>
                <c:pt idx="3">
                  <c:v>2017 (N=2046)</c:v>
                </c:pt>
                <c:pt idx="4">
                  <c:v>2018 (N=2395)</c:v>
                </c:pt>
                <c:pt idx="5">
                  <c:v>2019 (N=2462)</c:v>
                </c:pt>
                <c:pt idx="6">
                  <c:v>2020 (N=2483)</c:v>
                </c:pt>
              </c:strCache>
            </c:strRef>
          </c:cat>
          <c:val>
            <c:numRef>
              <c:f>'Class Check up'!$B$3:$H$3</c:f>
              <c:numCache>
                <c:formatCode>0%</c:formatCode>
                <c:ptCount val="7"/>
                <c:pt idx="0">
                  <c:v>0.4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0.26</c:v>
                </c:pt>
                <c:pt idx="5">
                  <c:v>0.24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7FC-846D-316E81B14444}"/>
            </c:ext>
          </c:extLst>
        </c:ser>
        <c:ser>
          <c:idx val="2"/>
          <c:order val="2"/>
          <c:tx>
            <c:strRef>
              <c:f>'Class Check up'!$A$4</c:f>
              <c:strCache>
                <c:ptCount val="1"/>
                <c:pt idx="0">
                  <c:v>Working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Check up'!$B$1:$H$1</c:f>
              <c:strCache>
                <c:ptCount val="7"/>
                <c:pt idx="0">
                  <c:v>2014 (N=1951)</c:v>
                </c:pt>
                <c:pt idx="1">
                  <c:v>2015 (N=2041)</c:v>
                </c:pt>
                <c:pt idx="2">
                  <c:v>2016 (N=2433)</c:v>
                </c:pt>
                <c:pt idx="3">
                  <c:v>2017 (N=2046)</c:v>
                </c:pt>
                <c:pt idx="4">
                  <c:v>2018 (N=2395)</c:v>
                </c:pt>
                <c:pt idx="5">
                  <c:v>2019 (N=2462)</c:v>
                </c:pt>
                <c:pt idx="6">
                  <c:v>2020 (N=2483)</c:v>
                </c:pt>
              </c:strCache>
            </c:strRef>
          </c:cat>
          <c:val>
            <c:numRef>
              <c:f>'Class Check up'!$B$4:$H$4</c:f>
              <c:numCache>
                <c:formatCode>0%</c:formatCode>
                <c:ptCount val="7"/>
                <c:pt idx="0">
                  <c:v>0.18657098923628909</c:v>
                </c:pt>
                <c:pt idx="1">
                  <c:v>0.21</c:v>
                </c:pt>
                <c:pt idx="2">
                  <c:v>0.18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0.24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7FC-846D-316E81B14444}"/>
            </c:ext>
          </c:extLst>
        </c:ser>
        <c:ser>
          <c:idx val="3"/>
          <c:order val="3"/>
          <c:tx>
            <c:strRef>
              <c:f>'Class Check up'!$A$5</c:f>
              <c:strCache>
                <c:ptCount val="1"/>
                <c:pt idx="0">
                  <c:v>Continuing Education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Check up'!$B$1:$H$1</c:f>
              <c:strCache>
                <c:ptCount val="7"/>
                <c:pt idx="0">
                  <c:v>2014 (N=1951)</c:v>
                </c:pt>
                <c:pt idx="1">
                  <c:v>2015 (N=2041)</c:v>
                </c:pt>
                <c:pt idx="2">
                  <c:v>2016 (N=2433)</c:v>
                </c:pt>
                <c:pt idx="3">
                  <c:v>2017 (N=2046)</c:v>
                </c:pt>
                <c:pt idx="4">
                  <c:v>2018 (N=2395)</c:v>
                </c:pt>
                <c:pt idx="5">
                  <c:v>2019 (N=2462)</c:v>
                </c:pt>
                <c:pt idx="6">
                  <c:v>2020 (N=2483)</c:v>
                </c:pt>
              </c:strCache>
            </c:strRef>
          </c:cat>
          <c:val>
            <c:numRef>
              <c:f>'Class Check up'!$B$5:$H$5</c:f>
              <c:numCache>
                <c:formatCode>0%</c:formatCode>
                <c:ptCount val="7"/>
                <c:pt idx="0">
                  <c:v>0.15684264479753973</c:v>
                </c:pt>
                <c:pt idx="1">
                  <c:v>0.13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7FC-846D-316E81B14444}"/>
            </c:ext>
          </c:extLst>
        </c:ser>
        <c:ser>
          <c:idx val="4"/>
          <c:order val="4"/>
          <c:tx>
            <c:strRef>
              <c:f>'Class Check up'!$A$6</c:f>
              <c:strCache>
                <c:ptCount val="1"/>
                <c:pt idx="0">
                  <c:v>Service or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Check up'!$B$1:$H$1</c:f>
              <c:strCache>
                <c:ptCount val="7"/>
                <c:pt idx="0">
                  <c:v>2014 (N=1951)</c:v>
                </c:pt>
                <c:pt idx="1">
                  <c:v>2015 (N=2041)</c:v>
                </c:pt>
                <c:pt idx="2">
                  <c:v>2016 (N=2433)</c:v>
                </c:pt>
                <c:pt idx="3">
                  <c:v>2017 (N=2046)</c:v>
                </c:pt>
                <c:pt idx="4">
                  <c:v>2018 (N=2395)</c:v>
                </c:pt>
                <c:pt idx="5">
                  <c:v>2019 (N=2462)</c:v>
                </c:pt>
                <c:pt idx="6">
                  <c:v>2020 (N=2483)</c:v>
                </c:pt>
              </c:strCache>
            </c:strRef>
          </c:cat>
          <c:val>
            <c:numRef>
              <c:f>'Class Check up'!$B$6:$H$6</c:f>
              <c:numCache>
                <c:formatCode>0%</c:formatCode>
                <c:ptCount val="7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7FC-846D-316E81B1444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7053511"/>
        <c:axId val="1537033543"/>
      </c:barChart>
      <c:catAx>
        <c:axId val="1537053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33543"/>
        <c:crosses val="autoZero"/>
        <c:auto val="1"/>
        <c:lblAlgn val="ctr"/>
        <c:lblOffset val="100"/>
        <c:noMultiLvlLbl val="0"/>
      </c:catAx>
      <c:valAx>
        <c:axId val="153703354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53705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Career Fair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'Career Fair'!$A$4</c:f>
              <c:strCache>
                <c:ptCount val="1"/>
                <c:pt idx="0">
                  <c:v>Students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9.294464448225398E-2"/>
                  <c:y val="-2.1546857002586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542713567839174E-2"/>
                      <c:h val="3.82975509356294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027-6C46-A138-BD3B018B4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'Career Fair'!$C$2:$O$2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'Career Fair'!$B$4:$O$4</c:f>
              <c:numCache>
                <c:formatCode>General</c:formatCode>
                <c:ptCount val="14"/>
                <c:pt idx="0">
                  <c:v>1350</c:v>
                </c:pt>
                <c:pt idx="1">
                  <c:v>1300</c:v>
                </c:pt>
                <c:pt idx="2">
                  <c:v>1352</c:v>
                </c:pt>
                <c:pt idx="3">
                  <c:v>1947</c:v>
                </c:pt>
                <c:pt idx="4">
                  <c:v>2303</c:v>
                </c:pt>
                <c:pt idx="5">
                  <c:v>2034</c:v>
                </c:pt>
                <c:pt idx="6">
                  <c:v>2102</c:v>
                </c:pt>
                <c:pt idx="7">
                  <c:v>2108</c:v>
                </c:pt>
                <c:pt idx="8">
                  <c:v>2230</c:v>
                </c:pt>
                <c:pt idx="9">
                  <c:v>2322</c:v>
                </c:pt>
                <c:pt idx="10">
                  <c:v>2662</c:v>
                </c:pt>
                <c:pt idx="11">
                  <c:v>2679</c:v>
                </c:pt>
                <c:pt idx="12">
                  <c:v>1597</c:v>
                </c:pt>
                <c:pt idx="13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9-4BB6-8A2B-CDD8F65E30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835664"/>
        <c:axId val="987834680"/>
      </c:lineChart>
      <c:catAx>
        <c:axId val="9878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4680"/>
        <c:crosses val="autoZero"/>
        <c:auto val="1"/>
        <c:lblAlgn val="ctr"/>
        <c:lblOffset val="100"/>
        <c:noMultiLvlLbl val="0"/>
      </c:catAx>
      <c:valAx>
        <c:axId val="987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 Fair Participation</a:t>
            </a:r>
            <a:r>
              <a:rPr lang="en-US" baseline="0"/>
              <a:t> by School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6-4878-A88F-1E47C90D96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6-4878-A88F-1E47C90D96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06-4878-A88F-1E47C90D96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06-4878-A88F-1E47C90D96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06-4878-A88F-1E47C90D96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'Career Fair'!$A$7:$A$11</c:f>
              <c:strCache>
                <c:ptCount val="5"/>
                <c:pt idx="0">
                  <c:v>GSB</c:v>
                </c:pt>
                <c:pt idx="1">
                  <c:v>FCRH</c:v>
                </c:pt>
                <c:pt idx="2">
                  <c:v>FCLC</c:v>
                </c:pt>
                <c:pt idx="3">
                  <c:v>PCS</c:v>
                </c:pt>
                <c:pt idx="4">
                  <c:v>Other</c:v>
                </c:pt>
              </c:strCache>
            </c:strRef>
          </c:cat>
          <c:val>
            <c:numRef>
              <c:f>'Career Fair'!$B$7:$B$11</c:f>
              <c:numCache>
                <c:formatCode>0%</c:formatCode>
                <c:ptCount val="5"/>
                <c:pt idx="0">
                  <c:v>0.39888811674774149</c:v>
                </c:pt>
                <c:pt idx="1">
                  <c:v>0.29812369701181374</c:v>
                </c:pt>
                <c:pt idx="2">
                  <c:v>0.16956219596942321</c:v>
                </c:pt>
                <c:pt idx="3">
                  <c:v>3.1966643502432245E-2</c:v>
                </c:pt>
                <c:pt idx="4">
                  <c:v>7.2636815920398015E-2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42FB-9A08-E1C9E3B8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833333333333333"/>
          <c:y val="0.33267206182560516"/>
          <c:w val="0.10336548556430447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 Fair Participation</a:t>
            </a:r>
            <a:r>
              <a:rPr lang="en-US" baseline="0"/>
              <a:t> by Class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7-4409-9F9B-3FD73E2B9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7-4409-9F9B-3FD73E2B9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7-4409-9F9B-3FD73E2B9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7-4409-9F9B-3FD73E2B9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7-4409-9F9B-3FD73E2B9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'Career Fair'!$A$15:$A$19</c:f>
              <c:strCache>
                <c:ptCount val="5"/>
                <c:pt idx="0">
                  <c:v>Senior</c:v>
                </c:pt>
                <c:pt idx="1">
                  <c:v>Junior</c:v>
                </c:pt>
                <c:pt idx="2">
                  <c:v>Sophomore</c:v>
                </c:pt>
                <c:pt idx="3">
                  <c:v>Freshman</c:v>
                </c:pt>
                <c:pt idx="4">
                  <c:v>Grad/Alum</c:v>
                </c:pt>
              </c:strCache>
            </c:strRef>
          </c:cat>
          <c:val>
            <c:numRef>
              <c:f>'Career Fair'!$B$15:$B$19</c:f>
              <c:numCache>
                <c:formatCode>0%</c:formatCode>
                <c:ptCount val="5"/>
                <c:pt idx="0">
                  <c:v>0.36015084852294155</c:v>
                </c:pt>
                <c:pt idx="1">
                  <c:v>0.25329981143934632</c:v>
                </c:pt>
                <c:pt idx="2">
                  <c:v>0.11125078566939033</c:v>
                </c:pt>
                <c:pt idx="3">
                  <c:v>0.11627906976744186</c:v>
                </c:pt>
                <c:pt idx="4">
                  <c:v>0.15901948460087995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1A1-8AE2-1E76D5B90F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8140857392823"/>
          <c:y val="0.32341280256634586"/>
          <c:w val="0.16257414698162731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</a:t>
            </a:r>
            <a:r>
              <a:rPr lang="en-US" baseline="0"/>
              <a:t> Career Fair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'Career Fair'!$A$3</c:f>
              <c:strCache>
                <c:ptCount val="1"/>
                <c:pt idx="0">
                  <c:v>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'Career Fair'!$C$2:$O$2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'Career Fair'!$C$3:$O$3</c:f>
              <c:numCache>
                <c:formatCode>General</c:formatCode>
                <c:ptCount val="13"/>
                <c:pt idx="0">
                  <c:v>213</c:v>
                </c:pt>
                <c:pt idx="1">
                  <c:v>228</c:v>
                </c:pt>
                <c:pt idx="2">
                  <c:v>282</c:v>
                </c:pt>
                <c:pt idx="3">
                  <c:v>300</c:v>
                </c:pt>
                <c:pt idx="4">
                  <c:v>280</c:v>
                </c:pt>
                <c:pt idx="5">
                  <c:v>362</c:v>
                </c:pt>
                <c:pt idx="6">
                  <c:v>392</c:v>
                </c:pt>
                <c:pt idx="7">
                  <c:v>283</c:v>
                </c:pt>
                <c:pt idx="8">
                  <c:v>467</c:v>
                </c:pt>
                <c:pt idx="9">
                  <c:v>446</c:v>
                </c:pt>
                <c:pt idx="10">
                  <c:v>334</c:v>
                </c:pt>
                <c:pt idx="11">
                  <c:v>183</c:v>
                </c:pt>
                <c:pt idx="1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997-B1CD-F7EFC88B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915944"/>
        <c:axId val="999910368"/>
      </c:lineChart>
      <c:catAx>
        <c:axId val="9999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10368"/>
        <c:crosses val="autoZero"/>
        <c:auto val="1"/>
        <c:lblAlgn val="ctr"/>
        <c:lblOffset val="100"/>
        <c:noMultiLvlLbl val="0"/>
      </c:catAx>
      <c:valAx>
        <c:axId val="9999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OCR!$A$2</c:f>
              <c:strCache>
                <c:ptCount val="1"/>
                <c:pt idx="0">
                  <c:v>Total number of 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OCR!$B$1:$N$1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OCR!$B$2:$N$2</c:f>
              <c:numCache>
                <c:formatCode>General</c:formatCode>
                <c:ptCount val="13"/>
                <c:pt idx="0">
                  <c:v>42</c:v>
                </c:pt>
                <c:pt idx="1">
                  <c:v>46</c:v>
                </c:pt>
                <c:pt idx="2">
                  <c:v>84</c:v>
                </c:pt>
                <c:pt idx="3">
                  <c:v>84</c:v>
                </c:pt>
                <c:pt idx="4">
                  <c:v>80</c:v>
                </c:pt>
                <c:pt idx="5">
                  <c:v>78</c:v>
                </c:pt>
                <c:pt idx="6">
                  <c:v>88</c:v>
                </c:pt>
                <c:pt idx="7">
                  <c:v>80</c:v>
                </c:pt>
                <c:pt idx="8">
                  <c:v>81</c:v>
                </c:pt>
                <c:pt idx="9">
                  <c:v>50</c:v>
                </c:pt>
                <c:pt idx="10">
                  <c:v>63</c:v>
                </c:pt>
                <c:pt idx="11">
                  <c:v>51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FAE-89A3-5091C5003467}"/>
            </c:ext>
          </c:extLst>
        </c:ser>
        <c:ser>
          <c:idx val="1"/>
          <c:order val="1"/>
          <c:tx>
            <c:strRef>
              <c:f>OCR!$A$3</c:f>
              <c:strCache>
                <c:ptCount val="1"/>
                <c:pt idx="0">
                  <c:v>Full Time Positions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OCR!$B$1:$N$1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OCR!$C$3:$N$3</c:f>
              <c:numCache>
                <c:formatCode>General</c:formatCode>
                <c:ptCount val="12"/>
                <c:pt idx="0">
                  <c:v>53</c:v>
                </c:pt>
                <c:pt idx="1">
                  <c:v>101</c:v>
                </c:pt>
                <c:pt idx="2">
                  <c:v>130</c:v>
                </c:pt>
                <c:pt idx="3">
                  <c:v>130</c:v>
                </c:pt>
                <c:pt idx="4">
                  <c:v>136</c:v>
                </c:pt>
                <c:pt idx="5">
                  <c:v>133</c:v>
                </c:pt>
                <c:pt idx="6">
                  <c:v>128</c:v>
                </c:pt>
                <c:pt idx="7">
                  <c:v>49</c:v>
                </c:pt>
                <c:pt idx="8">
                  <c:v>63</c:v>
                </c:pt>
                <c:pt idx="9">
                  <c:v>75</c:v>
                </c:pt>
                <c:pt idx="10">
                  <c:v>65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FAE-89A3-5091C5003467}"/>
            </c:ext>
          </c:extLst>
        </c:ser>
        <c:ser>
          <c:idx val="2"/>
          <c:order val="2"/>
          <c:tx>
            <c:strRef>
              <c:f>OCR!$A$4</c:f>
              <c:strCache>
                <c:ptCount val="1"/>
                <c:pt idx="0">
                  <c:v>Internship Positions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OCR!$B$1:$N$1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OCR!$B$4:$N$4</c:f>
              <c:numCache>
                <c:formatCode>General</c:formatCode>
                <c:ptCount val="13"/>
                <c:pt idx="0">
                  <c:v>22</c:v>
                </c:pt>
                <c:pt idx="1">
                  <c:v>29</c:v>
                </c:pt>
                <c:pt idx="2">
                  <c:v>68</c:v>
                </c:pt>
                <c:pt idx="3">
                  <c:v>91</c:v>
                </c:pt>
                <c:pt idx="4">
                  <c:v>111</c:v>
                </c:pt>
                <c:pt idx="5">
                  <c:v>130</c:v>
                </c:pt>
                <c:pt idx="6">
                  <c:v>114</c:v>
                </c:pt>
                <c:pt idx="7">
                  <c:v>123</c:v>
                </c:pt>
                <c:pt idx="8">
                  <c:v>81</c:v>
                </c:pt>
                <c:pt idx="9">
                  <c:v>89</c:v>
                </c:pt>
                <c:pt idx="10">
                  <c:v>68</c:v>
                </c:pt>
                <c:pt idx="11">
                  <c:v>74</c:v>
                </c:pt>
                <c:pt idx="1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B-4FAE-89A3-5091C500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94272"/>
        <c:axId val="675197880"/>
      </c:lineChart>
      <c:catAx>
        <c:axId val="6751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97880"/>
        <c:crosses val="autoZero"/>
        <c:auto val="1"/>
        <c:lblAlgn val="ctr"/>
        <c:lblOffset val="100"/>
        <c:noMultiLvlLbl val="0"/>
      </c:catAx>
      <c:valAx>
        <c:axId val="67519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Handshake</a:t>
            </a:r>
            <a:r>
              <a:rPr lang="en-US" baseline="0"/>
              <a:t> Employer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Technology!$A$2</c:f>
              <c:strCache>
                <c:ptCount val="1"/>
                <c:pt idx="0">
                  <c:v>Registered Employers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Technology!$B$1:$J$1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Technology!$B$2:$J$2</c:f>
              <c:numCache>
                <c:formatCode>#,##0</c:formatCode>
                <c:ptCount val="9"/>
                <c:pt idx="0">
                  <c:v>4149</c:v>
                </c:pt>
                <c:pt idx="1">
                  <c:v>7879</c:v>
                </c:pt>
                <c:pt idx="2">
                  <c:v>11596</c:v>
                </c:pt>
                <c:pt idx="3">
                  <c:v>15531</c:v>
                </c:pt>
                <c:pt idx="4">
                  <c:v>19435</c:v>
                </c:pt>
                <c:pt idx="5">
                  <c:v>22681</c:v>
                </c:pt>
                <c:pt idx="6">
                  <c:v>10554</c:v>
                </c:pt>
                <c:pt idx="7">
                  <c:v>18392</c:v>
                </c:pt>
                <c:pt idx="8">
                  <c:v>20010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5-4073-82DC-20B745EEAA99}"/>
            </c:ext>
          </c:extLst>
        </c:ser>
        <c:ser>
          <c:idx val="1"/>
          <c:order val="1"/>
          <c:tx>
            <c:strRef>
              <c:f>Technology!$A$3</c:f>
              <c:strCache>
                <c:ptCount val="1"/>
                <c:pt idx="0">
                  <c:v>Registered Employer Contacts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Technology!$B$1:$J$1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Technology!$B$3:$J$3</c:f>
              <c:numCache>
                <c:formatCode>#,##0</c:formatCode>
                <c:ptCount val="9"/>
                <c:pt idx="0">
                  <c:v>4486</c:v>
                </c:pt>
                <c:pt idx="1">
                  <c:v>8278</c:v>
                </c:pt>
                <c:pt idx="2">
                  <c:v>11596</c:v>
                </c:pt>
                <c:pt idx="3">
                  <c:v>15062</c:v>
                </c:pt>
                <c:pt idx="4">
                  <c:v>18897</c:v>
                </c:pt>
                <c:pt idx="5">
                  <c:v>22681</c:v>
                </c:pt>
                <c:pt idx="6">
                  <c:v>13812</c:v>
                </c:pt>
                <c:pt idx="7">
                  <c:v>37858</c:v>
                </c:pt>
                <c:pt idx="8">
                  <c:v>39661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5-4073-82DC-20B745EEAA99}"/>
            </c:ext>
          </c:extLst>
        </c:ser>
        <c:ser>
          <c:idx val="2"/>
          <c:order val="2"/>
          <c:tx>
            <c:strRef>
              <c:f>Technology!$A$4</c:f>
              <c:strCache>
                <c:ptCount val="1"/>
                <c:pt idx="0">
                  <c:v>Postings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Technology!$B$1:$J$1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Technology!$B$4:$J$4</c:f>
              <c:numCache>
                <c:formatCode>#,##0</c:formatCode>
                <c:ptCount val="9"/>
                <c:pt idx="0">
                  <c:v>6998</c:v>
                </c:pt>
                <c:pt idx="1">
                  <c:v>9956</c:v>
                </c:pt>
                <c:pt idx="2">
                  <c:v>11666</c:v>
                </c:pt>
                <c:pt idx="3">
                  <c:v>14595</c:v>
                </c:pt>
                <c:pt idx="4">
                  <c:v>13245</c:v>
                </c:pt>
                <c:pt idx="5">
                  <c:v>13799</c:v>
                </c:pt>
                <c:pt idx="6">
                  <c:v>22610</c:v>
                </c:pt>
                <c:pt idx="7" formatCode="General">
                  <c:v>45325</c:v>
                </c:pt>
                <c:pt idx="8">
                  <c:v>47683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5-4073-82DC-20B745EE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34704"/>
        <c:axId val="591641592"/>
      </c:barChart>
      <c:catAx>
        <c:axId val="5916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1592"/>
        <c:crosses val="autoZero"/>
        <c:auto val="1"/>
        <c:lblAlgn val="ctr"/>
        <c:lblOffset val="100"/>
        <c:noMultiLvlLbl val="0"/>
      </c:catAx>
      <c:valAx>
        <c:axId val="5916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Alumni Counseling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'Alumni 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'Alumni '!$B$1:$M$2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'Alumni '!$B$3:$M$3</c:f>
              <c:numCache>
                <c:formatCode>General</c:formatCode>
                <c:ptCount val="12"/>
                <c:pt idx="0">
                  <c:v>261</c:v>
                </c:pt>
                <c:pt idx="1">
                  <c:v>306</c:v>
                </c:pt>
                <c:pt idx="2">
                  <c:v>287</c:v>
                </c:pt>
                <c:pt idx="3">
                  <c:v>322</c:v>
                </c:pt>
                <c:pt idx="4">
                  <c:v>373</c:v>
                </c:pt>
                <c:pt idx="5">
                  <c:v>312</c:v>
                </c:pt>
                <c:pt idx="6">
                  <c:v>244</c:v>
                </c:pt>
                <c:pt idx="7">
                  <c:v>197</c:v>
                </c:pt>
                <c:pt idx="8">
                  <c:v>371</c:v>
                </c:pt>
                <c:pt idx="9">
                  <c:v>273</c:v>
                </c:pt>
                <c:pt idx="10">
                  <c:v>337</c:v>
                </c:pt>
                <c:pt idx="11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9-4EE5-93AD-1FE779E9E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023008"/>
        <c:axId val="444025960"/>
      </c:barChart>
      <c:catAx>
        <c:axId val="4440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5960"/>
        <c:crosses val="autoZero"/>
        <c:auto val="1"/>
        <c:lblAlgn val="ctr"/>
        <c:lblOffset val="100"/>
        <c:noMultiLvlLbl val="0"/>
      </c:catAx>
      <c:valAx>
        <c:axId val="44402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Mentoring</a:t>
            </a:r>
            <a:r>
              <a:rPr lang="en-US" baseline="0"/>
              <a:t> Program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'Alumni '!$A$6</c:f>
              <c:strCache>
                <c:ptCount val="1"/>
                <c:pt idx="0">
                  <c:v>Mentors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'Alumni '!$B$5:$N$5</c:f>
              <c:numCache>
                <c:formatCode>0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'Alumni '!$B$6:$N$6</c:f>
              <c:numCache>
                <c:formatCode>General</c:formatCode>
                <c:ptCount val="13"/>
                <c:pt idx="0">
                  <c:v>131</c:v>
                </c:pt>
                <c:pt idx="1">
                  <c:v>120</c:v>
                </c:pt>
                <c:pt idx="2">
                  <c:v>91</c:v>
                </c:pt>
                <c:pt idx="3">
                  <c:v>145</c:v>
                </c:pt>
                <c:pt idx="4">
                  <c:v>118</c:v>
                </c:pt>
                <c:pt idx="5">
                  <c:v>201</c:v>
                </c:pt>
                <c:pt idx="6">
                  <c:v>138</c:v>
                </c:pt>
                <c:pt idx="7">
                  <c:v>192</c:v>
                </c:pt>
                <c:pt idx="8">
                  <c:v>163</c:v>
                </c:pt>
                <c:pt idx="9">
                  <c:v>205</c:v>
                </c:pt>
                <c:pt idx="10">
                  <c:v>221</c:v>
                </c:pt>
                <c:pt idx="11">
                  <c:v>193</c:v>
                </c:pt>
                <c:pt idx="1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3-482C-BE47-967EB696DBA5}"/>
            </c:ext>
          </c:extLst>
        </c:ser>
        <c:ser>
          <c:idx val="1"/>
          <c:order val="1"/>
          <c:tx>
            <c:strRef>
              <c:f>'Alumni '!$A$7</c:f>
              <c:strCache>
                <c:ptCount val="1"/>
                <c:pt idx="0">
                  <c:v>Mentees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'Alumni '!$B$5:$N$5</c:f>
              <c:numCache>
                <c:formatCode>0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'Alumni '!$B$7:$N$7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91</c:v>
                </c:pt>
                <c:pt idx="3">
                  <c:v>150</c:v>
                </c:pt>
                <c:pt idx="4">
                  <c:v>113</c:v>
                </c:pt>
                <c:pt idx="5">
                  <c:v>199</c:v>
                </c:pt>
                <c:pt idx="6">
                  <c:v>181</c:v>
                </c:pt>
                <c:pt idx="7">
                  <c:v>230</c:v>
                </c:pt>
                <c:pt idx="8">
                  <c:v>292</c:v>
                </c:pt>
                <c:pt idx="9">
                  <c:v>207</c:v>
                </c:pt>
                <c:pt idx="10">
                  <c:v>237</c:v>
                </c:pt>
                <c:pt idx="11">
                  <c:v>193</c:v>
                </c:pt>
                <c:pt idx="1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3-482C-BE47-967EB696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54904"/>
        <c:axId val="937857528"/>
      </c:lineChart>
      <c:catAx>
        <c:axId val="937854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7528"/>
        <c:crosses val="autoZero"/>
        <c:auto val="1"/>
        <c:lblAlgn val="ctr"/>
        <c:lblOffset val="100"/>
        <c:noMultiLvlLbl val="0"/>
      </c:catAx>
      <c:valAx>
        <c:axId val="9378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Appointments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Counseling!$I$7</c:f>
              <c:strCache>
                <c:ptCount val="1"/>
                <c:pt idx="0">
                  <c:v>Appointments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3-4E43-9136-C32D5EA88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3-4E43-9136-C32D5EA88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3-4E43-9136-C32D5EA88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3-4E43-9136-C32D5EA88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F3-4E43-9136-C32D5EA88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F3-4E43-9136-C32D5EA88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F3-4E43-9136-C32D5EA882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Counseling!$H$8:$H$14</c:f>
              <c:strCache>
                <c:ptCount val="7"/>
                <c:pt idx="0">
                  <c:v>Alumni</c:v>
                </c:pt>
                <c:pt idx="1">
                  <c:v>Freshman</c:v>
                </c:pt>
                <c:pt idx="2">
                  <c:v>Junior</c:v>
                </c:pt>
                <c:pt idx="3">
                  <c:v>Masters</c:v>
                </c:pt>
                <c:pt idx="4">
                  <c:v>Other</c:v>
                </c:pt>
                <c:pt idx="5">
                  <c:v>Senior</c:v>
                </c:pt>
                <c:pt idx="6">
                  <c:v>Sophomore</c:v>
                </c:pt>
              </c:strCache>
            </c:strRef>
          </c:cat>
          <c:val>
            <c:numRef>
              <c:f>Counseling!$I$8:$I$14</c:f>
              <c:numCache>
                <c:formatCode>General</c:formatCode>
                <c:ptCount val="7"/>
                <c:pt idx="0">
                  <c:v>661</c:v>
                </c:pt>
                <c:pt idx="1">
                  <c:v>285</c:v>
                </c:pt>
                <c:pt idx="2">
                  <c:v>681</c:v>
                </c:pt>
                <c:pt idx="3">
                  <c:v>263</c:v>
                </c:pt>
                <c:pt idx="4">
                  <c:v>45</c:v>
                </c:pt>
                <c:pt idx="5">
                  <c:v>921</c:v>
                </c:pt>
                <c:pt idx="6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D5A-BF4E-C6195DB8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Mentoring Program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'Alumni '!$B$5:$O$5</c:f>
              <c:numCache>
                <c:formatCode>0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'Alumni '!$B$6:$O$6</c:f>
              <c:numCache>
                <c:formatCode>General</c:formatCode>
                <c:ptCount val="14"/>
                <c:pt idx="0">
                  <c:v>131</c:v>
                </c:pt>
                <c:pt idx="1">
                  <c:v>120</c:v>
                </c:pt>
                <c:pt idx="2">
                  <c:v>91</c:v>
                </c:pt>
                <c:pt idx="3">
                  <c:v>145</c:v>
                </c:pt>
                <c:pt idx="4">
                  <c:v>118</c:v>
                </c:pt>
                <c:pt idx="5">
                  <c:v>201</c:v>
                </c:pt>
                <c:pt idx="6">
                  <c:v>138</c:v>
                </c:pt>
                <c:pt idx="7">
                  <c:v>192</c:v>
                </c:pt>
                <c:pt idx="8">
                  <c:v>163</c:v>
                </c:pt>
                <c:pt idx="9">
                  <c:v>205</c:v>
                </c:pt>
                <c:pt idx="10">
                  <c:v>221</c:v>
                </c:pt>
                <c:pt idx="11">
                  <c:v>193</c:v>
                </c:pt>
                <c:pt idx="12">
                  <c:v>205</c:v>
                </c:pt>
                <c:pt idx="1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94-48A9-B69C-E722E70731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'Alumni '!$B$5:$O$5</c:f>
              <c:numCache>
                <c:formatCode>0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'Alumni '!$B$7:$O$7</c:f>
              <c:numCache>
                <c:formatCode>General</c:formatCode>
                <c:ptCount val="14"/>
                <c:pt idx="0">
                  <c:v>100</c:v>
                </c:pt>
                <c:pt idx="1">
                  <c:v>110</c:v>
                </c:pt>
                <c:pt idx="2">
                  <c:v>91</c:v>
                </c:pt>
                <c:pt idx="3">
                  <c:v>150</c:v>
                </c:pt>
                <c:pt idx="4">
                  <c:v>113</c:v>
                </c:pt>
                <c:pt idx="5">
                  <c:v>199</c:v>
                </c:pt>
                <c:pt idx="6">
                  <c:v>181</c:v>
                </c:pt>
                <c:pt idx="7">
                  <c:v>230</c:v>
                </c:pt>
                <c:pt idx="8">
                  <c:v>292</c:v>
                </c:pt>
                <c:pt idx="9">
                  <c:v>207</c:v>
                </c:pt>
                <c:pt idx="10">
                  <c:v>237</c:v>
                </c:pt>
                <c:pt idx="11">
                  <c:v>193</c:v>
                </c:pt>
                <c:pt idx="12">
                  <c:v>206</c:v>
                </c:pt>
                <c:pt idx="1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94-48A9-B69C-E722E707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30"/>
        <c:axId val="450354392"/>
        <c:axId val="1728883911"/>
      </c:barChart>
      <c:catAx>
        <c:axId val="450354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83911"/>
        <c:crosses val="autoZero"/>
        <c:auto val="1"/>
        <c:lblAlgn val="ctr"/>
        <c:lblOffset val="100"/>
        <c:noMultiLvlLbl val="0"/>
      </c:catAx>
      <c:valAx>
        <c:axId val="17288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54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Diversity &amp; Inclusion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'Diversity '!$A$3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'Diversity '!$C$1:$N$2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'Diversity '!$C$3:$N$3</c:f>
              <c:numCache>
                <c:formatCode>General</c:formatCode>
                <c:ptCount val="12"/>
                <c:pt idx="0">
                  <c:v>120</c:v>
                </c:pt>
                <c:pt idx="1">
                  <c:v>128</c:v>
                </c:pt>
                <c:pt idx="2">
                  <c:v>130</c:v>
                </c:pt>
                <c:pt idx="3">
                  <c:v>153</c:v>
                </c:pt>
                <c:pt idx="4">
                  <c:v>99</c:v>
                </c:pt>
                <c:pt idx="5">
                  <c:v>284</c:v>
                </c:pt>
                <c:pt idx="6">
                  <c:v>159</c:v>
                </c:pt>
                <c:pt idx="7">
                  <c:v>104</c:v>
                </c:pt>
                <c:pt idx="8">
                  <c:v>225</c:v>
                </c:pt>
                <c:pt idx="9">
                  <c:v>193</c:v>
                </c:pt>
                <c:pt idx="10">
                  <c:v>124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B9D-9FDA-C35EB05BEA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404608"/>
        <c:axId val="914406576"/>
      </c:barChart>
      <c:catAx>
        <c:axId val="9144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06576"/>
        <c:crosses val="autoZero"/>
        <c:auto val="1"/>
        <c:lblAlgn val="ctr"/>
        <c:lblOffset val="100"/>
        <c:noMultiLvlLbl val="0"/>
      </c:catAx>
      <c:valAx>
        <c:axId val="91440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D&amp;I</a:t>
            </a:r>
            <a:r>
              <a:rPr lang="en-US" baseline="0"/>
              <a:t> Attendance by School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F-43AC-9BD9-1AE466044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F-43AC-9BD9-1AE466044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F-43AC-9BD9-1AE4660446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9F-43AC-9BD9-1AE4660446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9F-43AC-9BD9-1AE46604466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'Diversity '!$A$6:$A$10</c:f>
              <c:strCache>
                <c:ptCount val="5"/>
                <c:pt idx="0">
                  <c:v>Junior</c:v>
                </c:pt>
                <c:pt idx="1">
                  <c:v>Sophomore</c:v>
                </c:pt>
                <c:pt idx="2">
                  <c:v>Senior</c:v>
                </c:pt>
                <c:pt idx="3">
                  <c:v>Freshman</c:v>
                </c:pt>
                <c:pt idx="4">
                  <c:v>Alumni/Grad</c:v>
                </c:pt>
              </c:strCache>
            </c:strRef>
          </c:cat>
          <c:val>
            <c:numRef>
              <c:f>'Diversity '!$C$6:$C$10</c:f>
              <c:numCache>
                <c:formatCode>0%</c:formatCode>
                <c:ptCount val="5"/>
                <c:pt idx="0">
                  <c:v>0.27419354838709675</c:v>
                </c:pt>
                <c:pt idx="1">
                  <c:v>0.24193548387096775</c:v>
                </c:pt>
                <c:pt idx="2">
                  <c:v>0.20161290322580644</c:v>
                </c:pt>
                <c:pt idx="3">
                  <c:v>0.12903225806451613</c:v>
                </c:pt>
                <c:pt idx="4">
                  <c:v>0.15322580645161291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4-45D2-A57D-CAD53E4E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29F-43AC-9BD9-1AE4660446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9F-43AC-9BD9-1AE4660446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9F-43AC-9BD9-1AE4660446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29F-43AC-9BD9-1AE46604466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29F-43AC-9BD9-1AE46604466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'Diversity '!$A$6:$A$10</c15:sqref>
                        </c15:formulaRef>
                      </c:ext>
                    </c:extLst>
                    <c:strCache>
                      <c:ptCount val="5"/>
                      <c:pt idx="0">
                        <c:v>Junior</c:v>
                      </c:pt>
                      <c:pt idx="1">
                        <c:v>Sophomore</c:v>
                      </c:pt>
                      <c:pt idx="2">
                        <c:v>Senior</c:v>
                      </c:pt>
                      <c:pt idx="3">
                        <c:v>Freshman</c:v>
                      </c:pt>
                      <c:pt idx="4">
                        <c:v>Alumni/Grad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'Diversity '!$B$6:$B$10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</c:v>
                      </c:pt>
                      <c:pt idx="1">
                        <c:v>30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64-45D2-A57D-CAD53E4ED93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D&amp;I Attendance by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B-48A1-8AD2-640269B8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B-48A1-8AD2-640269B8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B-48A1-8AD2-640269B8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B-48A1-8AD2-640269B892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DB-48A1-8AD2-640269B892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DB-48A1-8AD2-640269B8922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'Diversity '!$A$14:$A$19</c:f>
              <c:strCache>
                <c:ptCount val="6"/>
                <c:pt idx="0">
                  <c:v>GSB</c:v>
                </c:pt>
                <c:pt idx="1">
                  <c:v>PCS</c:v>
                </c:pt>
                <c:pt idx="2">
                  <c:v>Grad</c:v>
                </c:pt>
                <c:pt idx="3">
                  <c:v>FCRH</c:v>
                </c:pt>
                <c:pt idx="4">
                  <c:v>FCLC</c:v>
                </c:pt>
                <c:pt idx="5">
                  <c:v>Total</c:v>
                </c:pt>
              </c:strCache>
            </c:strRef>
          </c:cat>
          <c:val>
            <c:numRef>
              <c:f>'Diversity '!$C$14:$C$19</c:f>
              <c:numCache>
                <c:formatCode>0%</c:formatCode>
                <c:ptCount val="6"/>
                <c:pt idx="0">
                  <c:v>0.49193548387096775</c:v>
                </c:pt>
                <c:pt idx="1">
                  <c:v>3.2258064516129031E-2</c:v>
                </c:pt>
                <c:pt idx="2">
                  <c:v>5.6451612903225805E-2</c:v>
                </c:pt>
                <c:pt idx="3">
                  <c:v>0.25806451612903225</c:v>
                </c:pt>
                <c:pt idx="4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8-4D92-831E-9F6927A7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DDB-48A1-8AD2-640269B892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DDB-48A1-8AD2-640269B8922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DDB-48A1-8AD2-640269B8922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DDB-48A1-8AD2-640269B8922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DDB-48A1-8AD2-640269B8922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DDB-48A1-8AD2-640269B8922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'Diversity '!$A$14:$A$19</c15:sqref>
                        </c15:formulaRef>
                      </c:ext>
                    </c:extLst>
                    <c:strCache>
                      <c:ptCount val="6"/>
                      <c:pt idx="0">
                        <c:v>GSB</c:v>
                      </c:pt>
                      <c:pt idx="1">
                        <c:v>PCS</c:v>
                      </c:pt>
                      <c:pt idx="2">
                        <c:v>Grad</c:v>
                      </c:pt>
                      <c:pt idx="3">
                        <c:v>FCRH</c:v>
                      </c:pt>
                      <c:pt idx="4">
                        <c:v>FCLC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'Diversity '!$B$14:$B$19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32</c:v>
                      </c:pt>
                      <c:pt idx="4">
                        <c:v>20</c:v>
                      </c:pt>
                      <c:pt idx="5">
                        <c:v>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D8-4D92-831E-9F6927A7E4C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Appointments by 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Counseling!$I$17</c:f>
              <c:strCache>
                <c:ptCount val="1"/>
                <c:pt idx="0">
                  <c:v>Appointments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2-4055-BFCA-B55B90593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2-4055-BFCA-B55B90593A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2-4055-BFCA-B55B90593A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2-4055-BFCA-B55B90593A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42-4055-BFCA-B55B90593A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95-4A1E-8C75-4364EC65F9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95-4A1E-8C75-4364EC65F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Counseling!$H$18:$H$24</c:f>
              <c:strCache>
                <c:ptCount val="7"/>
                <c:pt idx="0">
                  <c:v>GSE</c:v>
                </c:pt>
                <c:pt idx="1">
                  <c:v>PCS</c:v>
                </c:pt>
                <c:pt idx="2">
                  <c:v>Other</c:v>
                </c:pt>
                <c:pt idx="3">
                  <c:v>GSAS</c:v>
                </c:pt>
                <c:pt idx="4">
                  <c:v>GSB</c:v>
                </c:pt>
                <c:pt idx="5">
                  <c:v>FCLC</c:v>
                </c:pt>
                <c:pt idx="6">
                  <c:v>FCRH</c:v>
                </c:pt>
              </c:strCache>
            </c:strRef>
          </c:cat>
          <c:val>
            <c:numRef>
              <c:f>Counseling!$I$18:$I$24</c:f>
              <c:numCache>
                <c:formatCode>General</c:formatCode>
                <c:ptCount val="7"/>
                <c:pt idx="0">
                  <c:v>123</c:v>
                </c:pt>
                <c:pt idx="1">
                  <c:v>147</c:v>
                </c:pt>
                <c:pt idx="2">
                  <c:v>99</c:v>
                </c:pt>
                <c:pt idx="3">
                  <c:v>161</c:v>
                </c:pt>
                <c:pt idx="4">
                  <c:v>561</c:v>
                </c:pt>
                <c:pt idx="5">
                  <c:v>948</c:v>
                </c:pt>
                <c:pt idx="6" formatCode="#,##0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9A1-8831-9D3ABB1D5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Appointments by Campus (Student College)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E-4E9B-B796-5D9A15D3B9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FA-4451-959A-A4816710A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35-4D15-AED3-08B1436B78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0E-4E9B-B796-5D9A15D3B98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Counseling!$J$30:$J$32</c:f>
              <c:strCache>
                <c:ptCount val="3"/>
                <c:pt idx="0">
                  <c:v>LC</c:v>
                </c:pt>
                <c:pt idx="2">
                  <c:v>RH</c:v>
                </c:pt>
              </c:strCache>
            </c:strRef>
          </c:cat>
          <c:val>
            <c:numRef>
              <c:f>Counseling!$K$30:$K$32</c:f>
              <c:numCache>
                <c:formatCode>General</c:formatCode>
                <c:ptCount val="3"/>
                <c:pt idx="0">
                  <c:v>1012</c:v>
                </c:pt>
                <c:pt idx="2">
                  <c:v>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5-4F38-9FF9-1B534D7A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 Session &amp; Workshop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'Workshops &amp; Events'!$C$1:$K$1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'Workshops &amp; Events'!$C$2:$K$2</c:f>
              <c:numCache>
                <c:formatCode>General</c:formatCode>
                <c:ptCount val="9"/>
                <c:pt idx="0">
                  <c:v>558</c:v>
                </c:pt>
                <c:pt idx="1">
                  <c:v>607</c:v>
                </c:pt>
                <c:pt idx="2">
                  <c:v>777</c:v>
                </c:pt>
                <c:pt idx="3">
                  <c:v>1959</c:v>
                </c:pt>
                <c:pt idx="4">
                  <c:v>1980</c:v>
                </c:pt>
                <c:pt idx="5">
                  <c:v>1905</c:v>
                </c:pt>
                <c:pt idx="6">
                  <c:v>2541</c:v>
                </c:pt>
                <c:pt idx="7">
                  <c:v>2166</c:v>
                </c:pt>
                <c:pt idx="8" formatCode="#,##0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C4-407D-9A3E-0F3CFCC12F0C}"/>
            </c:ext>
          </c:extLst>
        </c:ser>
        <c:ser>
          <c:idx val="1"/>
          <c:order val="1"/>
          <c:tx>
            <c:v>Info-Sessions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1.0712372790573112E-2"/>
                  <c:y val="-3.6730945821854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31-BF4D-B1A7-AA55625F3AE5}"/>
                </c:ext>
              </c:extLst>
            </c:dLbl>
            <c:dLbl>
              <c:idx val="8"/>
              <c:layout>
                <c:manualLayout>
                  <c:x val="1.0712372790573112E-2"/>
                  <c:y val="-2.57116620752984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31-BF4D-B1A7-AA55625F3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'Workshops &amp; Events'!$C$1:$K$1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'Workshops &amp; Events'!$B$3:$J$3</c:f>
              <c:numCache>
                <c:formatCode>General</c:formatCode>
                <c:ptCount val="9"/>
                <c:pt idx="0">
                  <c:v>644</c:v>
                </c:pt>
                <c:pt idx="1">
                  <c:v>533</c:v>
                </c:pt>
                <c:pt idx="2">
                  <c:v>818</c:v>
                </c:pt>
                <c:pt idx="3">
                  <c:v>859</c:v>
                </c:pt>
                <c:pt idx="4">
                  <c:v>926</c:v>
                </c:pt>
                <c:pt idx="5">
                  <c:v>2047</c:v>
                </c:pt>
                <c:pt idx="6">
                  <c:v>177</c:v>
                </c:pt>
                <c:pt idx="7">
                  <c:v>1569</c:v>
                </c:pt>
                <c:pt idx="8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C4-407D-9A3E-0F3CFCC12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54199783"/>
        <c:axId val="1541914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Career Views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'Workshops &amp; Events'!$C$1:$K$1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'Workshops &amp; Events'!$B$4:$J$4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86</c:v>
                      </c:pt>
                      <c:pt idx="1">
                        <c:v>158</c:v>
                      </c:pt>
                      <c:pt idx="2">
                        <c:v>44</c:v>
                      </c:pt>
                      <c:pt idx="3">
                        <c:v>21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96</c:v>
                      </c:pt>
                      <c:pt idx="7">
                        <c:v>108</c:v>
                      </c:pt>
                      <c:pt idx="8">
                        <c:v>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9C4-407D-9A3E-0F3CFCC12F0C}"/>
                  </c:ext>
                </c:extLst>
              </c15:ser>
            </c15:filteredBarSeries>
          </c:ext>
        </c:extLst>
      </c:barChart>
      <c:catAx>
        <c:axId val="15419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1463"/>
        <c:crosses val="autoZero"/>
        <c:auto val="1"/>
        <c:lblAlgn val="ctr"/>
        <c:lblOffset val="100"/>
        <c:noMultiLvlLbl val="0"/>
      </c:catAx>
      <c:valAx>
        <c:axId val="154191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'Workshops &amp; Events'!$B$1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Events'!$B$2:$B$8</c:f>
              <c:numCache>
                <c:formatCode>General</c:formatCode>
                <c:ptCount val="7"/>
                <c:pt idx="0">
                  <c:v>445</c:v>
                </c:pt>
                <c:pt idx="1">
                  <c:v>644</c:v>
                </c:pt>
                <c:pt idx="2">
                  <c:v>86</c:v>
                </c:pt>
                <c:pt idx="3">
                  <c:v>134</c:v>
                </c:pt>
                <c:pt idx="4">
                  <c:v>127</c:v>
                </c:pt>
                <c:pt idx="5">
                  <c:v>75</c:v>
                </c:pt>
                <c:pt idx="6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C-455E-A97F-0FD3C046C2AA}"/>
            </c:ext>
          </c:extLst>
        </c:ser>
        <c:ser>
          <c:idx val="1"/>
          <c:order val="1"/>
          <c:tx>
            <c:strRef>
              <c:f>'Workshops &amp; Events'!$C$1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Events'!$C$2:$C$8</c:f>
              <c:numCache>
                <c:formatCode>General</c:formatCode>
                <c:ptCount val="7"/>
                <c:pt idx="0">
                  <c:v>558</c:v>
                </c:pt>
                <c:pt idx="1">
                  <c:v>533</c:v>
                </c:pt>
                <c:pt idx="2">
                  <c:v>158</c:v>
                </c:pt>
                <c:pt idx="3">
                  <c:v>168</c:v>
                </c:pt>
                <c:pt idx="4">
                  <c:v>116</c:v>
                </c:pt>
                <c:pt idx="5">
                  <c:v>375</c:v>
                </c:pt>
                <c:pt idx="6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C-455E-A97F-0FD3C046C2AA}"/>
            </c:ext>
          </c:extLst>
        </c:ser>
        <c:ser>
          <c:idx val="2"/>
          <c:order val="2"/>
          <c:tx>
            <c:strRef>
              <c:f>'Workshops &amp; Events'!$D$1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Events'!$D$2:$D$8</c:f>
              <c:numCache>
                <c:formatCode>General</c:formatCode>
                <c:ptCount val="7"/>
                <c:pt idx="0">
                  <c:v>607</c:v>
                </c:pt>
                <c:pt idx="1">
                  <c:v>818</c:v>
                </c:pt>
                <c:pt idx="2">
                  <c:v>44</c:v>
                </c:pt>
                <c:pt idx="3">
                  <c:v>114</c:v>
                </c:pt>
                <c:pt idx="4">
                  <c:v>120</c:v>
                </c:pt>
                <c:pt idx="5">
                  <c:v>231</c:v>
                </c:pt>
                <c:pt idx="6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C-455E-A97F-0FD3C046C2AA}"/>
            </c:ext>
          </c:extLst>
        </c:ser>
        <c:ser>
          <c:idx val="3"/>
          <c:order val="3"/>
          <c:tx>
            <c:strRef>
              <c:f>'Workshops &amp; Events'!$E$1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Events'!$E$2:$E$8</c:f>
              <c:numCache>
                <c:formatCode>General</c:formatCode>
                <c:ptCount val="7"/>
                <c:pt idx="0">
                  <c:v>777</c:v>
                </c:pt>
                <c:pt idx="1">
                  <c:v>859</c:v>
                </c:pt>
                <c:pt idx="2">
                  <c:v>21</c:v>
                </c:pt>
                <c:pt idx="3">
                  <c:v>245</c:v>
                </c:pt>
                <c:pt idx="4">
                  <c:v>112</c:v>
                </c:pt>
                <c:pt idx="5">
                  <c:v>373</c:v>
                </c:pt>
                <c:pt idx="6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C-455E-A97F-0FD3C046C2AA}"/>
            </c:ext>
          </c:extLst>
        </c:ser>
        <c:ser>
          <c:idx val="4"/>
          <c:order val="4"/>
          <c:tx>
            <c:strRef>
              <c:f>'Workshops &amp; Events'!$F$1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Events'!$F$2:$F$8</c:f>
              <c:numCache>
                <c:formatCode>General</c:formatCode>
                <c:ptCount val="7"/>
                <c:pt idx="0">
                  <c:v>1959</c:v>
                </c:pt>
                <c:pt idx="1">
                  <c:v>926</c:v>
                </c:pt>
                <c:pt idx="2">
                  <c:v>20</c:v>
                </c:pt>
                <c:pt idx="3">
                  <c:v>159</c:v>
                </c:pt>
                <c:pt idx="4">
                  <c:v>264</c:v>
                </c:pt>
                <c:pt idx="5">
                  <c:v>825</c:v>
                </c:pt>
                <c:pt idx="6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C-455E-A97F-0FD3C046C2AA}"/>
            </c:ext>
          </c:extLst>
        </c:ser>
        <c:ser>
          <c:idx val="5"/>
          <c:order val="5"/>
          <c:tx>
            <c:strRef>
              <c:f>'Workshops &amp; Events'!$G$1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Events'!$G$2:$G$8</c:f>
              <c:numCache>
                <c:formatCode>General</c:formatCode>
                <c:ptCount val="7"/>
                <c:pt idx="0">
                  <c:v>1980</c:v>
                </c:pt>
                <c:pt idx="1">
                  <c:v>2047</c:v>
                </c:pt>
                <c:pt idx="2">
                  <c:v>20</c:v>
                </c:pt>
                <c:pt idx="3">
                  <c:v>104</c:v>
                </c:pt>
                <c:pt idx="4">
                  <c:v>292</c:v>
                </c:pt>
                <c:pt idx="5">
                  <c:v>1085</c:v>
                </c:pt>
                <c:pt idx="6">
                  <c:v>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C-455E-A97F-0FD3C046C2AA}"/>
            </c:ext>
          </c:extLst>
        </c:ser>
        <c:ser>
          <c:idx val="6"/>
          <c:order val="6"/>
          <c:tx>
            <c:strRef>
              <c:f>'Workshops &amp; Events'!$H$1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Events'!$H$2:$H$8</c:f>
              <c:numCache>
                <c:formatCode>General</c:formatCode>
                <c:ptCount val="7"/>
                <c:pt idx="0">
                  <c:v>1905</c:v>
                </c:pt>
                <c:pt idx="1">
                  <c:v>177</c:v>
                </c:pt>
                <c:pt idx="2">
                  <c:v>96</c:v>
                </c:pt>
                <c:pt idx="3">
                  <c:v>115</c:v>
                </c:pt>
                <c:pt idx="4">
                  <c:v>209</c:v>
                </c:pt>
                <c:pt idx="5">
                  <c:v>439</c:v>
                </c:pt>
                <c:pt idx="6">
                  <c:v>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C-455E-A97F-0FD3C046C2AA}"/>
            </c:ext>
          </c:extLst>
        </c:ser>
        <c:ser>
          <c:idx val="7"/>
          <c:order val="7"/>
          <c:tx>
            <c:strRef>
              <c:f>'Workshops &amp; Events'!$I$1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Events'!$I$2:$I$8</c:f>
              <c:numCache>
                <c:formatCode>General</c:formatCode>
                <c:ptCount val="7"/>
                <c:pt idx="0">
                  <c:v>2541</c:v>
                </c:pt>
                <c:pt idx="1">
                  <c:v>1569</c:v>
                </c:pt>
                <c:pt idx="2">
                  <c:v>108</c:v>
                </c:pt>
                <c:pt idx="3">
                  <c:v>151</c:v>
                </c:pt>
                <c:pt idx="4">
                  <c:v>237</c:v>
                </c:pt>
                <c:pt idx="6">
                  <c:v>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C-455E-A97F-0FD3C046C2AA}"/>
            </c:ext>
          </c:extLst>
        </c:ser>
        <c:ser>
          <c:idx val="8"/>
          <c:order val="8"/>
          <c:tx>
            <c:strRef>
              <c:f>'Workshops &amp; Events'!$J$1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'Workshops &amp; Events'!$A$2:$A$8</c:f>
              <c:strCache>
                <c:ptCount val="7"/>
                <c:pt idx="0">
                  <c:v>Panels/Workshops</c:v>
                </c:pt>
                <c:pt idx="1">
                  <c:v>Info-Sessions</c:v>
                </c:pt>
                <c:pt idx="2">
                  <c:v>Career Views</c:v>
                </c:pt>
                <c:pt idx="3">
                  <c:v>Diversity Events</c:v>
                </c:pt>
                <c:pt idx="4">
                  <c:v>Mentoring</c:v>
                </c:pt>
                <c:pt idx="5">
                  <c:v>FCA Events</c:v>
                </c:pt>
                <c:pt idx="6">
                  <c:v>Totals</c:v>
                </c:pt>
              </c:strCache>
            </c:strRef>
          </c:cat>
          <c:val>
            <c:numRef>
              <c:f>'Workshops &amp; Events'!$J$2:$J$8</c:f>
              <c:numCache>
                <c:formatCode>General</c:formatCode>
                <c:ptCount val="7"/>
                <c:pt idx="0">
                  <c:v>2166</c:v>
                </c:pt>
                <c:pt idx="1">
                  <c:v>1930</c:v>
                </c:pt>
                <c:pt idx="2">
                  <c:v>143</c:v>
                </c:pt>
                <c:pt idx="3">
                  <c:v>124</c:v>
                </c:pt>
                <c:pt idx="4">
                  <c:v>118</c:v>
                </c:pt>
                <c:pt idx="6">
                  <c:v>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C-455E-A97F-0FD3C046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54520"/>
        <c:axId val="590659440"/>
      </c:barChart>
      <c:catAx>
        <c:axId val="59065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9440"/>
        <c:crosses val="autoZero"/>
        <c:auto val="1"/>
        <c:lblAlgn val="ctr"/>
        <c:lblOffset val="100"/>
        <c:noMultiLvlLbl val="0"/>
      </c:catAx>
      <c:valAx>
        <c:axId val="590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Paid</a:t>
            </a:r>
            <a:r>
              <a:rPr lang="en-US" baseline="0"/>
              <a:t> vs. Unpaid Internship Postings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Internships!$A$7</c:f>
              <c:strCache>
                <c:ptCount val="1"/>
                <c:pt idx="0">
                  <c:v>Paid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Internships!$B$6:$K$6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Internships!$B$7:$K$7</c:f>
              <c:numCache>
                <c:formatCode>0%</c:formatCode>
                <c:ptCount val="10"/>
                <c:pt idx="0">
                  <c:v>0.38876795820635612</c:v>
                </c:pt>
                <c:pt idx="1">
                  <c:v>0.37854077253218882</c:v>
                </c:pt>
                <c:pt idx="2">
                  <c:v>0.42731519648255017</c:v>
                </c:pt>
                <c:pt idx="3">
                  <c:v>0.47990902198635332</c:v>
                </c:pt>
                <c:pt idx="4">
                  <c:v>0.52141348185135394</c:v>
                </c:pt>
                <c:pt idx="5">
                  <c:v>0.53217129330751023</c:v>
                </c:pt>
                <c:pt idx="6">
                  <c:v>0.61561223051993796</c:v>
                </c:pt>
                <c:pt idx="7">
                  <c:v>0.6561546286876907</c:v>
                </c:pt>
                <c:pt idx="8">
                  <c:v>0.70116340962664436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8-40A8-89F2-030BBD7A0A5E}"/>
            </c:ext>
          </c:extLst>
        </c:ser>
        <c:ser>
          <c:idx val="1"/>
          <c:order val="1"/>
          <c:tx>
            <c:strRef>
              <c:f>Internships!$A$8</c:f>
              <c:strCache>
                <c:ptCount val="1"/>
                <c:pt idx="0">
                  <c:v>Unpaid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Internships!$B$6:$K$6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Internships!$B$8:$K$8</c:f>
              <c:numCache>
                <c:formatCode>0%</c:formatCode>
                <c:ptCount val="10"/>
                <c:pt idx="0">
                  <c:v>0.61123204179364388</c:v>
                </c:pt>
                <c:pt idx="1">
                  <c:v>0.62145922746781113</c:v>
                </c:pt>
                <c:pt idx="2">
                  <c:v>0.57268480351744988</c:v>
                </c:pt>
                <c:pt idx="3">
                  <c:v>0.52009097801364668</c:v>
                </c:pt>
                <c:pt idx="4">
                  <c:v>0.47858651814864606</c:v>
                </c:pt>
                <c:pt idx="5">
                  <c:v>0.46782870669248977</c:v>
                </c:pt>
                <c:pt idx="6">
                  <c:v>0.38438776948006198</c:v>
                </c:pt>
                <c:pt idx="7">
                  <c:v>0.34384537131230924</c:v>
                </c:pt>
                <c:pt idx="8">
                  <c:v>0.29883659037335564</c:v>
                </c:pt>
                <c:pt idx="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8-40A8-89F2-030BBD7A0A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8999096"/>
        <c:axId val="928998440"/>
      </c:lineChart>
      <c:catAx>
        <c:axId val="9289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98440"/>
        <c:crosses val="autoZero"/>
        <c:auto val="1"/>
        <c:lblAlgn val="ctr"/>
        <c:lblOffset val="100"/>
        <c:noMultiLvlLbl val="0"/>
      </c:catAx>
      <c:valAx>
        <c:axId val="9289984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289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Internship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Internships!$A$4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Internships!$B$1:$K$1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Internships!$B$4:$K$4</c:f>
              <c:numCache>
                <c:formatCode>General</c:formatCode>
                <c:ptCount val="10"/>
                <c:pt idx="0">
                  <c:v>2297</c:v>
                </c:pt>
                <c:pt idx="1">
                  <c:v>3495</c:v>
                </c:pt>
                <c:pt idx="2">
                  <c:v>3639</c:v>
                </c:pt>
                <c:pt idx="3">
                  <c:v>5276</c:v>
                </c:pt>
                <c:pt idx="4">
                  <c:v>5207</c:v>
                </c:pt>
                <c:pt idx="5">
                  <c:v>4647</c:v>
                </c:pt>
                <c:pt idx="6">
                  <c:v>7097</c:v>
                </c:pt>
                <c:pt idx="7">
                  <c:v>11796</c:v>
                </c:pt>
                <c:pt idx="8">
                  <c:v>13151</c:v>
                </c:pt>
                <c:pt idx="9" formatCode="#,##0">
                  <c:v>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3-4B3C-ACD2-E5CFE2B0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78216"/>
        <c:axId val="452078544"/>
      </c:lineChart>
      <c:catAx>
        <c:axId val="45207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78544"/>
        <c:crosses val="autoZero"/>
        <c:auto val="1"/>
        <c:lblAlgn val="ctr"/>
        <c:lblOffset val="100"/>
        <c:noMultiLvlLbl val="0"/>
      </c:catAx>
      <c:valAx>
        <c:axId val="4520785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20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Internships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Internships!$B$19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Internships!$A$20:$A$23</c:f>
              <c:strCache>
                <c:ptCount val="4"/>
                <c:pt idx="0">
                  <c:v>2021 FCRH&amp;FCLC</c:v>
                </c:pt>
                <c:pt idx="1">
                  <c:v>2021 GSB</c:v>
                </c:pt>
                <c:pt idx="2">
                  <c:v>2021 FC &amp; GSB</c:v>
                </c:pt>
                <c:pt idx="3">
                  <c:v>2020 FC &amp; GSB</c:v>
                </c:pt>
              </c:strCache>
            </c:strRef>
          </c:cat>
          <c:val>
            <c:numRef>
              <c:f>Internships!$B$20:$B$23</c:f>
              <c:numCache>
                <c:formatCode>0%</c:formatCode>
                <c:ptCount val="4"/>
                <c:pt idx="0">
                  <c:v>0.27</c:v>
                </c:pt>
                <c:pt idx="1">
                  <c:v>0.06</c:v>
                </c:pt>
                <c:pt idx="2">
                  <c:v>0.19</c:v>
                </c:pt>
                <c:pt idx="3">
                  <c:v>0.11754068716094032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F-41E1-A57F-587AB67C3F8C}"/>
            </c:ext>
          </c:extLst>
        </c:ser>
        <c:ser>
          <c:idx val="1"/>
          <c:order val="1"/>
          <c:tx>
            <c:strRef>
              <c:f>Internships!$C$19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Internships!$A$20:$A$23</c:f>
              <c:strCache>
                <c:ptCount val="4"/>
                <c:pt idx="0">
                  <c:v>2021 FCRH&amp;FCLC</c:v>
                </c:pt>
                <c:pt idx="1">
                  <c:v>2021 GSB</c:v>
                </c:pt>
                <c:pt idx="2">
                  <c:v>2021 FC &amp; GSB</c:v>
                </c:pt>
                <c:pt idx="3">
                  <c:v>2020 FC &amp; GSB</c:v>
                </c:pt>
              </c:strCache>
            </c:strRef>
          </c:cat>
          <c:val>
            <c:numRef>
              <c:f>Internships!$C$20:$C$23</c:f>
              <c:numCache>
                <c:formatCode>0%</c:formatCode>
                <c:ptCount val="4"/>
                <c:pt idx="0">
                  <c:v>0.25</c:v>
                </c:pt>
                <c:pt idx="1">
                  <c:v>0.17</c:v>
                </c:pt>
                <c:pt idx="2">
                  <c:v>0.22</c:v>
                </c:pt>
                <c:pt idx="3">
                  <c:v>0.19349005424954793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F-41E1-A57F-587AB67C3F8C}"/>
            </c:ext>
          </c:extLst>
        </c:ser>
        <c:ser>
          <c:idx val="2"/>
          <c:order val="2"/>
          <c:tx>
            <c:strRef>
              <c:f>Internships!$D$19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Internships!$A$20:$A$23</c:f>
              <c:strCache>
                <c:ptCount val="4"/>
                <c:pt idx="0">
                  <c:v>2021 FCRH&amp;FCLC</c:v>
                </c:pt>
                <c:pt idx="1">
                  <c:v>2021 GSB</c:v>
                </c:pt>
                <c:pt idx="2">
                  <c:v>2021 FC &amp; GSB</c:v>
                </c:pt>
                <c:pt idx="3">
                  <c:v>2020 FC &amp; GSB</c:v>
                </c:pt>
              </c:strCache>
            </c:strRef>
          </c:cat>
          <c:val>
            <c:numRef>
              <c:f>Internships!$D$20:$D$23</c:f>
              <c:numCache>
                <c:formatCode>0%</c:formatCode>
                <c:ptCount val="4"/>
                <c:pt idx="0">
                  <c:v>0.22</c:v>
                </c:pt>
                <c:pt idx="1">
                  <c:v>0.31</c:v>
                </c:pt>
                <c:pt idx="2">
                  <c:v>0.25</c:v>
                </c:pt>
                <c:pt idx="3">
                  <c:v>0.2640144665461121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F-41E1-A57F-587AB67C3F8C}"/>
            </c:ext>
          </c:extLst>
        </c:ser>
        <c:ser>
          <c:idx val="3"/>
          <c:order val="3"/>
          <c:tx>
            <c:strRef>
              <c:f>Internships!$E$19</c:f>
              <c:strCache>
                <c:ptCount val="1"/>
                <c:pt idx="0">
                  <c:v>3+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Internships!$A$20:$A$23</c:f>
              <c:strCache>
                <c:ptCount val="4"/>
                <c:pt idx="0">
                  <c:v>2021 FCRH&amp;FCLC</c:v>
                </c:pt>
                <c:pt idx="1">
                  <c:v>2021 GSB</c:v>
                </c:pt>
                <c:pt idx="2">
                  <c:v>2021 FC &amp; GSB</c:v>
                </c:pt>
                <c:pt idx="3">
                  <c:v>2020 FC &amp; GSB</c:v>
                </c:pt>
              </c:strCache>
            </c:strRef>
          </c:cat>
          <c:val>
            <c:numRef>
              <c:f>Internships!$E$20:$E$23</c:f>
              <c:numCache>
                <c:formatCode>0%</c:formatCode>
                <c:ptCount val="4"/>
                <c:pt idx="0">
                  <c:v>0.27</c:v>
                </c:pt>
                <c:pt idx="1">
                  <c:v>0.46</c:v>
                </c:pt>
                <c:pt idx="2">
                  <c:v>0.33</c:v>
                </c:pt>
                <c:pt idx="3">
                  <c:v>0.42495479204339964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F-41E1-A57F-587AB67C3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2702144"/>
        <c:axId val="1022698208"/>
      </c:barChart>
      <c:catAx>
        <c:axId val="102270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98208"/>
        <c:crosses val="autoZero"/>
        <c:auto val="1"/>
        <c:lblAlgn val="ctr"/>
        <c:lblOffset val="100"/>
        <c:noMultiLvlLbl val="0"/>
      </c:catAx>
      <c:valAx>
        <c:axId val="10226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ocumenttasks/documenttask1.xml><?xml version="1.0" encoding="utf-8"?>
<Tasks xmlns="http://schemas.microsoft.com/office/tasks/2019/documenttasks">
  <Task id="{F77E23E0-4B93-441C-A2C5-524B981520CE}">
    <Anchor>
      <Comment id="{FCF595B3-F03F-4B2F-BFC8-AE56352104D0}"/>
    </Anchor>
    <History>
      <Event time="2021-05-18T14:09:38.37" id="{7897CE89-C641-411E-9BD7-D08F5339DDF2}">
        <Attribution userId="S::crobson1@fordham.edu::5f97f74a-983b-4f02-80d0-745770132aa5" userName="Cheretta J. Robson" userProvider="AD"/>
        <Anchor>
          <Comment id="{A674282D-D26A-4E6D-87EF-2530830FCC02}"/>
        </Anchor>
        <Create/>
      </Event>
      <Event time="2021-05-18T14:09:38.37" id="{DD3D52E9-2DE4-4078-9CCC-C655C74EDCD5}">
        <Attribution userId="S::crobson1@fordham.edu::5f97f74a-983b-4f02-80d0-745770132aa5" userName="Cheretta J. Robson" userProvider="AD"/>
        <Anchor>
          <Comment id="{A674282D-D26A-4E6D-87EF-2530830FCC02}"/>
        </Anchor>
        <Assign userId="S::kfausak@fordham.edu::01af5e36-2fe2-4251-a887-c37601ef08ae" userName="Kasey Fausak" userProvider="AD"/>
      </Event>
      <Event time="2021-05-18T14:09:38.37" id="{FAECF5FF-6938-4DF0-9280-3E2256672BB7}">
        <Attribution userId="S::crobson1@fordham.edu::5f97f74a-983b-4f02-80d0-745770132aa5" userName="Cheretta J. Robson" userProvider="AD"/>
        <Anchor>
          <Comment id="{A674282D-D26A-4E6D-87EF-2530830FCC02}"/>
        </Anchor>
        <SetTitle title="@Kasey Fausak want to create the link for the future as this will be run for next year."/>
      </Event>
    </History>
  </Task>
</Task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9525</xdr:rowOff>
    </xdr:from>
    <xdr:to>
      <xdr:col>6</xdr:col>
      <xdr:colOff>76200</xdr:colOff>
      <xdr:row>19</xdr:row>
      <xdr:rowOff>0</xdr:rowOff>
    </xdr:to>
    <xdr:graphicFrame macro="">
      <xdr:nvGraphicFramePr>
        <xdr:cNvPr id="5" name="Chart 1" descr="Chart type: Line. 'Counseling Appointments', 'Unique Counseling' by 'Year'&#10;&#10;Description automatically generated">
          <a:extLst>
            <a:ext uri="{FF2B5EF4-FFF2-40B4-BE49-F238E27FC236}">
              <a16:creationId xmlns:a16="http://schemas.microsoft.com/office/drawing/2014/main" id="{091C0359-43B0-4772-8C54-0BEE6EE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19</xdr:row>
      <xdr:rowOff>0</xdr:rowOff>
    </xdr:from>
    <xdr:to>
      <xdr:col>6</xdr:col>
      <xdr:colOff>76200</xdr:colOff>
      <xdr:row>36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34D8885-96BC-4EF1-BF4B-E147FC0402D7}"/>
            </a:ext>
            <a:ext uri="{147F2762-F138-4A5C-976F-8EAC2B608ADB}">
              <a16:predDERef xmlns:a16="http://schemas.microsoft.com/office/drawing/2014/main" pred="{091C0359-43B0-4772-8C54-0BEE6EE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9</xdr:row>
      <xdr:rowOff>114300</xdr:rowOff>
    </xdr:from>
    <xdr:to>
      <xdr:col>18</xdr:col>
      <xdr:colOff>304800</xdr:colOff>
      <xdr:row>23</xdr:row>
      <xdr:rowOff>57150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066AEBF8-603B-4906-B8AF-5E67D7006421}"/>
            </a:ext>
            <a:ext uri="{147F2762-F138-4A5C-976F-8EAC2B608ADB}">
              <a16:predDERef xmlns:a16="http://schemas.microsoft.com/office/drawing/2014/main" pred="{334D8885-96BC-4EF1-BF4B-E147FC040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104775</xdr:colOff>
      <xdr:row>23</xdr:row>
      <xdr:rowOff>171450</xdr:rowOff>
    </xdr:from>
    <xdr:to>
      <xdr:col>18</xdr:col>
      <xdr:colOff>542925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7D7FD-FADB-4C00-9760-A1D3652ED5F0}"/>
            </a:ext>
            <a:ext uri="{147F2762-F138-4A5C-976F-8EAC2B608ADB}">
              <a16:predDERef xmlns:a16="http://schemas.microsoft.com/office/drawing/2014/main" pred="{066AEBF8-603B-4906-B8AF-5E67D700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9</xdr:row>
      <xdr:rowOff>123825</xdr:rowOff>
    </xdr:from>
    <xdr:to>
      <xdr:col>16</xdr:col>
      <xdr:colOff>228600</xdr:colOff>
      <xdr:row>27</xdr:row>
      <xdr:rowOff>152400</xdr:rowOff>
    </xdr:to>
    <xdr:graphicFrame macro="">
      <xdr:nvGraphicFramePr>
        <xdr:cNvPr id="6" name="Chart 2" descr="Chart type: Clustered Column. 'Panels/Workshops', 'Info-Sessions', 'Career Views' by 'Year'&#10;&#10;Description automatically generated">
          <a:extLst>
            <a:ext uri="{FF2B5EF4-FFF2-40B4-BE49-F238E27FC236}">
              <a16:creationId xmlns:a16="http://schemas.microsoft.com/office/drawing/2014/main" id="{BCD44A4E-881E-487E-B8FC-D5633FCBF74F}"/>
            </a:ext>
            <a:ext uri="{147F2762-F138-4A5C-976F-8EAC2B608ADB}">
              <a16:predDERef xmlns:a16="http://schemas.microsoft.com/office/drawing/2014/main" pred="{AB3A156C-D52A-4C28-93F2-CEA2378B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396875</xdr:colOff>
      <xdr:row>8</xdr:row>
      <xdr:rowOff>117475</xdr:rowOff>
    </xdr:from>
    <xdr:to>
      <xdr:col>6</xdr:col>
      <xdr:colOff>225425</xdr:colOff>
      <xdr:row>23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08F64-A52E-470E-B2B8-D71720FC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131856</xdr:colOff>
      <xdr:row>0</xdr:row>
      <xdr:rowOff>17556</xdr:rowOff>
    </xdr:from>
    <xdr:to>
      <xdr:col>19</xdr:col>
      <xdr:colOff>415739</xdr:colOff>
      <xdr:row>14</xdr:row>
      <xdr:rowOff>131109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55258-B651-4B5F-AE2C-93A2B4FB1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162486</xdr:colOff>
      <xdr:row>14</xdr:row>
      <xdr:rowOff>189006</xdr:rowOff>
    </xdr:from>
    <xdr:to>
      <xdr:col>19</xdr:col>
      <xdr:colOff>446369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ADA60-FE0C-4950-A184-2751747BC637}"/>
            </a:ext>
            <a:ext uri="{147F2762-F138-4A5C-976F-8EAC2B608ADB}">
              <a16:predDERef xmlns:a16="http://schemas.microsoft.com/office/drawing/2014/main" pred="{A2C55258-B651-4B5F-AE2C-93A2B4FB1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141193</xdr:rowOff>
    </xdr:from>
    <xdr:to>
      <xdr:col>7</xdr:col>
      <xdr:colOff>588682</xdr:colOff>
      <xdr:row>40</xdr:row>
      <xdr:rowOff>75452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3210D-3813-4F58-B4B7-9C5A4ABB0179}"/>
            </a:ext>
            <a:ext uri="{147F2762-F138-4A5C-976F-8EAC2B608ADB}">
              <a16:predDERef xmlns:a16="http://schemas.microsoft.com/office/drawing/2014/main" pred="{9C1ADA60-FE0C-4950-A184-2751747B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31</xdr:row>
      <xdr:rowOff>95250</xdr:rowOff>
    </xdr:from>
    <xdr:to>
      <xdr:col>17</xdr:col>
      <xdr:colOff>409575</xdr:colOff>
      <xdr:row>46</xdr:row>
      <xdr:rowOff>123825</xdr:rowOff>
    </xdr:to>
    <xdr:graphicFrame macro="">
      <xdr:nvGraphicFramePr>
        <xdr:cNvPr id="18" name="Chart 4" descr="Chart type: Clustered Column. 'Tutorials' by 'Row1'&#10;&#10;Description automatically generated">
          <a:extLst>
            <a:ext uri="{FF2B5EF4-FFF2-40B4-BE49-F238E27FC236}">
              <a16:creationId xmlns:a16="http://schemas.microsoft.com/office/drawing/2014/main" id="{DDF290C9-F059-4204-92A2-7318AA565F21}"/>
            </a:ext>
            <a:ext uri="{147F2762-F138-4A5C-976F-8EAC2B608ADB}">
              <a16:predDERef xmlns:a16="http://schemas.microsoft.com/office/drawing/2014/main" pred="{2293210D-3813-4F58-B4B7-9C5A4ABB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85725</xdr:rowOff>
    </xdr:from>
    <xdr:to>
      <xdr:col>5</xdr:col>
      <xdr:colOff>552450</xdr:colOff>
      <xdr:row>21</xdr:row>
      <xdr:rowOff>114300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F1169A1-D0C5-49CE-AAE4-B58DC713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5</xdr:row>
      <xdr:rowOff>187325</xdr:rowOff>
    </xdr:from>
    <xdr:to>
      <xdr:col>11</xdr:col>
      <xdr:colOff>587375</xdr:colOff>
      <xdr:row>19</xdr:row>
      <xdr:rowOff>168275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F6627C5-9228-4706-8840-908566D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23</xdr:row>
      <xdr:rowOff>0</xdr:rowOff>
    </xdr:from>
    <xdr:to>
      <xdr:col>21</xdr:col>
      <xdr:colOff>228600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46002-D8E5-4263-953C-9B7A5F8F558D}"/>
            </a:ext>
            <a:ext uri="{147F2762-F138-4A5C-976F-8EAC2B608ADB}">
              <a16:predDERef xmlns:a16="http://schemas.microsoft.com/office/drawing/2014/main" pred="{1F6627C5-9228-4706-8840-908566D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29</xdr:row>
      <xdr:rowOff>31750</xdr:rowOff>
    </xdr:from>
    <xdr:to>
      <xdr:col>12</xdr:col>
      <xdr:colOff>568325</xdr:colOff>
      <xdr:row>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88C1DA-599B-432E-A72A-DB8CD008A795}"/>
            </a:ext>
            <a:ext uri="{147F2762-F138-4A5C-976F-8EAC2B608ADB}">
              <a16:predDERef xmlns:a16="http://schemas.microsoft.com/office/drawing/2014/main" pred="{DE346002-D8E5-4263-953C-9B7A5F8F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</xdr:colOff>
      <xdr:row>5</xdr:row>
      <xdr:rowOff>177800</xdr:rowOff>
    </xdr:from>
    <xdr:to>
      <xdr:col>20</xdr:col>
      <xdr:colOff>266700</xdr:colOff>
      <xdr:row>20</xdr:row>
      <xdr:rowOff>158750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7BA600F3-52AF-43C5-A140-2B5EA88E52A2}"/>
            </a:ext>
            <a:ext uri="{147F2762-F138-4A5C-976F-8EAC2B608ADB}">
              <a16:predDERef xmlns:a16="http://schemas.microsoft.com/office/drawing/2014/main" pred="{8488C1DA-599B-432E-A72A-DB8CD008A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13</xdr:row>
      <xdr:rowOff>104775</xdr:rowOff>
    </xdr:from>
    <xdr:to>
      <xdr:col>6</xdr:col>
      <xdr:colOff>228600</xdr:colOff>
      <xdr:row>27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C5933-8808-48DD-9FA9-18DB28A0D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701675</xdr:colOff>
      <xdr:row>8</xdr:row>
      <xdr:rowOff>3175</xdr:rowOff>
    </xdr:from>
    <xdr:to>
      <xdr:col>5</xdr:col>
      <xdr:colOff>187325</xdr:colOff>
      <xdr:row>22</xdr:row>
      <xdr:rowOff>165100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0D26500-DA76-46ED-87EA-4DC01014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9</xdr:row>
      <xdr:rowOff>73025</xdr:rowOff>
    </xdr:from>
    <xdr:to>
      <xdr:col>5</xdr:col>
      <xdr:colOff>635000</xdr:colOff>
      <xdr:row>24</xdr:row>
      <xdr:rowOff>53975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8BFF222-7F48-431C-B061-2967A819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327025</xdr:colOff>
      <xdr:row>13</xdr:row>
      <xdr:rowOff>155575</xdr:rowOff>
    </xdr:from>
    <xdr:to>
      <xdr:col>15</xdr:col>
      <xdr:colOff>98425</xdr:colOff>
      <xdr:row>28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12643-AA14-4833-921E-CB3B332846AE}"/>
            </a:ext>
            <a:ext uri="{147F2762-F138-4A5C-976F-8EAC2B608ADB}">
              <a16:predDERef xmlns:a16="http://schemas.microsoft.com/office/drawing/2014/main" pred="{A8BFF222-7F48-431C-B061-2967A819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25</xdr:row>
      <xdr:rowOff>9525</xdr:rowOff>
    </xdr:from>
    <xdr:to>
      <xdr:col>6</xdr:col>
      <xdr:colOff>66675</xdr:colOff>
      <xdr:row>41</xdr:row>
      <xdr:rowOff>180975</xdr:rowOff>
    </xdr:to>
    <xdr:graphicFrame macro="">
      <xdr:nvGraphicFramePr>
        <xdr:cNvPr id="5" name="Chart 4" descr="Chart type: Clustered Column. 'Mentors', 'Mentees' by 'Field1'&#10;&#10;Description automatically generated">
          <a:extLst>
            <a:ext uri="{FF2B5EF4-FFF2-40B4-BE49-F238E27FC236}">
              <a16:creationId xmlns:a16="http://schemas.microsoft.com/office/drawing/2014/main" id="{F7A8F22F-F512-41A2-AB0B-D3CD25AB0ECB}"/>
            </a:ext>
            <a:ext uri="{147F2762-F138-4A5C-976F-8EAC2B608ADB}">
              <a16:predDERef xmlns:a16="http://schemas.microsoft.com/office/drawing/2014/main" pred="{A9D12643-AA14-4833-921E-CB3B33284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8</xdr:row>
      <xdr:rowOff>180975</xdr:rowOff>
    </xdr:from>
    <xdr:to>
      <xdr:col>22</xdr:col>
      <xdr:colOff>530224</xdr:colOff>
      <xdr:row>23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BF63A-5954-4AD0-A357-F9BFDB75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9</xdr:row>
      <xdr:rowOff>6350</xdr:rowOff>
    </xdr:from>
    <xdr:to>
      <xdr:col>14</xdr:col>
      <xdr:colOff>6350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665A4-379C-4ECC-9AE0-312B4E9930DF}"/>
            </a:ext>
            <a:ext uri="{147F2762-F138-4A5C-976F-8EAC2B608ADB}">
              <a16:predDERef xmlns:a16="http://schemas.microsoft.com/office/drawing/2014/main" pred="{7EABF63A-5954-4AD0-A357-F9BFDB75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41275</xdr:rowOff>
    </xdr:from>
    <xdr:to>
      <xdr:col>6</xdr:col>
      <xdr:colOff>133350</xdr:colOff>
      <xdr:row>34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8127C-8439-493C-8B72-E12F932C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sey" id="{7CDE218F-1BB0-40F6-B8C4-C0A94DDEF0AC}" userId="Kasey" providerId="None"/>
  <person displayName="Kasey Fausak" id="{50E5F428-F4DF-4751-9A65-2227E0C2E13F}" userId="kfausak@fordham.edu" providerId="PeoplePicker"/>
  <person displayName="Kasey Fausak" id="{782AE172-5E93-490B-A4F2-531F6FBB46A9}" userId="S::kfausak@fordham.edu::01af5e36-2fe2-4251-a887-c37601ef08ae" providerId="AD"/>
  <person displayName="Cheretta J. Robson" id="{C40F6C67-CB98-4851-A598-CFF1080372F6}" userId="S::crobson1@fordham.edu::5f97f74a-983b-4f02-80d0-745770132a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9" dT="2021-04-30T13:06:18.70" personId="{782AE172-5E93-490B-A4F2-531F6FBB46A9}" id="{FCF595B3-F03F-4B2F-BFC8-AE56352104D0}">
    <text>Is this relevant this year?</text>
  </threadedComment>
  <threadedComment ref="H29" dT="2021-05-18T14:09:38.43" personId="{C40F6C67-CB98-4851-A598-CFF1080372F6}" id="{A674282D-D26A-4E6D-87EF-2530830FCC02}" parentId="{FCF595B3-F03F-4B2F-BFC8-AE56352104D0}">
    <text xml:space="preserve">@Kasey Fausak want to create the link for the future as this will be run for next year. 
</text>
    <mentions>
      <mention mentionpersonId="{50E5F428-F4DF-4751-9A65-2227E0C2E13F}" mentionId="{242D40AB-6EC6-4566-89E0-8BB83EFFFED5}" startIndex="0" length="13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20-05-13T16:23:45.15" personId="{7CDE218F-1BB0-40F6-B8C4-C0A94DDEF0AC}" id="{4EC843DD-3D82-40F8-B8B8-53E04E5C7205}">
    <text>No info-session check-ins saved</text>
  </threadedComment>
  <threadedComment ref="I7" dT="2020-05-13T16:33:14.85" personId="{7CDE218F-1BB0-40F6-B8C4-C0A94DDEF0AC}" id="{0E4F7967-ED2A-44D4-A024-F95CA88F72BB}">
    <text>RH FCA restructure leading to no individual events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2" dT="2020-05-14T19:56:24.60" personId="{7CDE218F-1BB0-40F6-B8C4-C0A94DDEF0AC}" id="{70D83304-FC60-4575-98FB-5C805CD77225}">
    <text>There was an asterisk here but no comment</text>
  </threadedComment>
  <threadedComment ref="M2" dT="2020-05-14T19:58:06.04" personId="{7CDE218F-1BB0-40F6-B8C4-C0A94DDEF0AC}" id="{10229529-950F-4A43-B27F-DFFD3D269EB5}">
    <text>No Conference due to COVID-19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9/04/relationships/documenttask" Target="../documenttasks/documenttask1.xml"/><Relationship Id="rId3" Type="http://schemas.openxmlformats.org/officeDocument/2006/relationships/hyperlink" Target="https://app.joinhandshake.com/analytics/reports/13088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p.joinhandshake.com/analytics/reports/13087" TargetMode="External"/><Relationship Id="rId1" Type="http://schemas.openxmlformats.org/officeDocument/2006/relationships/hyperlink" Target="https://app.joinhandshake.com/analytics/reports/1299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joinhandshake.com/analytics/reports/13090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joinhandshake.com/analytics/reports/1309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joinhandshake.com/analytics/reports/13128" TargetMode="External"/><Relationship Id="rId2" Type="http://schemas.openxmlformats.org/officeDocument/2006/relationships/hyperlink" Target="https://app.joinhandshake.com/analytics/reports/13127" TargetMode="External"/><Relationship Id="rId1" Type="http://schemas.openxmlformats.org/officeDocument/2006/relationships/hyperlink" Target="https://app.joinhandshake.com/analytics/reports/13126?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pp.joinhandshake.com/analytics/reports/1312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joinhandshake.com/analytics/reports/13136" TargetMode="External"/><Relationship Id="rId2" Type="http://schemas.openxmlformats.org/officeDocument/2006/relationships/hyperlink" Target="https://app.joinhandshake.com/analytics/reports/13136" TargetMode="External"/><Relationship Id="rId1" Type="http://schemas.openxmlformats.org/officeDocument/2006/relationships/hyperlink" Target="https://app.joinhandshake.com/analytics/reports/13135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app.joinhandshake.com/analytics/reports/13138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joinhandshake.com/analytics/reports/13131?" TargetMode="External"/><Relationship Id="rId2" Type="http://schemas.openxmlformats.org/officeDocument/2006/relationships/hyperlink" Target="https://app.joinhandshake.com/analytics/reports/13130" TargetMode="External"/><Relationship Id="rId1" Type="http://schemas.openxmlformats.org/officeDocument/2006/relationships/hyperlink" Target="https://app.joinhandshake.com/analytics/reports/13130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app.joinhandshake.com/analytics/reports/1313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.joinhandshake.com/analytics/reports/13134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3.83203125" customWidth="1"/>
    <col min="8" max="8" width="8.5" customWidth="1"/>
    <col min="9" max="9" width="9.5" bestFit="1" customWidth="1"/>
    <col min="10" max="10" width="7.5" customWidth="1"/>
  </cols>
  <sheetData>
    <row r="1" spans="1:12" x14ac:dyDescent="0.2">
      <c r="A1" s="1" t="s">
        <v>0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</row>
    <row r="2" spans="1:12" x14ac:dyDescent="0.2">
      <c r="A2" s="12" t="s">
        <v>1</v>
      </c>
      <c r="B2">
        <v>1076</v>
      </c>
      <c r="C2" s="15">
        <v>1472</v>
      </c>
      <c r="D2" s="15">
        <v>1674</v>
      </c>
      <c r="E2">
        <v>1707</v>
      </c>
      <c r="F2" s="2">
        <v>1937</v>
      </c>
      <c r="G2" s="2">
        <v>2464</v>
      </c>
      <c r="H2" s="15">
        <v>2042</v>
      </c>
      <c r="I2" s="15">
        <v>3023</v>
      </c>
      <c r="J2">
        <v>3399</v>
      </c>
      <c r="K2">
        <v>3043</v>
      </c>
      <c r="L2">
        <v>3334</v>
      </c>
    </row>
    <row r="3" spans="1:12" x14ac:dyDescent="0.2">
      <c r="A3" t="s">
        <v>2</v>
      </c>
      <c r="D3">
        <v>1358</v>
      </c>
      <c r="E3">
        <v>1238</v>
      </c>
      <c r="F3">
        <v>1302</v>
      </c>
      <c r="G3">
        <v>1523</v>
      </c>
      <c r="H3">
        <v>1308</v>
      </c>
      <c r="I3">
        <v>1827</v>
      </c>
      <c r="J3">
        <v>2031</v>
      </c>
      <c r="K3">
        <v>1880</v>
      </c>
      <c r="L3" s="13">
        <v>1652</v>
      </c>
    </row>
    <row r="4" spans="1:12" x14ac:dyDescent="0.2">
      <c r="H4" s="2"/>
      <c r="I4" s="2"/>
    </row>
    <row r="5" spans="1:12" x14ac:dyDescent="0.2">
      <c r="H5" s="2"/>
      <c r="I5" s="2"/>
    </row>
    <row r="7" spans="1:12" x14ac:dyDescent="0.2">
      <c r="H7" s="12" t="s">
        <v>3</v>
      </c>
      <c r="I7" s="5" t="s">
        <v>4</v>
      </c>
    </row>
    <row r="8" spans="1:12" x14ac:dyDescent="0.2">
      <c r="H8" t="s">
        <v>5</v>
      </c>
      <c r="I8">
        <v>661</v>
      </c>
      <c r="J8" s="3"/>
    </row>
    <row r="9" spans="1:12" x14ac:dyDescent="0.2">
      <c r="E9" s="2"/>
      <c r="F9" s="2"/>
      <c r="G9" s="2"/>
      <c r="H9" t="s">
        <v>6</v>
      </c>
      <c r="I9">
        <v>285</v>
      </c>
      <c r="J9" s="3"/>
    </row>
    <row r="10" spans="1:12" x14ac:dyDescent="0.2">
      <c r="E10" s="2"/>
      <c r="F10" s="2"/>
      <c r="G10" s="2"/>
      <c r="H10" t="s">
        <v>7</v>
      </c>
      <c r="I10">
        <v>681</v>
      </c>
      <c r="J10" s="3"/>
    </row>
    <row r="11" spans="1:12" x14ac:dyDescent="0.2">
      <c r="E11" s="2"/>
      <c r="F11" s="2"/>
      <c r="G11" s="2"/>
      <c r="H11" t="s">
        <v>8</v>
      </c>
      <c r="I11">
        <v>263</v>
      </c>
      <c r="J11" s="3"/>
    </row>
    <row r="12" spans="1:12" x14ac:dyDescent="0.2">
      <c r="H12" t="s">
        <v>9</v>
      </c>
      <c r="I12">
        <v>45</v>
      </c>
    </row>
    <row r="13" spans="1:12" x14ac:dyDescent="0.2">
      <c r="H13" t="s">
        <v>10</v>
      </c>
      <c r="I13">
        <v>921</v>
      </c>
    </row>
    <row r="14" spans="1:12" x14ac:dyDescent="0.2">
      <c r="E14" s="2"/>
      <c r="F14" s="2"/>
      <c r="G14" s="2"/>
      <c r="H14" t="s">
        <v>11</v>
      </c>
      <c r="I14">
        <v>478</v>
      </c>
    </row>
    <row r="15" spans="1:12" x14ac:dyDescent="0.2">
      <c r="E15" s="2"/>
      <c r="F15" s="2"/>
      <c r="G15" s="2"/>
      <c r="I15" s="13"/>
    </row>
    <row r="17" spans="5:11" x14ac:dyDescent="0.2">
      <c r="H17" s="12" t="s">
        <v>12</v>
      </c>
      <c r="I17" s="5" t="s">
        <v>4</v>
      </c>
    </row>
    <row r="18" spans="5:11" x14ac:dyDescent="0.2">
      <c r="H18" t="s">
        <v>13</v>
      </c>
      <c r="I18">
        <v>123</v>
      </c>
    </row>
    <row r="19" spans="5:11" x14ac:dyDescent="0.2">
      <c r="E19" s="2"/>
      <c r="F19" s="2"/>
      <c r="G19" s="14"/>
      <c r="H19" t="s">
        <v>14</v>
      </c>
      <c r="I19">
        <v>147</v>
      </c>
    </row>
    <row r="20" spans="5:11" x14ac:dyDescent="0.2">
      <c r="E20" s="2"/>
      <c r="F20" s="2"/>
      <c r="G20" s="14"/>
      <c r="H20" t="s">
        <v>9</v>
      </c>
      <c r="I20">
        <v>99</v>
      </c>
    </row>
    <row r="21" spans="5:11" x14ac:dyDescent="0.2">
      <c r="H21" t="s">
        <v>15</v>
      </c>
      <c r="I21">
        <v>161</v>
      </c>
    </row>
    <row r="22" spans="5:11" x14ac:dyDescent="0.2">
      <c r="G22" s="2"/>
      <c r="H22" t="s">
        <v>16</v>
      </c>
      <c r="I22">
        <v>561</v>
      </c>
    </row>
    <row r="23" spans="5:11" x14ac:dyDescent="0.2">
      <c r="E23" s="2"/>
      <c r="F23" s="2"/>
      <c r="G23" s="2"/>
      <c r="H23" t="s">
        <v>17</v>
      </c>
      <c r="I23">
        <v>948</v>
      </c>
    </row>
    <row r="24" spans="5:11" x14ac:dyDescent="0.2">
      <c r="E24" s="2"/>
      <c r="F24" s="2"/>
      <c r="G24" s="2"/>
      <c r="H24" t="s">
        <v>18</v>
      </c>
      <c r="I24" s="13">
        <v>1295</v>
      </c>
    </row>
    <row r="25" spans="5:11" x14ac:dyDescent="0.2">
      <c r="E25" s="2"/>
      <c r="F25" s="2"/>
      <c r="G25" s="2"/>
    </row>
    <row r="26" spans="5:11" x14ac:dyDescent="0.2">
      <c r="E26" s="2"/>
      <c r="F26" s="2"/>
      <c r="G26" s="2"/>
    </row>
    <row r="29" spans="5:11" x14ac:dyDescent="0.2">
      <c r="H29" t="s">
        <v>19</v>
      </c>
      <c r="I29" t="s">
        <v>4</v>
      </c>
    </row>
    <row r="30" spans="5:11" x14ac:dyDescent="0.2">
      <c r="H30" t="s">
        <v>20</v>
      </c>
      <c r="I30">
        <v>149</v>
      </c>
      <c r="J30" t="s">
        <v>21</v>
      </c>
      <c r="K30">
        <v>1012</v>
      </c>
    </row>
    <row r="31" spans="5:11" x14ac:dyDescent="0.2">
      <c r="H31" t="s">
        <v>17</v>
      </c>
      <c r="I31">
        <v>863</v>
      </c>
    </row>
    <row r="32" spans="5:11" x14ac:dyDescent="0.2">
      <c r="H32" t="s">
        <v>18</v>
      </c>
      <c r="I32">
        <v>1128</v>
      </c>
      <c r="J32" t="s">
        <v>22</v>
      </c>
      <c r="K32">
        <v>1534</v>
      </c>
    </row>
    <row r="33" spans="8:9" x14ac:dyDescent="0.2">
      <c r="H33" t="s">
        <v>23</v>
      </c>
      <c r="I33">
        <v>406</v>
      </c>
    </row>
  </sheetData>
  <sortState xmlns:xlrd2="http://schemas.microsoft.com/office/spreadsheetml/2017/richdata2" ref="H18:I24">
    <sortCondition ref="I24"/>
  </sortState>
  <hyperlinks>
    <hyperlink ref="A2" r:id="rId1" xr:uid="{15A2604C-8599-4CD3-8C28-9F3977DC13E5}"/>
    <hyperlink ref="H7" r:id="rId2" xr:uid="{8EE2C5D0-89AB-4DAB-A4EA-2890087E5719}"/>
    <hyperlink ref="H17" r:id="rId3" xr:uid="{A92D0DFB-DE8F-4179-9371-A2C512BB404F}"/>
  </hyperlinks>
  <pageMargins left="0.7" right="0.7" top="0.75" bottom="0.75" header="0.3" footer="0.3"/>
  <pageSetup orientation="portrait" horizontalDpi="0" verticalDpi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23.83203125" customWidth="1"/>
    <col min="8" max="8" width="8.5" customWidth="1"/>
  </cols>
  <sheetData>
    <row r="1" spans="1:12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</row>
    <row r="2" spans="1:12" x14ac:dyDescent="0.2">
      <c r="A2" t="s">
        <v>24</v>
      </c>
      <c r="B2">
        <v>445</v>
      </c>
      <c r="C2">
        <v>558</v>
      </c>
      <c r="D2">
        <v>607</v>
      </c>
      <c r="E2" s="2">
        <v>777</v>
      </c>
      <c r="F2" s="2">
        <v>1959</v>
      </c>
      <c r="G2" s="18">
        <v>1980</v>
      </c>
      <c r="H2" s="2">
        <v>1905</v>
      </c>
      <c r="I2" s="2">
        <v>2541</v>
      </c>
      <c r="J2">
        <v>2166</v>
      </c>
      <c r="K2" s="13">
        <v>1893</v>
      </c>
      <c r="L2" s="12" t="s">
        <v>25</v>
      </c>
    </row>
    <row r="3" spans="1:12" x14ac:dyDescent="0.2">
      <c r="A3" t="s">
        <v>26</v>
      </c>
      <c r="B3">
        <v>644</v>
      </c>
      <c r="C3">
        <v>533</v>
      </c>
      <c r="D3">
        <v>818</v>
      </c>
      <c r="E3" s="2">
        <f>594+110+155</f>
        <v>859</v>
      </c>
      <c r="F3" s="2">
        <v>926</v>
      </c>
      <c r="G3" s="2">
        <v>2047</v>
      </c>
      <c r="H3" s="2">
        <v>177</v>
      </c>
      <c r="I3">
        <v>1569</v>
      </c>
      <c r="J3">
        <v>1930</v>
      </c>
      <c r="K3">
        <v>855</v>
      </c>
    </row>
    <row r="4" spans="1:12" x14ac:dyDescent="0.2">
      <c r="A4" t="s">
        <v>27</v>
      </c>
      <c r="B4">
        <v>86</v>
      </c>
      <c r="C4">
        <v>158</v>
      </c>
      <c r="D4">
        <v>44</v>
      </c>
      <c r="E4" s="2">
        <v>21</v>
      </c>
      <c r="F4" s="2">
        <v>20</v>
      </c>
      <c r="G4" s="4">
        <v>20</v>
      </c>
      <c r="H4" s="2">
        <v>96</v>
      </c>
      <c r="I4" s="2">
        <v>108</v>
      </c>
      <c r="J4">
        <v>143</v>
      </c>
      <c r="K4" t="s">
        <v>28</v>
      </c>
    </row>
    <row r="5" spans="1:12" x14ac:dyDescent="0.2">
      <c r="A5" t="s">
        <v>29</v>
      </c>
      <c r="B5">
        <v>134</v>
      </c>
      <c r="C5">
        <v>168</v>
      </c>
      <c r="D5">
        <v>114</v>
      </c>
      <c r="E5">
        <f>120+125</f>
        <v>245</v>
      </c>
      <c r="F5">
        <v>159</v>
      </c>
      <c r="G5" s="2">
        <v>104</v>
      </c>
      <c r="H5" s="2">
        <v>115</v>
      </c>
      <c r="I5" s="2">
        <v>151</v>
      </c>
      <c r="J5">
        <v>124</v>
      </c>
      <c r="K5">
        <v>71</v>
      </c>
    </row>
    <row r="6" spans="1:12" x14ac:dyDescent="0.2">
      <c r="A6" t="s">
        <v>30</v>
      </c>
      <c r="B6">
        <v>127</v>
      </c>
      <c r="C6">
        <f>56+23+12+25</f>
        <v>116</v>
      </c>
      <c r="D6">
        <v>120</v>
      </c>
      <c r="E6">
        <v>112</v>
      </c>
      <c r="F6">
        <v>264</v>
      </c>
      <c r="G6" s="2">
        <v>292</v>
      </c>
      <c r="H6" s="2">
        <v>209</v>
      </c>
      <c r="I6" s="2">
        <v>237</v>
      </c>
      <c r="J6" s="23">
        <v>118</v>
      </c>
    </row>
    <row r="7" spans="1:12" x14ac:dyDescent="0.2">
      <c r="A7" t="s">
        <v>31</v>
      </c>
      <c r="B7">
        <v>75</v>
      </c>
      <c r="C7">
        <v>375</v>
      </c>
      <c r="D7">
        <v>231</v>
      </c>
      <c r="E7" s="2">
        <v>373</v>
      </c>
      <c r="F7" s="2">
        <v>825</v>
      </c>
      <c r="G7" s="2">
        <v>1085</v>
      </c>
      <c r="H7" s="2">
        <v>439</v>
      </c>
      <c r="K7" t="s">
        <v>28</v>
      </c>
    </row>
    <row r="8" spans="1:12" x14ac:dyDescent="0.2">
      <c r="A8" t="s">
        <v>32</v>
      </c>
      <c r="B8">
        <f t="shared" ref="B8:J8" si="0">SUM(B2:B7)</f>
        <v>1511</v>
      </c>
      <c r="C8">
        <f t="shared" si="0"/>
        <v>1908</v>
      </c>
      <c r="D8">
        <f t="shared" si="0"/>
        <v>1934</v>
      </c>
      <c r="E8">
        <f t="shared" si="0"/>
        <v>2387</v>
      </c>
      <c r="F8">
        <f t="shared" si="0"/>
        <v>4153</v>
      </c>
      <c r="G8">
        <f t="shared" si="0"/>
        <v>5528</v>
      </c>
      <c r="H8">
        <f t="shared" si="0"/>
        <v>2941</v>
      </c>
      <c r="I8">
        <f t="shared" si="0"/>
        <v>4606</v>
      </c>
      <c r="J8">
        <f t="shared" si="0"/>
        <v>4481</v>
      </c>
    </row>
  </sheetData>
  <hyperlinks>
    <hyperlink ref="L2" r:id="rId1" xr:uid="{C0D41BAF-5A73-479D-9953-DFE1A7AD6608}"/>
  </hyperlinks>
  <pageMargins left="0.7" right="0.7" top="0.75" bottom="0.75" header="0.3" footer="0.3"/>
  <pageSetup orientation="portrait" r:id="rId2"/>
  <ignoredErrors>
    <ignoredError sqref="B8 D8 F8:J8" formulaRange="1"/>
  </ignoredError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22" zoomScale="85" zoomScaleNormal="85" workbookViewId="0">
      <selection activeCell="B20" sqref="B20:E20"/>
    </sheetView>
  </sheetViews>
  <sheetFormatPr baseColWidth="10" defaultColWidth="8.83203125" defaultRowHeight="15" x14ac:dyDescent="0.2"/>
  <cols>
    <col min="1" max="1" width="27.5" bestFit="1" customWidth="1"/>
    <col min="8" max="8" width="9.6640625" bestFit="1" customWidth="1"/>
    <col min="9" max="9" width="10.83203125" bestFit="1" customWidth="1"/>
  </cols>
  <sheetData>
    <row r="1" spans="1:11" x14ac:dyDescent="0.2">
      <c r="A1" s="12"/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</row>
    <row r="2" spans="1:11" x14ac:dyDescent="0.2">
      <c r="A2" t="s">
        <v>33</v>
      </c>
      <c r="B2">
        <v>893</v>
      </c>
      <c r="C2">
        <v>1323</v>
      </c>
      <c r="D2">
        <v>1555</v>
      </c>
      <c r="E2" s="13">
        <v>2532</v>
      </c>
      <c r="F2">
        <v>2715</v>
      </c>
      <c r="G2">
        <v>2473</v>
      </c>
      <c r="H2">
        <v>4369</v>
      </c>
      <c r="I2">
        <v>7740</v>
      </c>
      <c r="J2" s="13">
        <v>9221</v>
      </c>
      <c r="K2" s="13">
        <v>10273</v>
      </c>
    </row>
    <row r="3" spans="1:11" x14ac:dyDescent="0.2">
      <c r="A3" t="s">
        <v>34</v>
      </c>
      <c r="B3">
        <v>1404</v>
      </c>
      <c r="C3">
        <v>2172</v>
      </c>
      <c r="D3">
        <v>2084</v>
      </c>
      <c r="E3">
        <v>2744</v>
      </c>
      <c r="F3">
        <v>2492</v>
      </c>
      <c r="G3">
        <v>2174</v>
      </c>
      <c r="H3">
        <v>2728</v>
      </c>
      <c r="I3">
        <v>4056</v>
      </c>
      <c r="J3" s="13">
        <v>3930</v>
      </c>
      <c r="K3" s="13">
        <v>3326</v>
      </c>
    </row>
    <row r="4" spans="1:11" x14ac:dyDescent="0.2">
      <c r="A4" s="12" t="s">
        <v>35</v>
      </c>
      <c r="B4">
        <f>SUM(B2,B3)</f>
        <v>2297</v>
      </c>
      <c r="C4">
        <f>SUM(C2,C3)</f>
        <v>3495</v>
      </c>
      <c r="D4">
        <f>SUM(D2,D3)</f>
        <v>3639</v>
      </c>
      <c r="E4">
        <v>5276</v>
      </c>
      <c r="F4">
        <f>SUM(F2,F3)</f>
        <v>5207</v>
      </c>
      <c r="G4">
        <f>SUM(G2,G3)</f>
        <v>4647</v>
      </c>
      <c r="H4">
        <f>SUM(H2,H3)</f>
        <v>7097</v>
      </c>
      <c r="I4" s="16">
        <f>SUM(I2,I3)</f>
        <v>11796</v>
      </c>
      <c r="J4">
        <f>SUM(J2,J3)</f>
        <v>13151</v>
      </c>
      <c r="K4" s="13">
        <v>13599</v>
      </c>
    </row>
    <row r="5" spans="1:11" x14ac:dyDescent="0.2">
      <c r="B5" s="6"/>
      <c r="C5" s="6"/>
      <c r="D5" s="6"/>
      <c r="E5" s="6"/>
      <c r="F5" s="6"/>
      <c r="G5" s="6"/>
      <c r="H5" s="3"/>
      <c r="J5" s="6"/>
    </row>
    <row r="6" spans="1:11" x14ac:dyDescent="0.2"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  <c r="I6">
        <v>2019</v>
      </c>
      <c r="J6">
        <v>2020</v>
      </c>
      <c r="K6">
        <v>2021</v>
      </c>
    </row>
    <row r="7" spans="1:11" x14ac:dyDescent="0.2">
      <c r="A7" t="s">
        <v>33</v>
      </c>
      <c r="B7" s="6">
        <f t="shared" ref="B7:J7" si="0">B2/B4</f>
        <v>0.38876795820635612</v>
      </c>
      <c r="C7" s="6">
        <f t="shared" si="0"/>
        <v>0.37854077253218882</v>
      </c>
      <c r="D7" s="6">
        <f t="shared" si="0"/>
        <v>0.42731519648255017</v>
      </c>
      <c r="E7" s="6">
        <f t="shared" si="0"/>
        <v>0.47990902198635332</v>
      </c>
      <c r="F7" s="6">
        <f t="shared" si="0"/>
        <v>0.52141348185135394</v>
      </c>
      <c r="G7" s="6">
        <f t="shared" si="0"/>
        <v>0.53217129330751023</v>
      </c>
      <c r="H7" s="6">
        <f t="shared" si="0"/>
        <v>0.61561223051993796</v>
      </c>
      <c r="I7" s="6">
        <f t="shared" si="0"/>
        <v>0.6561546286876907</v>
      </c>
      <c r="J7" s="6">
        <f t="shared" si="0"/>
        <v>0.70116340962664436</v>
      </c>
      <c r="K7" s="3">
        <v>0.76</v>
      </c>
    </row>
    <row r="8" spans="1:11" x14ac:dyDescent="0.2">
      <c r="A8" t="s">
        <v>34</v>
      </c>
      <c r="B8" s="6">
        <f t="shared" ref="B8:J8" si="1">B3/B4</f>
        <v>0.61123204179364388</v>
      </c>
      <c r="C8" s="6">
        <f t="shared" si="1"/>
        <v>0.62145922746781113</v>
      </c>
      <c r="D8" s="6">
        <f t="shared" si="1"/>
        <v>0.57268480351744988</v>
      </c>
      <c r="E8" s="6">
        <f t="shared" si="1"/>
        <v>0.52009097801364668</v>
      </c>
      <c r="F8" s="6">
        <f t="shared" si="1"/>
        <v>0.47858651814864606</v>
      </c>
      <c r="G8" s="6">
        <f t="shared" si="1"/>
        <v>0.46782870669248977</v>
      </c>
      <c r="H8" s="6">
        <f t="shared" si="1"/>
        <v>0.38438776948006198</v>
      </c>
      <c r="I8" s="6">
        <f t="shared" si="1"/>
        <v>0.34384537131230924</v>
      </c>
      <c r="J8" s="6">
        <f t="shared" si="1"/>
        <v>0.29883659037335564</v>
      </c>
      <c r="K8" s="3">
        <v>0.24</v>
      </c>
    </row>
    <row r="9" spans="1:11" x14ac:dyDescent="0.2">
      <c r="I9" s="16"/>
      <c r="J9" s="13"/>
    </row>
    <row r="10" spans="1:11" ht="16" customHeight="1" x14ac:dyDescent="0.2">
      <c r="B10">
        <v>2012</v>
      </c>
      <c r="C10">
        <v>2013</v>
      </c>
      <c r="D10">
        <v>2014</v>
      </c>
      <c r="E10">
        <v>2015</v>
      </c>
      <c r="F10">
        <v>2016</v>
      </c>
      <c r="G10">
        <v>2017</v>
      </c>
      <c r="H10">
        <v>2018</v>
      </c>
      <c r="I10">
        <v>2019</v>
      </c>
      <c r="J10">
        <v>2020</v>
      </c>
      <c r="K10">
        <v>2021</v>
      </c>
    </row>
    <row r="11" spans="1:11" x14ac:dyDescent="0.2">
      <c r="A11" t="s">
        <v>36</v>
      </c>
      <c r="B11">
        <v>35</v>
      </c>
      <c r="C11">
        <v>63</v>
      </c>
      <c r="D11">
        <v>49</v>
      </c>
      <c r="E11">
        <v>43</v>
      </c>
      <c r="F11">
        <v>50</v>
      </c>
      <c r="G11">
        <v>27</v>
      </c>
      <c r="H11">
        <v>20</v>
      </c>
      <c r="I11">
        <v>27</v>
      </c>
      <c r="J11" s="2">
        <v>32</v>
      </c>
      <c r="K11">
        <v>20</v>
      </c>
    </row>
    <row r="13" spans="1:11" x14ac:dyDescent="0.2">
      <c r="A13" t="s">
        <v>37</v>
      </c>
      <c r="B13" s="6"/>
      <c r="C13" s="6"/>
      <c r="D13" s="6"/>
      <c r="E13" s="6"/>
      <c r="F13" s="6"/>
    </row>
    <row r="14" spans="1:11" x14ac:dyDescent="0.2">
      <c r="B14">
        <v>0</v>
      </c>
      <c r="C14">
        <v>1</v>
      </c>
      <c r="D14" s="2">
        <v>2</v>
      </c>
      <c r="E14" t="s">
        <v>38</v>
      </c>
      <c r="F14" t="s">
        <v>35</v>
      </c>
      <c r="G14" s="6"/>
    </row>
    <row r="15" spans="1:11" x14ac:dyDescent="0.2">
      <c r="A15" t="s">
        <v>39</v>
      </c>
      <c r="B15">
        <v>141</v>
      </c>
      <c r="C15">
        <v>132</v>
      </c>
      <c r="D15">
        <v>117</v>
      </c>
      <c r="E15">
        <v>141</v>
      </c>
      <c r="F15">
        <v>531</v>
      </c>
    </row>
    <row r="16" spans="1:11" x14ac:dyDescent="0.2">
      <c r="A16" t="s">
        <v>40</v>
      </c>
      <c r="B16">
        <v>15</v>
      </c>
      <c r="C16">
        <v>47</v>
      </c>
      <c r="D16">
        <v>83</v>
      </c>
      <c r="E16">
        <v>126</v>
      </c>
      <c r="F16">
        <v>271</v>
      </c>
    </row>
    <row r="17" spans="1:6" x14ac:dyDescent="0.2">
      <c r="A17" t="s">
        <v>41</v>
      </c>
      <c r="B17">
        <v>156</v>
      </c>
      <c r="C17">
        <v>179</v>
      </c>
      <c r="D17">
        <v>200</v>
      </c>
      <c r="E17">
        <v>267</v>
      </c>
      <c r="F17">
        <v>802</v>
      </c>
    </row>
    <row r="19" spans="1:6" x14ac:dyDescent="0.2">
      <c r="A19" t="s">
        <v>42</v>
      </c>
      <c r="B19">
        <v>0</v>
      </c>
      <c r="C19">
        <v>1</v>
      </c>
      <c r="D19" s="2">
        <v>2</v>
      </c>
      <c r="E19" t="s">
        <v>38</v>
      </c>
      <c r="F19" t="s">
        <v>35</v>
      </c>
    </row>
    <row r="20" spans="1:6" x14ac:dyDescent="0.2">
      <c r="A20" t="s">
        <v>39</v>
      </c>
      <c r="B20" s="6">
        <v>0.27</v>
      </c>
      <c r="C20" s="6">
        <v>0.25</v>
      </c>
      <c r="D20" s="6">
        <v>0.22</v>
      </c>
      <c r="E20" s="6">
        <v>0.27</v>
      </c>
      <c r="F20">
        <v>531</v>
      </c>
    </row>
    <row r="21" spans="1:6" x14ac:dyDescent="0.2">
      <c r="A21" t="s">
        <v>40</v>
      </c>
      <c r="B21" s="6">
        <v>0.06</v>
      </c>
      <c r="C21" s="6">
        <v>0.17</v>
      </c>
      <c r="D21" s="6">
        <v>0.31</v>
      </c>
      <c r="E21" s="6">
        <v>0.46</v>
      </c>
      <c r="F21">
        <v>271</v>
      </c>
    </row>
    <row r="22" spans="1:6" x14ac:dyDescent="0.2">
      <c r="A22" t="s">
        <v>43</v>
      </c>
      <c r="B22" s="3">
        <v>0.19</v>
      </c>
      <c r="C22" s="3">
        <v>0.22</v>
      </c>
      <c r="D22" s="3">
        <v>0.25</v>
      </c>
      <c r="E22" s="3">
        <v>0.33</v>
      </c>
      <c r="F22">
        <v>802</v>
      </c>
    </row>
    <row r="23" spans="1:6" x14ac:dyDescent="0.2">
      <c r="A23" t="s">
        <v>44</v>
      </c>
      <c r="B23" s="6">
        <v>0.11754068716094032</v>
      </c>
      <c r="C23" s="6">
        <v>0.19349005424954793</v>
      </c>
      <c r="D23" s="6">
        <v>0.2640144665461121</v>
      </c>
      <c r="E23" s="6">
        <v>0.42495479204339964</v>
      </c>
      <c r="F23">
        <v>553</v>
      </c>
    </row>
  </sheetData>
  <hyperlinks>
    <hyperlink ref="A4" r:id="rId1" xr:uid="{B694A249-A8DB-4F89-AAE5-64196F197D17}"/>
  </hyperlinks>
  <pageMargins left="0.7" right="0.7" top="0.75" bottom="0.75" header="0.3" footer="0.3"/>
  <pageSetup orientation="portrait" horizontalDpi="4294967292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zoomScale="141" workbookViewId="0">
      <selection activeCell="I2" sqref="I2"/>
    </sheetView>
  </sheetViews>
  <sheetFormatPr baseColWidth="10" defaultColWidth="8.83203125" defaultRowHeight="15" x14ac:dyDescent="0.2"/>
  <cols>
    <col min="1" max="1" width="24.5" customWidth="1"/>
    <col min="4" max="4" width="11" bestFit="1" customWidth="1"/>
    <col min="5" max="5" width="12.6640625" customWidth="1"/>
    <col min="7" max="7" width="11" bestFit="1" customWidth="1"/>
    <col min="8" max="8" width="12.5" bestFit="1" customWidth="1"/>
    <col min="9" max="9" width="18.1640625" customWidth="1"/>
  </cols>
  <sheetData>
    <row r="1" spans="1:9" x14ac:dyDescent="0.2">
      <c r="A1" s="8"/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t="s">
        <v>52</v>
      </c>
    </row>
    <row r="2" spans="1:9" x14ac:dyDescent="0.2">
      <c r="A2" s="8" t="s">
        <v>53</v>
      </c>
      <c r="B2" s="9">
        <v>0.22450025627883136</v>
      </c>
      <c r="C2" s="9">
        <v>0.28000000000000003</v>
      </c>
      <c r="D2" s="9">
        <v>0.309</v>
      </c>
      <c r="E2" s="9">
        <v>0.25</v>
      </c>
      <c r="F2" s="9">
        <v>0.28999999999999998</v>
      </c>
      <c r="G2" s="11">
        <v>0.35</v>
      </c>
      <c r="H2" s="3">
        <v>0.73</v>
      </c>
      <c r="I2" s="3">
        <v>0.61</v>
      </c>
    </row>
    <row r="3" spans="1:9" x14ac:dyDescent="0.2">
      <c r="A3" s="8" t="s">
        <v>54</v>
      </c>
      <c r="B3" s="9">
        <v>0.4</v>
      </c>
      <c r="C3" s="9">
        <v>0.34</v>
      </c>
      <c r="D3" s="9">
        <v>0.37</v>
      </c>
      <c r="E3" s="9">
        <v>0.33</v>
      </c>
      <c r="F3" s="9">
        <v>0.26</v>
      </c>
      <c r="G3" s="11">
        <v>0.24</v>
      </c>
      <c r="H3" s="3">
        <v>0.12</v>
      </c>
      <c r="I3" s="3">
        <v>0.14000000000000001</v>
      </c>
    </row>
    <row r="4" spans="1:9" x14ac:dyDescent="0.2">
      <c r="A4" s="8" t="s">
        <v>55</v>
      </c>
      <c r="B4" s="9">
        <v>0.18657098923628909</v>
      </c>
      <c r="C4" s="9">
        <v>0.21</v>
      </c>
      <c r="D4" s="9">
        <v>0.18</v>
      </c>
      <c r="E4" s="9">
        <v>0.24</v>
      </c>
      <c r="F4" s="9">
        <v>0.28999999999999998</v>
      </c>
      <c r="G4" s="11">
        <v>0.24</v>
      </c>
      <c r="H4" s="3">
        <v>0.1</v>
      </c>
      <c r="I4" s="3">
        <v>0.16</v>
      </c>
    </row>
    <row r="5" spans="1:9" x14ac:dyDescent="0.2">
      <c r="A5" s="8" t="s">
        <v>56</v>
      </c>
      <c r="B5" s="9">
        <v>0.15684264479753973</v>
      </c>
      <c r="C5" s="9">
        <v>0.13</v>
      </c>
      <c r="D5" s="9">
        <v>0.09</v>
      </c>
      <c r="E5" s="9">
        <v>0.14000000000000001</v>
      </c>
      <c r="F5" s="9">
        <v>0.13</v>
      </c>
      <c r="G5" s="11">
        <v>0.13</v>
      </c>
      <c r="H5" s="3">
        <v>0.04</v>
      </c>
      <c r="I5" s="3">
        <v>0.09</v>
      </c>
    </row>
    <row r="6" spans="1:9" x14ac:dyDescent="0.2">
      <c r="A6" s="8" t="s">
        <v>57</v>
      </c>
      <c r="B6" s="9">
        <v>0.03</v>
      </c>
      <c r="C6" s="9">
        <v>0.04</v>
      </c>
      <c r="D6" s="9">
        <v>0.05</v>
      </c>
      <c r="E6" s="9">
        <v>0.05</v>
      </c>
      <c r="F6" s="9">
        <v>0.03</v>
      </c>
      <c r="G6" s="9">
        <v>0.04</v>
      </c>
      <c r="H6" s="3">
        <v>0.01</v>
      </c>
      <c r="I6" s="3">
        <v>0.01</v>
      </c>
    </row>
    <row r="7" spans="1:9" x14ac:dyDescent="0.2">
      <c r="A7" s="8"/>
      <c r="B7" s="10"/>
      <c r="C7" s="10"/>
      <c r="D7" s="8"/>
      <c r="E7" s="8"/>
      <c r="F7" s="8"/>
      <c r="G7" s="8"/>
    </row>
    <row r="8" spans="1:9" x14ac:dyDescent="0.2">
      <c r="A8" s="8"/>
      <c r="B8" s="9"/>
      <c r="C8" s="9"/>
      <c r="D8" s="9"/>
      <c r="E8" s="11"/>
      <c r="F8" s="11"/>
      <c r="G8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"/>
  <sheetViews>
    <sheetView zoomScaleNormal="100" workbookViewId="0">
      <selection activeCell="C8" sqref="C8"/>
    </sheetView>
  </sheetViews>
  <sheetFormatPr baseColWidth="10" defaultColWidth="8.83203125" defaultRowHeight="15" x14ac:dyDescent="0.2"/>
  <cols>
    <col min="1" max="1" width="14.6640625" customWidth="1"/>
  </cols>
  <sheetData>
    <row r="1" spans="1:15" x14ac:dyDescent="0.2">
      <c r="B1" s="6"/>
    </row>
    <row r="2" spans="1:15" x14ac:dyDescent="0.2">
      <c r="A2" s="5" t="s">
        <v>58</v>
      </c>
      <c r="B2" s="5">
        <v>2009</v>
      </c>
      <c r="C2" s="5">
        <v>2010</v>
      </c>
      <c r="D2" s="5">
        <v>2011</v>
      </c>
      <c r="E2" s="5">
        <v>2012</v>
      </c>
      <c r="F2" s="5">
        <v>2013</v>
      </c>
      <c r="G2" s="5">
        <v>2014</v>
      </c>
      <c r="H2" s="5">
        <v>2015</v>
      </c>
      <c r="I2" s="5">
        <v>2016</v>
      </c>
      <c r="J2" s="5">
        <v>2017</v>
      </c>
      <c r="K2" s="5">
        <v>2018</v>
      </c>
      <c r="L2" s="5">
        <v>2019</v>
      </c>
      <c r="M2" s="5">
        <v>2020</v>
      </c>
      <c r="N2" s="5">
        <v>2021</v>
      </c>
      <c r="O2">
        <v>2022</v>
      </c>
    </row>
    <row r="3" spans="1:15" x14ac:dyDescent="0.2">
      <c r="A3" s="12" t="s">
        <v>59</v>
      </c>
      <c r="B3">
        <v>215</v>
      </c>
      <c r="C3">
        <f>34+79+59+41</f>
        <v>213</v>
      </c>
      <c r="D3">
        <f>83+24+69+52</f>
        <v>228</v>
      </c>
      <c r="E3">
        <v>282</v>
      </c>
      <c r="F3">
        <v>300</v>
      </c>
      <c r="G3" s="2">
        <v>280</v>
      </c>
      <c r="H3" s="2">
        <v>362</v>
      </c>
      <c r="I3" s="2">
        <v>392</v>
      </c>
      <c r="J3" s="2">
        <v>283</v>
      </c>
      <c r="K3" s="2">
        <v>467</v>
      </c>
      <c r="L3" s="2">
        <v>446</v>
      </c>
      <c r="M3" s="2">
        <v>334</v>
      </c>
      <c r="N3">
        <v>183</v>
      </c>
      <c r="O3">
        <v>190</v>
      </c>
    </row>
    <row r="4" spans="1:15" x14ac:dyDescent="0.2">
      <c r="A4" s="12" t="s">
        <v>60</v>
      </c>
      <c r="B4">
        <v>1350</v>
      </c>
      <c r="C4">
        <v>1300</v>
      </c>
      <c r="D4" s="7">
        <f>728+100+524</f>
        <v>1352</v>
      </c>
      <c r="E4" s="7">
        <v>1947</v>
      </c>
      <c r="F4" s="7">
        <v>2303</v>
      </c>
      <c r="G4" s="2">
        <v>2034</v>
      </c>
      <c r="H4" s="2">
        <v>2102</v>
      </c>
      <c r="I4" s="2">
        <v>2108</v>
      </c>
      <c r="J4" s="2">
        <v>2230</v>
      </c>
      <c r="K4" s="2">
        <v>2322</v>
      </c>
      <c r="L4" s="17">
        <v>2662</v>
      </c>
      <c r="M4" s="2">
        <v>2679</v>
      </c>
      <c r="N4">
        <v>1597</v>
      </c>
      <c r="O4">
        <v>1444</v>
      </c>
    </row>
    <row r="5" spans="1:15" x14ac:dyDescent="0.2">
      <c r="B5" s="6"/>
      <c r="I5" s="6"/>
    </row>
    <row r="6" spans="1:15" x14ac:dyDescent="0.2">
      <c r="A6" s="12" t="s">
        <v>61</v>
      </c>
    </row>
    <row r="7" spans="1:15" x14ac:dyDescent="0.2">
      <c r="A7" t="s">
        <v>16</v>
      </c>
      <c r="B7" s="6">
        <f>C7/C12</f>
        <v>0.39888811674774149</v>
      </c>
      <c r="C7" s="13">
        <v>574</v>
      </c>
      <c r="E7" s="13"/>
    </row>
    <row r="8" spans="1:15" x14ac:dyDescent="0.2">
      <c r="A8" t="s">
        <v>18</v>
      </c>
      <c r="B8" s="6">
        <f>C8/C12</f>
        <v>0.29812369701181374</v>
      </c>
      <c r="C8">
        <v>429</v>
      </c>
    </row>
    <row r="9" spans="1:15" x14ac:dyDescent="0.2">
      <c r="A9" t="s">
        <v>17</v>
      </c>
      <c r="B9" s="6">
        <f>C9/C12</f>
        <v>0.16956219596942321</v>
      </c>
      <c r="C9">
        <v>244</v>
      </c>
    </row>
    <row r="10" spans="1:15" x14ac:dyDescent="0.2">
      <c r="A10" t="s">
        <v>14</v>
      </c>
      <c r="B10" s="6">
        <f>C10/C12</f>
        <v>3.1966643502432245E-2</v>
      </c>
      <c r="C10">
        <v>46</v>
      </c>
    </row>
    <row r="11" spans="1:15" x14ac:dyDescent="0.2">
      <c r="A11" t="s">
        <v>9</v>
      </c>
      <c r="B11" s="6">
        <f>C11/C2</f>
        <v>7.2636815920398015E-2</v>
      </c>
      <c r="C11">
        <v>146</v>
      </c>
    </row>
    <row r="12" spans="1:15" x14ac:dyDescent="0.2">
      <c r="A12" t="s">
        <v>35</v>
      </c>
      <c r="C12" s="13">
        <f>SUM(C7:C11)</f>
        <v>1439</v>
      </c>
      <c r="E12" s="13"/>
    </row>
    <row r="14" spans="1:15" x14ac:dyDescent="0.2">
      <c r="A14" s="12" t="s">
        <v>62</v>
      </c>
    </row>
    <row r="15" spans="1:15" x14ac:dyDescent="0.2">
      <c r="A15" t="s">
        <v>10</v>
      </c>
      <c r="B15" s="6">
        <f>C15/C20</f>
        <v>0.36015084852294155</v>
      </c>
      <c r="C15">
        <v>573</v>
      </c>
    </row>
    <row r="16" spans="1:15" x14ac:dyDescent="0.2">
      <c r="A16" t="s">
        <v>7</v>
      </c>
      <c r="B16" s="6">
        <f>C16/C20</f>
        <v>0.25329981143934632</v>
      </c>
      <c r="C16">
        <v>403</v>
      </c>
    </row>
    <row r="17" spans="1:3" x14ac:dyDescent="0.2">
      <c r="A17" t="s">
        <v>11</v>
      </c>
      <c r="B17" s="6">
        <f>C17/C20</f>
        <v>0.11125078566939033</v>
      </c>
      <c r="C17">
        <v>177</v>
      </c>
    </row>
    <row r="18" spans="1:3" x14ac:dyDescent="0.2">
      <c r="A18" t="s">
        <v>6</v>
      </c>
      <c r="B18" s="6">
        <f>C18/C20</f>
        <v>0.11627906976744186</v>
      </c>
      <c r="C18">
        <v>185</v>
      </c>
    </row>
    <row r="19" spans="1:3" x14ac:dyDescent="0.2">
      <c r="A19" t="s">
        <v>63</v>
      </c>
      <c r="B19" s="6">
        <f>C19/C20</f>
        <v>0.15901948460087995</v>
      </c>
      <c r="C19">
        <v>253</v>
      </c>
    </row>
    <row r="20" spans="1:3" x14ac:dyDescent="0.2">
      <c r="A20" t="s">
        <v>35</v>
      </c>
      <c r="C20">
        <f>SUM(C15:C19)</f>
        <v>1591</v>
      </c>
    </row>
  </sheetData>
  <hyperlinks>
    <hyperlink ref="A3" r:id="rId1" xr:uid="{994B3C41-4705-4877-B780-7606145443E3}"/>
    <hyperlink ref="A4" r:id="rId2" xr:uid="{5F88A073-0C70-4783-81BF-A3C99599F003}"/>
    <hyperlink ref="A6" r:id="rId3" xr:uid="{C40F2B91-92FD-46A7-BFA1-8856D52DF12A}"/>
    <hyperlink ref="A14" r:id="rId4" xr:uid="{538BD1AD-A1AE-484B-909B-E1F666AD68E5}"/>
  </hyperlinks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J20" sqref="J20"/>
    </sheetView>
  </sheetViews>
  <sheetFormatPr baseColWidth="10" defaultColWidth="8.83203125" defaultRowHeight="16" x14ac:dyDescent="0.2"/>
  <cols>
    <col min="1" max="1" width="27.83203125" style="21" customWidth="1"/>
    <col min="2" max="16384" width="8.83203125" style="21"/>
  </cols>
  <sheetData>
    <row r="1" spans="1:14" x14ac:dyDescent="0.2">
      <c r="A1" s="20" t="s">
        <v>64</v>
      </c>
      <c r="B1" s="19" t="s">
        <v>65</v>
      </c>
      <c r="C1" s="19" t="s">
        <v>66</v>
      </c>
      <c r="D1" s="19" t="s">
        <v>67</v>
      </c>
      <c r="E1" s="19" t="s">
        <v>68</v>
      </c>
      <c r="F1" s="19" t="s">
        <v>69</v>
      </c>
      <c r="G1" s="19" t="s">
        <v>70</v>
      </c>
      <c r="H1" s="19" t="s">
        <v>71</v>
      </c>
      <c r="I1" s="19" t="s">
        <v>72</v>
      </c>
      <c r="J1" s="19" t="s">
        <v>73</v>
      </c>
      <c r="K1" s="19" t="s">
        <v>74</v>
      </c>
      <c r="L1" s="19" t="s">
        <v>75</v>
      </c>
      <c r="M1" s="21">
        <v>2020</v>
      </c>
      <c r="N1" s="21">
        <v>2021</v>
      </c>
    </row>
    <row r="2" spans="1:14" x14ac:dyDescent="0.2">
      <c r="A2" s="24" t="s">
        <v>76</v>
      </c>
      <c r="B2" s="19">
        <v>42</v>
      </c>
      <c r="C2" s="19">
        <f>22+24</f>
        <v>46</v>
      </c>
      <c r="D2" s="19">
        <v>84</v>
      </c>
      <c r="E2" s="19">
        <v>84</v>
      </c>
      <c r="F2" s="19">
        <v>80</v>
      </c>
      <c r="G2" s="19">
        <v>78</v>
      </c>
      <c r="H2" s="22">
        <v>88</v>
      </c>
      <c r="I2" s="22">
        <v>80</v>
      </c>
      <c r="J2" s="22">
        <v>81</v>
      </c>
      <c r="K2" s="19">
        <v>50</v>
      </c>
      <c r="L2" s="19">
        <v>63</v>
      </c>
      <c r="M2" s="21">
        <v>51</v>
      </c>
      <c r="N2" s="21">
        <v>33</v>
      </c>
    </row>
    <row r="3" spans="1:14" x14ac:dyDescent="0.2">
      <c r="A3" s="24" t="s">
        <v>77</v>
      </c>
      <c r="B3" s="19">
        <v>64</v>
      </c>
      <c r="C3" s="19">
        <f>10+43</f>
        <v>53</v>
      </c>
      <c r="D3" s="19">
        <v>101</v>
      </c>
      <c r="E3" s="19">
        <v>130</v>
      </c>
      <c r="F3" s="19">
        <v>130</v>
      </c>
      <c r="G3" s="19">
        <v>136</v>
      </c>
      <c r="H3" s="22">
        <v>133</v>
      </c>
      <c r="I3" s="22">
        <v>128</v>
      </c>
      <c r="J3" s="22">
        <v>49</v>
      </c>
      <c r="K3" s="19">
        <v>63</v>
      </c>
      <c r="L3" s="19">
        <v>75</v>
      </c>
      <c r="M3" s="21">
        <v>65</v>
      </c>
      <c r="N3" s="21">
        <v>20</v>
      </c>
    </row>
    <row r="4" spans="1:14" x14ac:dyDescent="0.2">
      <c r="A4" s="24" t="s">
        <v>78</v>
      </c>
      <c r="B4" s="19">
        <v>22</v>
      </c>
      <c r="C4" s="19">
        <f>15+14</f>
        <v>29</v>
      </c>
      <c r="D4" s="19">
        <v>68</v>
      </c>
      <c r="E4" s="19">
        <v>91</v>
      </c>
      <c r="F4" s="19">
        <v>111</v>
      </c>
      <c r="G4" s="19">
        <v>130</v>
      </c>
      <c r="H4" s="19">
        <v>114</v>
      </c>
      <c r="I4" s="19">
        <v>123</v>
      </c>
      <c r="J4" s="22">
        <v>81</v>
      </c>
      <c r="K4" s="19">
        <v>89</v>
      </c>
      <c r="L4" s="19">
        <v>68</v>
      </c>
      <c r="M4" s="21">
        <v>74</v>
      </c>
      <c r="N4" s="21">
        <v>61</v>
      </c>
    </row>
    <row r="5" spans="1:14" x14ac:dyDescent="0.2">
      <c r="A5" s="24" t="s">
        <v>79</v>
      </c>
      <c r="B5" s="19"/>
      <c r="C5" s="19"/>
      <c r="D5" s="19"/>
      <c r="E5" s="19">
        <v>948</v>
      </c>
      <c r="F5" s="19">
        <v>1074</v>
      </c>
      <c r="G5" s="19">
        <v>994</v>
      </c>
      <c r="H5" s="19">
        <v>1109</v>
      </c>
      <c r="I5" s="19">
        <v>1124</v>
      </c>
      <c r="J5" s="19">
        <v>836</v>
      </c>
      <c r="K5" s="19">
        <v>524</v>
      </c>
      <c r="L5" s="19">
        <v>351</v>
      </c>
      <c r="M5" s="21">
        <v>207</v>
      </c>
      <c r="N5" s="21">
        <v>241</v>
      </c>
    </row>
  </sheetData>
  <phoneticPr fontId="8" type="noConversion"/>
  <hyperlinks>
    <hyperlink ref="A2" r:id="rId1" xr:uid="{492EF2C7-3EA2-4D27-B0AD-239FC6678F02}"/>
    <hyperlink ref="A3" r:id="rId2" xr:uid="{E6177B8C-20A9-4B76-AC94-21088C42CEDC}"/>
    <hyperlink ref="A4" r:id="rId3" xr:uid="{657DEA68-B2E3-41D7-9C4D-061B8A8E9FB2}"/>
    <hyperlink ref="A5" r:id="rId4" xr:uid="{85C67724-25E7-455C-94C1-A7C0444EDC83}"/>
  </hyperlinks>
  <pageMargins left="0.7" right="0.7" top="0.75" bottom="0.75" header="0.3" footer="0.3"/>
  <ignoredErrors>
    <ignoredError sqref="C2:C4" unlockedFormula="1"/>
  </ignoredError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topLeftCell="A5" workbookViewId="0">
      <selection activeCell="H28" sqref="H28"/>
    </sheetView>
  </sheetViews>
  <sheetFormatPr baseColWidth="10" defaultColWidth="11.5" defaultRowHeight="15" x14ac:dyDescent="0.2"/>
  <cols>
    <col min="1" max="1" width="27.5" customWidth="1"/>
  </cols>
  <sheetData>
    <row r="1" spans="1:11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</row>
    <row r="2" spans="1:11" x14ac:dyDescent="0.2">
      <c r="A2" s="12" t="s">
        <v>80</v>
      </c>
      <c r="B2" s="13">
        <v>4149</v>
      </c>
      <c r="C2" s="13">
        <v>7879</v>
      </c>
      <c r="D2" s="13">
        <v>11596</v>
      </c>
      <c r="E2" s="13">
        <v>15531</v>
      </c>
      <c r="F2" s="13">
        <v>19435</v>
      </c>
      <c r="G2" s="13">
        <v>22681</v>
      </c>
      <c r="H2" s="13">
        <v>10554</v>
      </c>
      <c r="I2" s="13">
        <v>18392</v>
      </c>
      <c r="J2" s="13">
        <v>20010</v>
      </c>
      <c r="K2" s="13">
        <v>22745</v>
      </c>
    </row>
    <row r="3" spans="1:11" x14ac:dyDescent="0.2">
      <c r="A3" s="12" t="s">
        <v>81</v>
      </c>
      <c r="B3" s="13">
        <v>4486</v>
      </c>
      <c r="C3" s="13">
        <v>8278</v>
      </c>
      <c r="D3" s="13">
        <v>11596</v>
      </c>
      <c r="E3" s="13">
        <v>15062</v>
      </c>
      <c r="F3" s="13">
        <v>18897</v>
      </c>
      <c r="G3" s="13">
        <v>22681</v>
      </c>
      <c r="H3" s="13">
        <v>13812</v>
      </c>
      <c r="I3" s="13">
        <v>37858</v>
      </c>
      <c r="J3" s="13">
        <v>39661</v>
      </c>
      <c r="K3" s="13">
        <v>49561</v>
      </c>
    </row>
    <row r="4" spans="1:11" x14ac:dyDescent="0.2">
      <c r="A4" s="12" t="s">
        <v>82</v>
      </c>
      <c r="B4" s="13">
        <v>6998</v>
      </c>
      <c r="C4" s="13">
        <v>9956</v>
      </c>
      <c r="D4" s="13">
        <v>11666</v>
      </c>
      <c r="E4" s="13">
        <v>14595</v>
      </c>
      <c r="F4" s="13">
        <v>13245</v>
      </c>
      <c r="G4" s="13">
        <v>13799</v>
      </c>
      <c r="H4" s="13">
        <v>22610</v>
      </c>
      <c r="I4">
        <v>45325</v>
      </c>
      <c r="J4" s="13">
        <v>47683</v>
      </c>
      <c r="K4" s="13">
        <v>46469</v>
      </c>
    </row>
  </sheetData>
  <hyperlinks>
    <hyperlink ref="A2" r:id="rId1" xr:uid="{E29F6B07-D998-41DE-93CF-44B9EF8FB4BE}"/>
    <hyperlink ref="A3" r:id="rId2" xr:uid="{9AB1A209-C708-487A-9188-353CE87762CC}"/>
    <hyperlink ref="A4" r:id="rId3" xr:uid="{010E0539-2ECB-4C5B-A1EA-FD1C1C4D1E7D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tabSelected="1" workbookViewId="0">
      <selection activeCell="H23" sqref="H23"/>
    </sheetView>
  </sheetViews>
  <sheetFormatPr baseColWidth="10" defaultColWidth="11.5" defaultRowHeight="15" x14ac:dyDescent="0.2"/>
  <sheetData>
    <row r="1" spans="1:15" x14ac:dyDescent="0.2">
      <c r="A1" s="12" t="s">
        <v>83</v>
      </c>
    </row>
    <row r="2" spans="1:15" x14ac:dyDescent="0.2">
      <c r="A2" t="s">
        <v>84</v>
      </c>
      <c r="B2" s="15">
        <v>2010</v>
      </c>
      <c r="C2" s="15">
        <v>2011</v>
      </c>
      <c r="D2" s="15">
        <v>2012</v>
      </c>
      <c r="E2" s="15">
        <v>2013</v>
      </c>
      <c r="F2" s="15">
        <v>2014</v>
      </c>
      <c r="G2" s="15">
        <v>2015</v>
      </c>
      <c r="H2" s="15">
        <v>2016</v>
      </c>
      <c r="I2" s="15">
        <v>2017</v>
      </c>
      <c r="J2" s="15">
        <v>2018</v>
      </c>
      <c r="K2" s="25">
        <v>2019</v>
      </c>
      <c r="L2" s="15">
        <v>2020</v>
      </c>
      <c r="M2" s="15">
        <v>2021</v>
      </c>
    </row>
    <row r="3" spans="1:15" x14ac:dyDescent="0.2">
      <c r="A3" t="s">
        <v>35</v>
      </c>
      <c r="B3">
        <v>261</v>
      </c>
      <c r="C3">
        <v>306</v>
      </c>
      <c r="D3">
        <v>287</v>
      </c>
      <c r="E3">
        <v>322</v>
      </c>
      <c r="F3">
        <v>373</v>
      </c>
      <c r="G3">
        <v>312</v>
      </c>
      <c r="H3">
        <v>244</v>
      </c>
      <c r="I3">
        <v>197</v>
      </c>
      <c r="J3">
        <v>371</v>
      </c>
      <c r="K3">
        <v>273</v>
      </c>
      <c r="L3">
        <v>337</v>
      </c>
      <c r="M3">
        <v>601</v>
      </c>
    </row>
    <row r="4" spans="1:15" x14ac:dyDescent="0.2">
      <c r="A4" s="8" t="s">
        <v>85</v>
      </c>
    </row>
    <row r="5" spans="1:15" x14ac:dyDescent="0.2">
      <c r="B5" s="26">
        <v>2009</v>
      </c>
      <c r="C5" s="26">
        <v>2010</v>
      </c>
      <c r="D5" s="26">
        <v>2011</v>
      </c>
      <c r="E5" s="26">
        <v>2012</v>
      </c>
      <c r="F5" s="26">
        <v>2013</v>
      </c>
      <c r="G5" s="26">
        <v>2014</v>
      </c>
      <c r="H5" s="26">
        <v>2015</v>
      </c>
      <c r="I5" s="26">
        <v>2016</v>
      </c>
      <c r="J5" s="26">
        <v>2017</v>
      </c>
      <c r="K5" s="26">
        <v>2018</v>
      </c>
      <c r="L5" s="26">
        <v>2019</v>
      </c>
      <c r="M5" s="26">
        <v>2020</v>
      </c>
      <c r="N5" s="15">
        <v>2021</v>
      </c>
      <c r="O5" s="26">
        <v>2022</v>
      </c>
    </row>
    <row r="6" spans="1:15" x14ac:dyDescent="0.2">
      <c r="A6" s="8" t="s">
        <v>86</v>
      </c>
      <c r="B6" s="8">
        <v>131</v>
      </c>
      <c r="C6" s="8">
        <v>120</v>
      </c>
      <c r="D6" s="8">
        <v>91</v>
      </c>
      <c r="E6" s="8">
        <v>145</v>
      </c>
      <c r="F6" s="8">
        <v>118</v>
      </c>
      <c r="G6" s="8">
        <v>201</v>
      </c>
      <c r="H6" s="8">
        <v>138</v>
      </c>
      <c r="I6" s="8">
        <v>192</v>
      </c>
      <c r="J6" s="8">
        <v>163</v>
      </c>
      <c r="K6" s="8">
        <v>205</v>
      </c>
      <c r="L6" s="8">
        <v>221</v>
      </c>
      <c r="M6" s="8">
        <v>193</v>
      </c>
      <c r="N6" s="8">
        <v>205</v>
      </c>
      <c r="O6" s="8">
        <v>187</v>
      </c>
    </row>
    <row r="7" spans="1:15" x14ac:dyDescent="0.2">
      <c r="A7" s="8" t="s">
        <v>87</v>
      </c>
      <c r="B7" s="8">
        <v>100</v>
      </c>
      <c r="C7" s="8">
        <v>110</v>
      </c>
      <c r="D7" s="8">
        <v>91</v>
      </c>
      <c r="E7" s="8">
        <v>150</v>
      </c>
      <c r="F7" s="8">
        <v>113</v>
      </c>
      <c r="G7" s="8">
        <v>199</v>
      </c>
      <c r="H7" s="8">
        <v>181</v>
      </c>
      <c r="I7" s="8">
        <v>230</v>
      </c>
      <c r="J7" s="8">
        <v>292</v>
      </c>
      <c r="K7" s="8">
        <v>207</v>
      </c>
      <c r="L7" s="8">
        <v>237</v>
      </c>
      <c r="M7" s="8">
        <v>193</v>
      </c>
      <c r="N7" s="8">
        <v>206</v>
      </c>
      <c r="O7" s="8">
        <v>187</v>
      </c>
    </row>
  </sheetData>
  <hyperlinks>
    <hyperlink ref="A1" r:id="rId1" xr:uid="{8C7460B9-7055-463F-A373-292C1A3E712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9"/>
  <sheetViews>
    <sheetView workbookViewId="0">
      <selection activeCell="N8" sqref="N8"/>
    </sheetView>
  </sheetViews>
  <sheetFormatPr baseColWidth="10" defaultColWidth="8.83203125" defaultRowHeight="15" x14ac:dyDescent="0.2"/>
  <cols>
    <col min="1" max="1" width="19.5" customWidth="1"/>
  </cols>
  <sheetData>
    <row r="1" spans="1:15" x14ac:dyDescent="0.2">
      <c r="A1" s="12" t="s">
        <v>88</v>
      </c>
    </row>
    <row r="2" spans="1:15" x14ac:dyDescent="0.2">
      <c r="A2" t="s">
        <v>84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</row>
    <row r="3" spans="1:15" x14ac:dyDescent="0.2">
      <c r="A3" s="5" t="s">
        <v>89</v>
      </c>
      <c r="B3">
        <v>120</v>
      </c>
      <c r="C3">
        <v>120</v>
      </c>
      <c r="D3">
        <v>128</v>
      </c>
      <c r="E3">
        <v>130</v>
      </c>
      <c r="F3">
        <v>153</v>
      </c>
      <c r="G3" s="2">
        <v>99</v>
      </c>
      <c r="H3" s="2">
        <v>284</v>
      </c>
      <c r="I3">
        <v>159</v>
      </c>
      <c r="J3">
        <v>104</v>
      </c>
      <c r="K3">
        <v>225</v>
      </c>
      <c r="L3">
        <v>193</v>
      </c>
      <c r="M3">
        <v>124</v>
      </c>
      <c r="N3">
        <v>102</v>
      </c>
    </row>
    <row r="4" spans="1:15" x14ac:dyDescent="0.2">
      <c r="O4" t="s">
        <v>90</v>
      </c>
    </row>
    <row r="5" spans="1:15" x14ac:dyDescent="0.2">
      <c r="A5" t="s">
        <v>91</v>
      </c>
    </row>
    <row r="6" spans="1:15" x14ac:dyDescent="0.2">
      <c r="A6" t="s">
        <v>7</v>
      </c>
      <c r="B6">
        <v>34</v>
      </c>
      <c r="C6" s="6">
        <f>B6/B11</f>
        <v>0.27419354838709675</v>
      </c>
    </row>
    <row r="7" spans="1:15" x14ac:dyDescent="0.2">
      <c r="A7" t="s">
        <v>11</v>
      </c>
      <c r="B7">
        <v>30</v>
      </c>
      <c r="C7" s="6">
        <f>B7/B11</f>
        <v>0.24193548387096775</v>
      </c>
    </row>
    <row r="8" spans="1:15" x14ac:dyDescent="0.2">
      <c r="A8" t="s">
        <v>10</v>
      </c>
      <c r="B8">
        <v>25</v>
      </c>
      <c r="C8" s="6">
        <f>B8/B11</f>
        <v>0.20161290322580644</v>
      </c>
    </row>
    <row r="9" spans="1:15" x14ac:dyDescent="0.2">
      <c r="A9" t="s">
        <v>6</v>
      </c>
      <c r="B9">
        <v>16</v>
      </c>
      <c r="C9" s="6">
        <f>B9/B11</f>
        <v>0.12903225806451613</v>
      </c>
    </row>
    <row r="10" spans="1:15" x14ac:dyDescent="0.2">
      <c r="A10" t="s">
        <v>92</v>
      </c>
      <c r="B10">
        <v>19</v>
      </c>
      <c r="C10" s="6">
        <f>B10/B11</f>
        <v>0.15322580645161291</v>
      </c>
    </row>
    <row r="11" spans="1:15" x14ac:dyDescent="0.2">
      <c r="A11" t="s">
        <v>35</v>
      </c>
      <c r="B11">
        <f>SUM(B6:B10)</f>
        <v>124</v>
      </c>
    </row>
    <row r="13" spans="1:15" x14ac:dyDescent="0.2">
      <c r="A13" t="s">
        <v>93</v>
      </c>
    </row>
    <row r="14" spans="1:15" x14ac:dyDescent="0.2">
      <c r="A14" t="s">
        <v>16</v>
      </c>
      <c r="B14">
        <v>61</v>
      </c>
      <c r="C14" s="6">
        <f>B14/B19</f>
        <v>0.49193548387096775</v>
      </c>
    </row>
    <row r="15" spans="1:15" x14ac:dyDescent="0.2">
      <c r="A15" t="s">
        <v>14</v>
      </c>
      <c r="B15">
        <v>4</v>
      </c>
      <c r="C15" s="6">
        <f>B15/B19</f>
        <v>3.2258064516129031E-2</v>
      </c>
    </row>
    <row r="16" spans="1:15" x14ac:dyDescent="0.2">
      <c r="A16" t="s">
        <v>94</v>
      </c>
      <c r="B16">
        <v>7</v>
      </c>
      <c r="C16" s="6">
        <f>B16/B19</f>
        <v>5.6451612903225805E-2</v>
      </c>
    </row>
    <row r="17" spans="1:3" x14ac:dyDescent="0.2">
      <c r="A17" t="s">
        <v>18</v>
      </c>
      <c r="B17">
        <v>32</v>
      </c>
      <c r="C17" s="6">
        <f>B17/B19</f>
        <v>0.25806451612903225</v>
      </c>
    </row>
    <row r="18" spans="1:3" x14ac:dyDescent="0.2">
      <c r="A18" t="s">
        <v>17</v>
      </c>
      <c r="B18">
        <v>20</v>
      </c>
      <c r="C18" s="6">
        <f>B18/B19</f>
        <v>0.16129032258064516</v>
      </c>
    </row>
    <row r="19" spans="1:3" x14ac:dyDescent="0.2">
      <c r="A19" t="s">
        <v>35</v>
      </c>
      <c r="B19">
        <f>SUM(B14:B18)</f>
        <v>124</v>
      </c>
    </row>
  </sheetData>
  <hyperlinks>
    <hyperlink ref="A1" r:id="rId1" xr:uid="{EDA814C1-A426-44B9-8BA0-02BF96003F9D}"/>
  </hyperlinks>
  <pageMargins left="0.7" right="0.7" top="0.75" bottom="0.75" header="0.3" footer="0.3"/>
  <pageSetup orientation="portrait" horizontalDpi="4294967292" verticalDpi="0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D5BE7BE55AB54D875C8AC7F7FF9899" ma:contentTypeVersion="5" ma:contentTypeDescription="Create a new document." ma:contentTypeScope="" ma:versionID="8ccde52953167dd48314bbbb6138a533">
  <xsd:schema xmlns:xsd="http://www.w3.org/2001/XMLSchema" xmlns:xs="http://www.w3.org/2001/XMLSchema" xmlns:p="http://schemas.microsoft.com/office/2006/metadata/properties" xmlns:ns3="27b3db4c-9900-4298-85ff-16c8e06937bd" xmlns:ns4="935401ed-8dd5-42eb-9e31-89188f0e7583" targetNamespace="http://schemas.microsoft.com/office/2006/metadata/properties" ma:root="true" ma:fieldsID="5362fbbe60e953dcbc73f910b40e0157" ns3:_="" ns4:_="">
    <xsd:import namespace="27b3db4c-9900-4298-85ff-16c8e06937bd"/>
    <xsd:import namespace="935401ed-8dd5-42eb-9e31-89188f0e75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3db4c-9900-4298-85ff-16c8e069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401ed-8dd5-42eb-9e31-89188f0e75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91F4A0-9E0E-4AC9-95B0-6D61B7FBAD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2D069D-7E0F-4AAC-9F54-C2E04B35A2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DCEF5-8CFF-4C89-9724-58B3CE70E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b3db4c-9900-4298-85ff-16c8e06937bd"/>
    <ds:schemaRef ds:uri="935401ed-8dd5-42eb-9e31-89188f0e7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Counseling</vt:lpstr>
      <vt:lpstr>Workshops &amp; Events</vt:lpstr>
      <vt:lpstr>Internships</vt:lpstr>
      <vt:lpstr>Class Check up</vt:lpstr>
      <vt:lpstr>Career Fair</vt:lpstr>
      <vt:lpstr>OCR</vt:lpstr>
      <vt:lpstr>Technology</vt:lpstr>
      <vt:lpstr>Alumni </vt:lpstr>
      <vt:lpstr>Diversity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Lucy Annette McLaughlin</dc:creator>
  <cp:keywords/>
  <dc:description/>
  <cp:lastModifiedBy>Microsoft Office User</cp:lastModifiedBy>
  <cp:revision/>
  <dcterms:created xsi:type="dcterms:W3CDTF">2018-04-27T14:31:36Z</dcterms:created>
  <dcterms:modified xsi:type="dcterms:W3CDTF">2022-04-27T20:20:14Z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0x010100B2D5BE7BE55AB54D875C8AC7F7FF9899</vt:lpwstr>
  </property>
</Properties>
</file>